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KBDS\Downloads\2026.02.09\"/>
    </mc:Choice>
  </mc:AlternateContent>
  <bookViews>
    <workbookView xWindow="0" yWindow="0" windowWidth="22140" windowHeight="10710" tabRatio="870" firstSheet="2" activeTab="5"/>
  </bookViews>
  <sheets>
    <sheet name="industry_fields" sheetId="19" r:id="rId1"/>
    <sheet name="service_codes" sheetId="21" r:id="rId2"/>
    <sheet name="org_units" sheetId="20" r:id="rId3"/>
    <sheet name="comm_code" sheetId="18" r:id="rId4"/>
    <sheet name="psms_schema" sheetId="17" r:id="rId5"/>
    <sheet name="Mig_규칙" sheetId="15" r:id="rId6"/>
    <sheet name="26년 매출운영 현황" sheetId="1" r:id="rId7"/>
    <sheet name="2026년 주요추진사업" sheetId="2" r:id="rId8"/>
    <sheet name="Sheet2" sheetId="16" r:id="rId9"/>
    <sheet name="===" sheetId="3" r:id="rId10"/>
    <sheet name="25년 매출운영 현황" sheetId="4" r:id="rId11"/>
    <sheet name="2025년 주요추진사업(NEW)" sheetId="5" r:id="rId12"/>
    <sheet name="==" sheetId="6" r:id="rId13"/>
    <sheet name="2025년 주요추진사업(OLD)" sheetId="7" r:id="rId14"/>
    <sheet name="2025년 사업지원현황" sheetId="8" r:id="rId15"/>
    <sheet name="2025년 사업지원현황의 사본" sheetId="9" r:id="rId16"/>
    <sheet name="시트6" sheetId="10" r:id="rId17"/>
    <sheet name="2024년 주요추진사업" sheetId="11" r:id="rId18"/>
    <sheet name="2025년 주요추진사업의 원본" sheetId="12" r:id="rId19"/>
    <sheet name="2025년 지원 사업 목록 (R&amp;D 및 지원사업)" sheetId="13" r:id="rId20"/>
    <sheet name="2023년 주요추진사업" sheetId="14" r:id="rId21"/>
  </sheets>
  <definedNames>
    <definedName name="_xlnm._FilterDatabase" localSheetId="14" hidden="1">'2025년 사업지원현황'!$A$2:$Z$37</definedName>
    <definedName name="_xlnm._FilterDatabase" localSheetId="15" hidden="1">'2025년 사업지원현황의 사본'!$A$2:$Z$37</definedName>
    <definedName name="_xlnm._FilterDatabase" localSheetId="11" hidden="1">'2025년 주요추진사업(NEW)'!$A$3:$AI$203</definedName>
    <definedName name="_xlnm._FilterDatabase" localSheetId="13" hidden="1">'2025년 주요추진사업(OLD)'!$B$3:$N$85</definedName>
    <definedName name="_xlnm._FilterDatabase" localSheetId="7" hidden="1">'2026년 주요추진사업'!$A$3:$AL$241</definedName>
    <definedName name="_xlnm._FilterDatabase" localSheetId="10" hidden="1">'25년 매출운영 현황'!$A$5:$U$119</definedName>
    <definedName name="_xlnm._FilterDatabase" localSheetId="6" hidden="1">'26년 매출운영 현황'!$A$5:$Q$119</definedName>
    <definedName name="_xlnm._FilterDatabase" localSheetId="4" hidden="1">psms_schema!$A$1:$G$386</definedName>
  </definedNames>
  <calcPr calcId="162913"/>
</workbook>
</file>

<file path=xl/calcChain.xml><?xml version="1.0" encoding="utf-8"?>
<calcChain xmlns="http://schemas.openxmlformats.org/spreadsheetml/2006/main">
  <c r="O85" i="5" l="1"/>
  <c r="O67" i="5"/>
  <c r="J48" i="5"/>
  <c r="P121" i="4"/>
  <c r="O121" i="4"/>
  <c r="N121" i="4"/>
  <c r="Q119" i="4"/>
  <c r="H119" i="4"/>
  <c r="G119" i="4"/>
  <c r="F119" i="4"/>
  <c r="E119" i="4"/>
  <c r="D119" i="4"/>
  <c r="C119" i="4"/>
  <c r="B119" i="4"/>
  <c r="R119" i="4" s="1"/>
  <c r="Q118" i="4"/>
  <c r="H118" i="4"/>
  <c r="G118" i="4"/>
  <c r="F118" i="4"/>
  <c r="E118" i="4"/>
  <c r="D118" i="4"/>
  <c r="C118" i="4"/>
  <c r="B118" i="4"/>
  <c r="R118" i="4" s="1"/>
  <c r="Q117" i="4"/>
  <c r="H117" i="4"/>
  <c r="G117" i="4"/>
  <c r="F117" i="4"/>
  <c r="E117" i="4"/>
  <c r="D117" i="4"/>
  <c r="C117" i="4"/>
  <c r="B117" i="4"/>
  <c r="R117" i="4" s="1"/>
  <c r="Q116" i="4"/>
  <c r="H116" i="4"/>
  <c r="G116" i="4"/>
  <c r="F116" i="4"/>
  <c r="E116" i="4"/>
  <c r="D116" i="4"/>
  <c r="C116" i="4"/>
  <c r="B116" i="4"/>
  <c r="R116" i="4" s="1"/>
  <c r="Q115" i="4"/>
  <c r="H115" i="4"/>
  <c r="G115" i="4"/>
  <c r="F115" i="4"/>
  <c r="E115" i="4"/>
  <c r="D115" i="4"/>
  <c r="C115" i="4"/>
  <c r="B115" i="4"/>
  <c r="R115" i="4" s="1"/>
  <c r="Q114" i="4"/>
  <c r="H114" i="4"/>
  <c r="G114" i="4"/>
  <c r="F114" i="4"/>
  <c r="E114" i="4"/>
  <c r="D114" i="4"/>
  <c r="C114" i="4"/>
  <c r="B114" i="4"/>
  <c r="Q113" i="4"/>
  <c r="H113" i="4"/>
  <c r="G113" i="4"/>
  <c r="F113" i="4"/>
  <c r="E113" i="4"/>
  <c r="D113" i="4"/>
  <c r="C113" i="4"/>
  <c r="B113" i="4"/>
  <c r="R113" i="4" s="1"/>
  <c r="Q112" i="4"/>
  <c r="H112" i="4"/>
  <c r="G112" i="4"/>
  <c r="F112" i="4"/>
  <c r="E112" i="4"/>
  <c r="D112" i="4"/>
  <c r="C112" i="4"/>
  <c r="B112" i="4"/>
  <c r="R112" i="4" s="1"/>
  <c r="Q111" i="4"/>
  <c r="H111" i="4"/>
  <c r="G111" i="4"/>
  <c r="F111" i="4"/>
  <c r="E111" i="4"/>
  <c r="D111" i="4"/>
  <c r="C111" i="4"/>
  <c r="B111" i="4"/>
  <c r="R111" i="4" s="1"/>
  <c r="Q110" i="4"/>
  <c r="H110" i="4"/>
  <c r="G110" i="4"/>
  <c r="F110" i="4"/>
  <c r="E110" i="4"/>
  <c r="D110" i="4"/>
  <c r="C110" i="4"/>
  <c r="B110" i="4"/>
  <c r="R110" i="4" s="1"/>
  <c r="Q109" i="4"/>
  <c r="H109" i="4"/>
  <c r="G109" i="4"/>
  <c r="F109" i="4"/>
  <c r="E109" i="4"/>
  <c r="D109" i="4"/>
  <c r="C109" i="4"/>
  <c r="B109" i="4"/>
  <c r="R109" i="4" s="1"/>
  <c r="Q108" i="4"/>
  <c r="H108" i="4"/>
  <c r="G108" i="4"/>
  <c r="F108" i="4"/>
  <c r="E108" i="4"/>
  <c r="D108" i="4"/>
  <c r="C108" i="4"/>
  <c r="B108" i="4"/>
  <c r="R108" i="4" s="1"/>
  <c r="Q107" i="4"/>
  <c r="H107" i="4"/>
  <c r="G107" i="4"/>
  <c r="F107" i="4"/>
  <c r="E107" i="4"/>
  <c r="D107" i="4"/>
  <c r="C107" i="4"/>
  <c r="B107" i="4"/>
  <c r="R107" i="4" s="1"/>
  <c r="Q106" i="4"/>
  <c r="H106" i="4"/>
  <c r="G106" i="4"/>
  <c r="F106" i="4"/>
  <c r="E106" i="4"/>
  <c r="D106" i="4"/>
  <c r="C106" i="4"/>
  <c r="B106" i="4"/>
  <c r="R106" i="4" s="1"/>
  <c r="Q105" i="4"/>
  <c r="H105" i="4"/>
  <c r="G105" i="4"/>
  <c r="F105" i="4"/>
  <c r="E105" i="4"/>
  <c r="D105" i="4"/>
  <c r="C105" i="4"/>
  <c r="B105" i="4"/>
  <c r="Q104" i="4"/>
  <c r="H104" i="4"/>
  <c r="G104" i="4"/>
  <c r="F104" i="4"/>
  <c r="E104" i="4"/>
  <c r="D104" i="4"/>
  <c r="C104" i="4"/>
  <c r="B104" i="4"/>
  <c r="Q103" i="4"/>
  <c r="H103" i="4"/>
  <c r="G103" i="4"/>
  <c r="F103" i="4"/>
  <c r="E103" i="4"/>
  <c r="D103" i="4"/>
  <c r="C103" i="4"/>
  <c r="B103" i="4"/>
  <c r="Q102" i="4"/>
  <c r="H102" i="4"/>
  <c r="G102" i="4"/>
  <c r="F102" i="4"/>
  <c r="E102" i="4"/>
  <c r="D102" i="4"/>
  <c r="C102" i="4"/>
  <c r="B102" i="4"/>
  <c r="R102" i="4" s="1"/>
  <c r="Q101" i="4"/>
  <c r="H101" i="4"/>
  <c r="G101" i="4"/>
  <c r="F101" i="4"/>
  <c r="E101" i="4"/>
  <c r="D101" i="4"/>
  <c r="C101" i="4"/>
  <c r="B101" i="4"/>
  <c r="R101" i="4" s="1"/>
  <c r="Q100" i="4"/>
  <c r="H100" i="4"/>
  <c r="G100" i="4"/>
  <c r="F100" i="4"/>
  <c r="E100" i="4"/>
  <c r="D100" i="4"/>
  <c r="C100" i="4"/>
  <c r="B100" i="4"/>
  <c r="R100" i="4" s="1"/>
  <c r="Q99" i="4"/>
  <c r="H99" i="4"/>
  <c r="G99" i="4"/>
  <c r="F99" i="4"/>
  <c r="E99" i="4"/>
  <c r="D99" i="4"/>
  <c r="C99" i="4"/>
  <c r="B99" i="4"/>
  <c r="R99" i="4" s="1"/>
  <c r="Q98" i="4"/>
  <c r="H98" i="4"/>
  <c r="G98" i="4"/>
  <c r="F98" i="4"/>
  <c r="E98" i="4"/>
  <c r="D98" i="4"/>
  <c r="C98" i="4"/>
  <c r="B98" i="4"/>
  <c r="R98" i="4" s="1"/>
  <c r="Q97" i="4"/>
  <c r="H97" i="4"/>
  <c r="G97" i="4"/>
  <c r="F97" i="4"/>
  <c r="E97" i="4"/>
  <c r="D97" i="4"/>
  <c r="C97" i="4"/>
  <c r="B97" i="4"/>
  <c r="R97" i="4" s="1"/>
  <c r="Q96" i="4"/>
  <c r="H96" i="4"/>
  <c r="G96" i="4"/>
  <c r="F96" i="4"/>
  <c r="E96" i="4"/>
  <c r="D96" i="4"/>
  <c r="C96" i="4"/>
  <c r="B96" i="4"/>
  <c r="R96" i="4" s="1"/>
  <c r="Q95" i="4"/>
  <c r="H95" i="4"/>
  <c r="G95" i="4"/>
  <c r="F95" i="4"/>
  <c r="E95" i="4"/>
  <c r="D95" i="4"/>
  <c r="C95" i="4"/>
  <c r="B95" i="4"/>
  <c r="R95" i="4" s="1"/>
  <c r="Q94" i="4"/>
  <c r="H94" i="4"/>
  <c r="G94" i="4"/>
  <c r="F94" i="4"/>
  <c r="E94" i="4"/>
  <c r="D94" i="4"/>
  <c r="C94" i="4"/>
  <c r="B94" i="4"/>
  <c r="R94" i="4" s="1"/>
  <c r="Q93" i="4"/>
  <c r="H93" i="4"/>
  <c r="G93" i="4"/>
  <c r="F93" i="4"/>
  <c r="E93" i="4"/>
  <c r="D93" i="4"/>
  <c r="C93" i="4"/>
  <c r="B93" i="4"/>
  <c r="R93" i="4" s="1"/>
  <c r="Q92" i="4"/>
  <c r="H92" i="4"/>
  <c r="G92" i="4"/>
  <c r="F92" i="4"/>
  <c r="E92" i="4"/>
  <c r="D92" i="4"/>
  <c r="C92" i="4"/>
  <c r="B92" i="4"/>
  <c r="R92" i="4" s="1"/>
  <c r="Q91" i="4"/>
  <c r="H91" i="4"/>
  <c r="G91" i="4"/>
  <c r="F91" i="4"/>
  <c r="E91" i="4"/>
  <c r="D91" i="4"/>
  <c r="C91" i="4"/>
  <c r="B91" i="4"/>
  <c r="R91" i="4" s="1"/>
  <c r="Q90" i="4"/>
  <c r="H90" i="4"/>
  <c r="G90" i="4"/>
  <c r="F90" i="4"/>
  <c r="E90" i="4"/>
  <c r="D90" i="4"/>
  <c r="C90" i="4"/>
  <c r="B90" i="4"/>
  <c r="R90" i="4" s="1"/>
  <c r="Q89" i="4"/>
  <c r="H89" i="4"/>
  <c r="G89" i="4"/>
  <c r="F89" i="4"/>
  <c r="E89" i="4"/>
  <c r="D89" i="4"/>
  <c r="C89" i="4"/>
  <c r="B89" i="4"/>
  <c r="R89" i="4" s="1"/>
  <c r="Q88" i="4"/>
  <c r="H88" i="4"/>
  <c r="G88" i="4"/>
  <c r="F88" i="4"/>
  <c r="E88" i="4"/>
  <c r="D88" i="4"/>
  <c r="C88" i="4"/>
  <c r="B88" i="4"/>
  <c r="R88" i="4" s="1"/>
  <c r="Q87" i="4"/>
  <c r="M87" i="4"/>
  <c r="L87" i="4"/>
  <c r="H87" i="4"/>
  <c r="G87" i="4"/>
  <c r="F87" i="4"/>
  <c r="E87" i="4"/>
  <c r="D87" i="4"/>
  <c r="C87" i="4"/>
  <c r="B87" i="4"/>
  <c r="R87" i="4" s="1"/>
  <c r="Q86" i="4"/>
  <c r="H86" i="4"/>
  <c r="G86" i="4"/>
  <c r="F86" i="4"/>
  <c r="E86" i="4"/>
  <c r="D86" i="4"/>
  <c r="C86" i="4"/>
  <c r="B86" i="4"/>
  <c r="R86" i="4" s="1"/>
  <c r="Q85" i="4"/>
  <c r="H85" i="4"/>
  <c r="G85" i="4"/>
  <c r="F85" i="4"/>
  <c r="E85" i="4"/>
  <c r="D85" i="4"/>
  <c r="C85" i="4"/>
  <c r="B85" i="4"/>
  <c r="R85" i="4" s="1"/>
  <c r="Q84" i="4"/>
  <c r="H84" i="4"/>
  <c r="G84" i="4"/>
  <c r="F84" i="4"/>
  <c r="E84" i="4"/>
  <c r="D84" i="4"/>
  <c r="C84" i="4"/>
  <c r="B84" i="4"/>
  <c r="R84" i="4" s="1"/>
  <c r="Q83" i="4"/>
  <c r="H83" i="4"/>
  <c r="G83" i="4"/>
  <c r="F83" i="4"/>
  <c r="E83" i="4"/>
  <c r="D83" i="4"/>
  <c r="C83" i="4"/>
  <c r="B83" i="4"/>
  <c r="R83" i="4" s="1"/>
  <c r="Q82" i="4"/>
  <c r="H82" i="4"/>
  <c r="G82" i="4"/>
  <c r="F82" i="4"/>
  <c r="E82" i="4"/>
  <c r="D82" i="4"/>
  <c r="C82" i="4"/>
  <c r="B82" i="4"/>
  <c r="R82" i="4" s="1"/>
  <c r="Q81" i="4"/>
  <c r="H81" i="4"/>
  <c r="G81" i="4"/>
  <c r="F81" i="4"/>
  <c r="E81" i="4"/>
  <c r="D81" i="4"/>
  <c r="C81" i="4"/>
  <c r="B81" i="4"/>
  <c r="R81" i="4" s="1"/>
  <c r="Q80" i="4"/>
  <c r="H80" i="4"/>
  <c r="G80" i="4"/>
  <c r="F80" i="4"/>
  <c r="E80" i="4"/>
  <c r="D80" i="4"/>
  <c r="C80" i="4"/>
  <c r="B80" i="4"/>
  <c r="R80" i="4" s="1"/>
  <c r="Q79" i="4"/>
  <c r="H79" i="4"/>
  <c r="G79" i="4"/>
  <c r="F79" i="4"/>
  <c r="E79" i="4"/>
  <c r="D79" i="4"/>
  <c r="C79" i="4"/>
  <c r="B79" i="4"/>
  <c r="R79" i="4" s="1"/>
  <c r="Q78" i="4"/>
  <c r="H78" i="4"/>
  <c r="G78" i="4"/>
  <c r="F78" i="4"/>
  <c r="E78" i="4"/>
  <c r="D78" i="4"/>
  <c r="C78" i="4"/>
  <c r="B78" i="4"/>
  <c r="R78" i="4" s="1"/>
  <c r="Q77" i="4"/>
  <c r="H77" i="4"/>
  <c r="G77" i="4"/>
  <c r="F77" i="4"/>
  <c r="E77" i="4"/>
  <c r="D77" i="4"/>
  <c r="C77" i="4"/>
  <c r="B77" i="4"/>
  <c r="R77" i="4" s="1"/>
  <c r="Q76" i="4"/>
  <c r="H76" i="4"/>
  <c r="G76" i="4"/>
  <c r="F76" i="4"/>
  <c r="E76" i="4"/>
  <c r="D76" i="4"/>
  <c r="C76" i="4"/>
  <c r="B76" i="4"/>
  <c r="R76" i="4" s="1"/>
  <c r="Q75" i="4"/>
  <c r="H75" i="4"/>
  <c r="G75" i="4"/>
  <c r="F75" i="4"/>
  <c r="E75" i="4"/>
  <c r="D75" i="4"/>
  <c r="C75" i="4"/>
  <c r="B75" i="4"/>
  <c r="R75" i="4" s="1"/>
  <c r="Q74" i="4"/>
  <c r="H74" i="4"/>
  <c r="G74" i="4"/>
  <c r="F74" i="4"/>
  <c r="E74" i="4"/>
  <c r="D74" i="4"/>
  <c r="C74" i="4"/>
  <c r="B74" i="4"/>
  <c r="R74" i="4" s="1"/>
  <c r="Q73" i="4"/>
  <c r="H73" i="4"/>
  <c r="G73" i="4"/>
  <c r="F73" i="4"/>
  <c r="E73" i="4"/>
  <c r="D73" i="4"/>
  <c r="C73" i="4"/>
  <c r="B73" i="4"/>
  <c r="R73" i="4" s="1"/>
  <c r="Q72" i="4"/>
  <c r="H72" i="4"/>
  <c r="G72" i="4"/>
  <c r="F72" i="4"/>
  <c r="E72" i="4"/>
  <c r="D72" i="4"/>
  <c r="C72" i="4"/>
  <c r="B72" i="4"/>
  <c r="R72" i="4" s="1"/>
  <c r="Q71" i="4"/>
  <c r="H71" i="4"/>
  <c r="G71" i="4"/>
  <c r="F71" i="4"/>
  <c r="E71" i="4"/>
  <c r="D71" i="4"/>
  <c r="C71" i="4"/>
  <c r="B71" i="4"/>
  <c r="R71" i="4" s="1"/>
  <c r="Q70" i="4"/>
  <c r="H70" i="4"/>
  <c r="G70" i="4"/>
  <c r="F70" i="4"/>
  <c r="E70" i="4"/>
  <c r="D70" i="4"/>
  <c r="C70" i="4"/>
  <c r="B70" i="4"/>
  <c r="R70" i="4" s="1"/>
  <c r="Q69" i="4"/>
  <c r="H69" i="4"/>
  <c r="G69" i="4"/>
  <c r="F69" i="4"/>
  <c r="E69" i="4"/>
  <c r="D69" i="4"/>
  <c r="C69" i="4"/>
  <c r="B69" i="4"/>
  <c r="R69" i="4" s="1"/>
  <c r="Q68" i="4"/>
  <c r="H68" i="4"/>
  <c r="G68" i="4"/>
  <c r="F68" i="4"/>
  <c r="E68" i="4"/>
  <c r="D68" i="4"/>
  <c r="C68" i="4"/>
  <c r="B68" i="4"/>
  <c r="R68" i="4" s="1"/>
  <c r="Q67" i="4"/>
  <c r="H67" i="4"/>
  <c r="G67" i="4"/>
  <c r="F67" i="4"/>
  <c r="E67" i="4"/>
  <c r="D67" i="4"/>
  <c r="C67" i="4"/>
  <c r="B67" i="4"/>
  <c r="R67" i="4" s="1"/>
  <c r="Q66" i="4"/>
  <c r="H66" i="4"/>
  <c r="G66" i="4"/>
  <c r="F66" i="4"/>
  <c r="E66" i="4"/>
  <c r="D66" i="4"/>
  <c r="C66" i="4"/>
  <c r="B66" i="4"/>
  <c r="R66" i="4" s="1"/>
  <c r="Q65" i="4"/>
  <c r="H65" i="4"/>
  <c r="G65" i="4"/>
  <c r="F65" i="4"/>
  <c r="E65" i="4"/>
  <c r="D65" i="4"/>
  <c r="C65" i="4"/>
  <c r="B65" i="4"/>
  <c r="R65" i="4" s="1"/>
  <c r="Q64" i="4"/>
  <c r="H64" i="4"/>
  <c r="G64" i="4"/>
  <c r="F64" i="4"/>
  <c r="E64" i="4"/>
  <c r="D64" i="4"/>
  <c r="C64" i="4"/>
  <c r="B64" i="4"/>
  <c r="R64" i="4" s="1"/>
  <c r="Q63" i="4"/>
  <c r="H63" i="4"/>
  <c r="G63" i="4"/>
  <c r="F63" i="4"/>
  <c r="E63" i="4"/>
  <c r="D63" i="4"/>
  <c r="C63" i="4"/>
  <c r="B63" i="4"/>
  <c r="R63" i="4" s="1"/>
  <c r="Q62" i="4"/>
  <c r="H62" i="4"/>
  <c r="G62" i="4"/>
  <c r="F62" i="4"/>
  <c r="E62" i="4"/>
  <c r="D62" i="4"/>
  <c r="C62" i="4"/>
  <c r="B62" i="4"/>
  <c r="R62" i="4" s="1"/>
  <c r="Q61" i="4"/>
  <c r="H61" i="4"/>
  <c r="G61" i="4"/>
  <c r="F61" i="4"/>
  <c r="E61" i="4"/>
  <c r="D61" i="4"/>
  <c r="C61" i="4"/>
  <c r="B61" i="4"/>
  <c r="R61" i="4" s="1"/>
  <c r="Q60" i="4"/>
  <c r="H60" i="4"/>
  <c r="G60" i="4"/>
  <c r="F60" i="4"/>
  <c r="E60" i="4"/>
  <c r="D60" i="4"/>
  <c r="C60" i="4"/>
  <c r="B60" i="4"/>
  <c r="R60" i="4" s="1"/>
  <c r="Q59" i="4"/>
  <c r="H59" i="4"/>
  <c r="G59" i="4"/>
  <c r="F59" i="4"/>
  <c r="E59" i="4"/>
  <c r="D59" i="4"/>
  <c r="C59" i="4"/>
  <c r="B59" i="4"/>
  <c r="R59" i="4" s="1"/>
  <c r="Q58" i="4"/>
  <c r="H58" i="4"/>
  <c r="G58" i="4"/>
  <c r="F58" i="4"/>
  <c r="E58" i="4"/>
  <c r="D58" i="4"/>
  <c r="C58" i="4"/>
  <c r="B58" i="4"/>
  <c r="R58" i="4" s="1"/>
  <c r="Q57" i="4"/>
  <c r="H57" i="4"/>
  <c r="G57" i="4"/>
  <c r="F57" i="4"/>
  <c r="E57" i="4"/>
  <c r="D57" i="4"/>
  <c r="C57" i="4"/>
  <c r="B57" i="4"/>
  <c r="R57" i="4" s="1"/>
  <c r="Q56" i="4"/>
  <c r="H56" i="4"/>
  <c r="G56" i="4"/>
  <c r="F56" i="4"/>
  <c r="E56" i="4"/>
  <c r="D56" i="4"/>
  <c r="C56" i="4"/>
  <c r="B56" i="4"/>
  <c r="R56" i="4" s="1"/>
  <c r="Q55" i="4"/>
  <c r="H55" i="4"/>
  <c r="G55" i="4"/>
  <c r="F55" i="4"/>
  <c r="E55" i="4"/>
  <c r="D55" i="4"/>
  <c r="C55" i="4"/>
  <c r="B55" i="4"/>
  <c r="R55" i="4" s="1"/>
  <c r="Q54" i="4"/>
  <c r="H54" i="4"/>
  <c r="G54" i="4"/>
  <c r="F54" i="4"/>
  <c r="E54" i="4"/>
  <c r="D54" i="4"/>
  <c r="C54" i="4"/>
  <c r="B54" i="4"/>
  <c r="R54" i="4" s="1"/>
  <c r="Q53" i="4"/>
  <c r="H53" i="4"/>
  <c r="G53" i="4"/>
  <c r="F53" i="4"/>
  <c r="E53" i="4"/>
  <c r="D53" i="4"/>
  <c r="C53" i="4"/>
  <c r="B53" i="4"/>
  <c r="R53" i="4" s="1"/>
  <c r="Q52" i="4"/>
  <c r="H52" i="4"/>
  <c r="G52" i="4"/>
  <c r="F52" i="4"/>
  <c r="E52" i="4"/>
  <c r="D52" i="4"/>
  <c r="C52" i="4"/>
  <c r="B52" i="4"/>
  <c r="R52" i="4" s="1"/>
  <c r="Q51" i="4"/>
  <c r="H51" i="4"/>
  <c r="G51" i="4"/>
  <c r="F51" i="4"/>
  <c r="E51" i="4"/>
  <c r="D51" i="4"/>
  <c r="C51" i="4"/>
  <c r="B51" i="4"/>
  <c r="R51" i="4" s="1"/>
  <c r="Q50" i="4"/>
  <c r="M50" i="4"/>
  <c r="M121" i="4" s="1"/>
  <c r="L50" i="4"/>
  <c r="L121" i="4" s="1"/>
  <c r="H50" i="4"/>
  <c r="G50" i="4"/>
  <c r="F50" i="4"/>
  <c r="E50" i="4"/>
  <c r="D50" i="4"/>
  <c r="C50" i="4"/>
  <c r="B50" i="4"/>
  <c r="R50" i="4" s="1"/>
  <c r="Q49" i="4"/>
  <c r="H49" i="4"/>
  <c r="G49" i="4"/>
  <c r="F49" i="4"/>
  <c r="E49" i="4"/>
  <c r="D49" i="4"/>
  <c r="C49" i="4"/>
  <c r="B49" i="4"/>
  <c r="R49" i="4" s="1"/>
  <c r="Q48" i="4"/>
  <c r="H48" i="4"/>
  <c r="G48" i="4"/>
  <c r="F48" i="4"/>
  <c r="E48" i="4"/>
  <c r="D48" i="4"/>
  <c r="C48" i="4"/>
  <c r="B48" i="4"/>
  <c r="R48" i="4" s="1"/>
  <c r="Q47" i="4"/>
  <c r="H47" i="4"/>
  <c r="G47" i="4"/>
  <c r="F47" i="4"/>
  <c r="E47" i="4"/>
  <c r="D47" i="4"/>
  <c r="C47" i="4"/>
  <c r="B47" i="4"/>
  <c r="R47" i="4" s="1"/>
  <c r="Q46" i="4"/>
  <c r="H46" i="4"/>
  <c r="G46" i="4"/>
  <c r="F46" i="4"/>
  <c r="E46" i="4"/>
  <c r="D46" i="4"/>
  <c r="C46" i="4"/>
  <c r="B46" i="4"/>
  <c r="R46" i="4" s="1"/>
  <c r="Q45" i="4"/>
  <c r="H45" i="4"/>
  <c r="G45" i="4"/>
  <c r="F45" i="4"/>
  <c r="E45" i="4"/>
  <c r="D45" i="4"/>
  <c r="C45" i="4"/>
  <c r="B45" i="4"/>
  <c r="R45" i="4" s="1"/>
  <c r="Q44" i="4"/>
  <c r="H44" i="4"/>
  <c r="G44" i="4"/>
  <c r="F44" i="4"/>
  <c r="E44" i="4"/>
  <c r="D44" i="4"/>
  <c r="C44" i="4"/>
  <c r="B44" i="4"/>
  <c r="R44" i="4" s="1"/>
  <c r="Q43" i="4"/>
  <c r="H43" i="4"/>
  <c r="G43" i="4"/>
  <c r="F43" i="4"/>
  <c r="E43" i="4"/>
  <c r="D43" i="4"/>
  <c r="C43" i="4"/>
  <c r="B43" i="4"/>
  <c r="R43" i="4" s="1"/>
  <c r="Q42" i="4"/>
  <c r="H42" i="4"/>
  <c r="G42" i="4"/>
  <c r="F42" i="4"/>
  <c r="E42" i="4"/>
  <c r="D42" i="4"/>
  <c r="C42" i="4"/>
  <c r="B42" i="4"/>
  <c r="R42" i="4" s="1"/>
  <c r="Q41" i="4"/>
  <c r="H41" i="4"/>
  <c r="G41" i="4"/>
  <c r="F41" i="4"/>
  <c r="E41" i="4"/>
  <c r="D41" i="4"/>
  <c r="C41" i="4"/>
  <c r="B41" i="4"/>
  <c r="R41" i="4" s="1"/>
  <c r="Q40" i="4"/>
  <c r="H40" i="4"/>
  <c r="G40" i="4"/>
  <c r="F40" i="4"/>
  <c r="E40" i="4"/>
  <c r="D40" i="4"/>
  <c r="C40" i="4"/>
  <c r="B40" i="4"/>
  <c r="R40" i="4" s="1"/>
  <c r="Q39" i="4"/>
  <c r="H39" i="4"/>
  <c r="G39" i="4"/>
  <c r="F39" i="4"/>
  <c r="E39" i="4"/>
  <c r="D39" i="4"/>
  <c r="C39" i="4"/>
  <c r="B39" i="4"/>
  <c r="R39" i="4" s="1"/>
  <c r="Q38" i="4"/>
  <c r="H38" i="4"/>
  <c r="G38" i="4"/>
  <c r="F38" i="4"/>
  <c r="E38" i="4"/>
  <c r="D38" i="4"/>
  <c r="C38" i="4"/>
  <c r="B38" i="4"/>
  <c r="R38" i="4" s="1"/>
  <c r="Q37" i="4"/>
  <c r="H37" i="4"/>
  <c r="G37" i="4"/>
  <c r="F37" i="4"/>
  <c r="E37" i="4"/>
  <c r="D37" i="4"/>
  <c r="C37" i="4"/>
  <c r="B37" i="4"/>
  <c r="R37" i="4" s="1"/>
  <c r="Q36" i="4"/>
  <c r="H36" i="4"/>
  <c r="G36" i="4"/>
  <c r="F36" i="4"/>
  <c r="E36" i="4"/>
  <c r="D36" i="4"/>
  <c r="C36" i="4"/>
  <c r="B36" i="4"/>
  <c r="R36" i="4" s="1"/>
  <c r="Q35" i="4"/>
  <c r="H35" i="4"/>
  <c r="G35" i="4"/>
  <c r="F35" i="4"/>
  <c r="E35" i="4"/>
  <c r="D35" i="4"/>
  <c r="C35" i="4"/>
  <c r="B35" i="4"/>
  <c r="R35" i="4" s="1"/>
  <c r="Q34" i="4"/>
  <c r="H34" i="4"/>
  <c r="G34" i="4"/>
  <c r="F34" i="4"/>
  <c r="E34" i="4"/>
  <c r="D34" i="4"/>
  <c r="C34" i="4"/>
  <c r="B34" i="4"/>
  <c r="R34" i="4" s="1"/>
  <c r="Q33" i="4"/>
  <c r="H33" i="4"/>
  <c r="G33" i="4"/>
  <c r="F33" i="4"/>
  <c r="E33" i="4"/>
  <c r="D33" i="4"/>
  <c r="C33" i="4"/>
  <c r="B33" i="4"/>
  <c r="R33" i="4" s="1"/>
  <c r="Q32" i="4"/>
  <c r="H32" i="4"/>
  <c r="G32" i="4"/>
  <c r="F32" i="4"/>
  <c r="E32" i="4"/>
  <c r="D32" i="4"/>
  <c r="C32" i="4"/>
  <c r="B32" i="4"/>
  <c r="R32" i="4" s="1"/>
  <c r="Q31" i="4"/>
  <c r="H31" i="4"/>
  <c r="G31" i="4"/>
  <c r="F31" i="4"/>
  <c r="E31" i="4"/>
  <c r="D31" i="4"/>
  <c r="C31" i="4"/>
  <c r="B31" i="4"/>
  <c r="R31" i="4" s="1"/>
  <c r="Q30" i="4"/>
  <c r="H30" i="4"/>
  <c r="G30" i="4"/>
  <c r="F30" i="4"/>
  <c r="E30" i="4"/>
  <c r="D30" i="4"/>
  <c r="C30" i="4"/>
  <c r="B30" i="4"/>
  <c r="R30" i="4" s="1"/>
  <c r="Q29" i="4"/>
  <c r="H29" i="4"/>
  <c r="G29" i="4"/>
  <c r="F29" i="4"/>
  <c r="E29" i="4"/>
  <c r="D29" i="4"/>
  <c r="C29" i="4"/>
  <c r="B29" i="4"/>
  <c r="R29" i="4" s="1"/>
  <c r="Q28" i="4"/>
  <c r="H28" i="4"/>
  <c r="G28" i="4"/>
  <c r="F28" i="4"/>
  <c r="E28" i="4"/>
  <c r="D28" i="4"/>
  <c r="C28" i="4"/>
  <c r="B28" i="4"/>
  <c r="R28" i="4" s="1"/>
  <c r="Q27" i="4"/>
  <c r="H27" i="4"/>
  <c r="G27" i="4"/>
  <c r="F27" i="4"/>
  <c r="E27" i="4"/>
  <c r="D27" i="4"/>
  <c r="C27" i="4"/>
  <c r="B27" i="4"/>
  <c r="R27" i="4" s="1"/>
  <c r="Q26" i="4"/>
  <c r="H26" i="4"/>
  <c r="G26" i="4"/>
  <c r="F26" i="4"/>
  <c r="E26" i="4"/>
  <c r="D26" i="4"/>
  <c r="C26" i="4"/>
  <c r="B26" i="4"/>
  <c r="R26" i="4" s="1"/>
  <c r="Q25" i="4"/>
  <c r="H25" i="4"/>
  <c r="G25" i="4"/>
  <c r="F25" i="4"/>
  <c r="E25" i="4"/>
  <c r="D25" i="4"/>
  <c r="C25" i="4"/>
  <c r="B25" i="4"/>
  <c r="R25" i="4" s="1"/>
  <c r="Q24" i="4"/>
  <c r="H24" i="4"/>
  <c r="G24" i="4"/>
  <c r="F24" i="4"/>
  <c r="E24" i="4"/>
  <c r="D24" i="4"/>
  <c r="C24" i="4"/>
  <c r="B24" i="4"/>
  <c r="R24" i="4" s="1"/>
  <c r="Q23" i="4"/>
  <c r="H23" i="4"/>
  <c r="G23" i="4"/>
  <c r="F23" i="4"/>
  <c r="E23" i="4"/>
  <c r="D23" i="4"/>
  <c r="C23" i="4"/>
  <c r="B23" i="4"/>
  <c r="R23" i="4" s="1"/>
  <c r="Q22" i="4"/>
  <c r="H22" i="4"/>
  <c r="G22" i="4"/>
  <c r="F22" i="4"/>
  <c r="E22" i="4"/>
  <c r="D22" i="4"/>
  <c r="C22" i="4"/>
  <c r="B22" i="4"/>
  <c r="R22" i="4" s="1"/>
  <c r="Q21" i="4"/>
  <c r="H21" i="4"/>
  <c r="G21" i="4"/>
  <c r="F21" i="4"/>
  <c r="E21" i="4"/>
  <c r="D21" i="4"/>
  <c r="C21" i="4"/>
  <c r="B21" i="4"/>
  <c r="R21" i="4" s="1"/>
  <c r="Q20" i="4"/>
  <c r="H20" i="4"/>
  <c r="G20" i="4"/>
  <c r="F20" i="4"/>
  <c r="E20" i="4"/>
  <c r="D20" i="4"/>
  <c r="C20" i="4"/>
  <c r="B20" i="4"/>
  <c r="R20" i="4" s="1"/>
  <c r="Q19" i="4"/>
  <c r="H19" i="4"/>
  <c r="G19" i="4"/>
  <c r="F19" i="4"/>
  <c r="E19" i="4"/>
  <c r="D19" i="4"/>
  <c r="C19" i="4"/>
  <c r="B19" i="4"/>
  <c r="R19" i="4" s="1"/>
  <c r="Q18" i="4"/>
  <c r="H18" i="4"/>
  <c r="G18" i="4"/>
  <c r="F18" i="4"/>
  <c r="E18" i="4"/>
  <c r="D18" i="4"/>
  <c r="C18" i="4"/>
  <c r="B18" i="4"/>
  <c r="R18" i="4" s="1"/>
  <c r="Q17" i="4"/>
  <c r="H17" i="4"/>
  <c r="G17" i="4"/>
  <c r="F17" i="4"/>
  <c r="E17" i="4"/>
  <c r="D17" i="4"/>
  <c r="C17" i="4"/>
  <c r="B17" i="4"/>
  <c r="R17" i="4" s="1"/>
  <c r="Q16" i="4"/>
  <c r="H16" i="4"/>
  <c r="G16" i="4"/>
  <c r="F16" i="4"/>
  <c r="E16" i="4"/>
  <c r="D16" i="4"/>
  <c r="C16" i="4"/>
  <c r="B16" i="4"/>
  <c r="R16" i="4" s="1"/>
  <c r="Q15" i="4"/>
  <c r="H15" i="4"/>
  <c r="G15" i="4"/>
  <c r="F15" i="4"/>
  <c r="E15" i="4"/>
  <c r="D15" i="4"/>
  <c r="C15" i="4"/>
  <c r="B15" i="4"/>
  <c r="R15" i="4" s="1"/>
  <c r="Q14" i="4"/>
  <c r="H14" i="4"/>
  <c r="G14" i="4"/>
  <c r="F14" i="4"/>
  <c r="E14" i="4"/>
  <c r="D14" i="4"/>
  <c r="C14" i="4"/>
  <c r="B14" i="4"/>
  <c r="R14" i="4" s="1"/>
  <c r="Q13" i="4"/>
  <c r="H13" i="4"/>
  <c r="G13" i="4"/>
  <c r="F13" i="4"/>
  <c r="E13" i="4"/>
  <c r="D13" i="4"/>
  <c r="C13" i="4"/>
  <c r="B13" i="4"/>
  <c r="R13" i="4" s="1"/>
  <c r="Q12" i="4"/>
  <c r="H12" i="4"/>
  <c r="G12" i="4"/>
  <c r="F12" i="4"/>
  <c r="E12" i="4"/>
  <c r="D12" i="4"/>
  <c r="C12" i="4"/>
  <c r="B12" i="4"/>
  <c r="R12" i="4" s="1"/>
  <c r="Q11" i="4"/>
  <c r="H11" i="4"/>
  <c r="G11" i="4"/>
  <c r="F11" i="4"/>
  <c r="E11" i="4"/>
  <c r="D11" i="4"/>
  <c r="C11" i="4"/>
  <c r="B11" i="4"/>
  <c r="R11" i="4" s="1"/>
  <c r="Q10" i="4"/>
  <c r="H10" i="4"/>
  <c r="G10" i="4"/>
  <c r="F10" i="4"/>
  <c r="E10" i="4"/>
  <c r="D10" i="4"/>
  <c r="C10" i="4"/>
  <c r="B10" i="4"/>
  <c r="R10" i="4" s="1"/>
  <c r="Q9" i="4"/>
  <c r="H9" i="4"/>
  <c r="G9" i="4"/>
  <c r="F9" i="4"/>
  <c r="E9" i="4"/>
  <c r="D9" i="4"/>
  <c r="C9" i="4"/>
  <c r="B9" i="4"/>
  <c r="R9" i="4" s="1"/>
  <c r="Q8" i="4"/>
  <c r="H8" i="4"/>
  <c r="G8" i="4"/>
  <c r="F8" i="4"/>
  <c r="E8" i="4"/>
  <c r="D8" i="4"/>
  <c r="C8" i="4"/>
  <c r="B8" i="4"/>
  <c r="R8" i="4" s="1"/>
  <c r="Q7" i="4"/>
  <c r="H7" i="4"/>
  <c r="G7" i="4"/>
  <c r="F7" i="4"/>
  <c r="E7" i="4"/>
  <c r="D7" i="4"/>
  <c r="C7" i="4"/>
  <c r="B7" i="4"/>
  <c r="R7" i="4" s="1"/>
  <c r="Q6" i="4"/>
  <c r="Q121" i="4" s="1"/>
  <c r="H6" i="4"/>
  <c r="G6" i="4"/>
  <c r="F6" i="4"/>
  <c r="E6" i="4"/>
  <c r="D6" i="4"/>
  <c r="C6" i="4"/>
  <c r="B6" i="4"/>
  <c r="R6" i="4" s="1"/>
  <c r="D412" i="3"/>
  <c r="C412" i="3"/>
  <c r="D411" i="3"/>
  <c r="C411" i="3"/>
  <c r="D410" i="3"/>
  <c r="C410" i="3"/>
  <c r="D409" i="3"/>
  <c r="C409" i="3"/>
  <c r="D408" i="3"/>
  <c r="C408" i="3"/>
  <c r="E407" i="3"/>
  <c r="E408" i="3" s="1"/>
  <c r="E409" i="3" s="1"/>
  <c r="E410" i="3" s="1"/>
  <c r="E411" i="3" s="1"/>
  <c r="E412" i="3" s="1"/>
  <c r="D407" i="3"/>
  <c r="C407" i="3"/>
  <c r="D406" i="3"/>
  <c r="C406" i="3"/>
  <c r="D405" i="3"/>
  <c r="C405" i="3"/>
  <c r="D404" i="3"/>
  <c r="C404" i="3"/>
  <c r="D403" i="3"/>
  <c r="C403" i="3"/>
  <c r="D402" i="3"/>
  <c r="C402" i="3"/>
  <c r="D401" i="3"/>
  <c r="C401" i="3"/>
  <c r="E400" i="3"/>
  <c r="E401" i="3" s="1"/>
  <c r="E402" i="3" s="1"/>
  <c r="E403" i="3" s="1"/>
  <c r="E404" i="3" s="1"/>
  <c r="E405" i="3" s="1"/>
  <c r="D400" i="3"/>
  <c r="C400" i="3"/>
  <c r="D399" i="3"/>
  <c r="C399" i="3"/>
  <c r="D398" i="3"/>
  <c r="C398" i="3"/>
  <c r="D397" i="3"/>
  <c r="C397" i="3"/>
  <c r="D396" i="3"/>
  <c r="C396" i="3"/>
  <c r="D395" i="3"/>
  <c r="C395" i="3"/>
  <c r="D394" i="3"/>
  <c r="C394" i="3"/>
  <c r="E393" i="3"/>
  <c r="E394" i="3" s="1"/>
  <c r="E395" i="3" s="1"/>
  <c r="E396" i="3" s="1"/>
  <c r="E397" i="3" s="1"/>
  <c r="E398" i="3" s="1"/>
  <c r="D393" i="3"/>
  <c r="C393" i="3"/>
  <c r="D392" i="3"/>
  <c r="C392" i="3"/>
  <c r="D391" i="3"/>
  <c r="C391" i="3"/>
  <c r="D390" i="3"/>
  <c r="C390" i="3"/>
  <c r="D389" i="3"/>
  <c r="C389" i="3"/>
  <c r="D388" i="3"/>
  <c r="C388" i="3"/>
  <c r="D387" i="3"/>
  <c r="C387" i="3"/>
  <c r="E386" i="3"/>
  <c r="E387" i="3" s="1"/>
  <c r="E388" i="3" s="1"/>
  <c r="E389" i="3" s="1"/>
  <c r="E390" i="3" s="1"/>
  <c r="E391" i="3" s="1"/>
  <c r="D386" i="3"/>
  <c r="C386" i="3"/>
  <c r="D385" i="3"/>
  <c r="C385" i="3"/>
  <c r="D384" i="3"/>
  <c r="C384" i="3"/>
  <c r="D383" i="3"/>
  <c r="C383" i="3"/>
  <c r="D382" i="3"/>
  <c r="C382" i="3"/>
  <c r="D381" i="3"/>
  <c r="C381" i="3"/>
  <c r="D380" i="3"/>
  <c r="C380" i="3"/>
  <c r="E379" i="3"/>
  <c r="E380" i="3" s="1"/>
  <c r="E381" i="3" s="1"/>
  <c r="E382" i="3" s="1"/>
  <c r="E383" i="3" s="1"/>
  <c r="E384" i="3" s="1"/>
  <c r="D379" i="3"/>
  <c r="C379" i="3"/>
  <c r="D378" i="3"/>
  <c r="C378" i="3"/>
  <c r="D377" i="3"/>
  <c r="C377" i="3"/>
  <c r="D376" i="3"/>
  <c r="C376" i="3"/>
  <c r="D375" i="3"/>
  <c r="C375" i="3"/>
  <c r="D374" i="3"/>
  <c r="C374" i="3"/>
  <c r="D373" i="3"/>
  <c r="C373" i="3"/>
  <c r="E372" i="3"/>
  <c r="E373" i="3" s="1"/>
  <c r="E374" i="3" s="1"/>
  <c r="E375" i="3" s="1"/>
  <c r="E376" i="3" s="1"/>
  <c r="E377" i="3" s="1"/>
  <c r="D372" i="3"/>
  <c r="C372" i="3"/>
  <c r="D371" i="3"/>
  <c r="C371" i="3"/>
  <c r="D370" i="3"/>
  <c r="C370" i="3"/>
  <c r="D369" i="3"/>
  <c r="C369" i="3"/>
  <c r="D368" i="3"/>
  <c r="C368" i="3"/>
  <c r="D367" i="3"/>
  <c r="C367" i="3"/>
  <c r="D366" i="3"/>
  <c r="C366" i="3"/>
  <c r="E365" i="3"/>
  <c r="E366" i="3" s="1"/>
  <c r="E367" i="3" s="1"/>
  <c r="E368" i="3" s="1"/>
  <c r="E369" i="3" s="1"/>
  <c r="E370" i="3" s="1"/>
  <c r="D365" i="3"/>
  <c r="C365" i="3"/>
  <c r="D364" i="3"/>
  <c r="C364" i="3"/>
  <c r="D363" i="3"/>
  <c r="C363" i="3"/>
  <c r="D362" i="3"/>
  <c r="C362" i="3"/>
  <c r="D361" i="3"/>
  <c r="C361" i="3"/>
  <c r="D360" i="3"/>
  <c r="C360" i="3"/>
  <c r="D359" i="3"/>
  <c r="C359" i="3"/>
  <c r="E358" i="3"/>
  <c r="E359" i="3" s="1"/>
  <c r="E360" i="3" s="1"/>
  <c r="E361" i="3" s="1"/>
  <c r="E362" i="3" s="1"/>
  <c r="E363" i="3" s="1"/>
  <c r="D358" i="3"/>
  <c r="C358" i="3"/>
  <c r="D357" i="3"/>
  <c r="C357" i="3"/>
  <c r="D356" i="3"/>
  <c r="C356" i="3"/>
  <c r="D355" i="3"/>
  <c r="C355" i="3"/>
  <c r="D354" i="3"/>
  <c r="C354" i="3"/>
  <c r="D353" i="3"/>
  <c r="C353" i="3"/>
  <c r="D352" i="3"/>
  <c r="C352" i="3"/>
  <c r="E351" i="3"/>
  <c r="E352" i="3" s="1"/>
  <c r="E353" i="3" s="1"/>
  <c r="E354" i="3" s="1"/>
  <c r="E355" i="3" s="1"/>
  <c r="E356" i="3" s="1"/>
  <c r="D351" i="3"/>
  <c r="C351" i="3"/>
  <c r="D350" i="3"/>
  <c r="C350" i="3"/>
  <c r="D349" i="3"/>
  <c r="C349" i="3"/>
  <c r="D348" i="3"/>
  <c r="C348" i="3"/>
  <c r="D347" i="3"/>
  <c r="C347" i="3"/>
  <c r="D346" i="3"/>
  <c r="C346" i="3"/>
  <c r="D345" i="3"/>
  <c r="C345" i="3"/>
  <c r="E344" i="3"/>
  <c r="E345" i="3" s="1"/>
  <c r="E346" i="3" s="1"/>
  <c r="E347" i="3" s="1"/>
  <c r="E348" i="3" s="1"/>
  <c r="E349" i="3" s="1"/>
  <c r="D344" i="3"/>
  <c r="C344" i="3"/>
  <c r="D343" i="3"/>
  <c r="C343" i="3"/>
  <c r="D342" i="3"/>
  <c r="C342" i="3"/>
  <c r="D341" i="3"/>
  <c r="C341" i="3"/>
  <c r="D340" i="3"/>
  <c r="C340" i="3"/>
  <c r="D339" i="3"/>
  <c r="C339" i="3"/>
  <c r="D338" i="3"/>
  <c r="C338" i="3"/>
  <c r="E337" i="3"/>
  <c r="E338" i="3" s="1"/>
  <c r="E339" i="3" s="1"/>
  <c r="E340" i="3" s="1"/>
  <c r="E341" i="3" s="1"/>
  <c r="E342" i="3" s="1"/>
  <c r="D337" i="3"/>
  <c r="C337" i="3"/>
  <c r="D336" i="3"/>
  <c r="C336" i="3"/>
  <c r="D335" i="3"/>
  <c r="C335" i="3"/>
  <c r="D334" i="3"/>
  <c r="C334" i="3"/>
  <c r="D333" i="3"/>
  <c r="C333" i="3"/>
  <c r="D332" i="3"/>
  <c r="C332" i="3"/>
  <c r="D331" i="3"/>
  <c r="C331" i="3"/>
  <c r="E330" i="3"/>
  <c r="E331" i="3" s="1"/>
  <c r="E332" i="3" s="1"/>
  <c r="E333" i="3" s="1"/>
  <c r="E334" i="3" s="1"/>
  <c r="E335" i="3" s="1"/>
  <c r="D330" i="3"/>
  <c r="C330" i="3"/>
  <c r="D329" i="3"/>
  <c r="C329" i="3"/>
  <c r="D328" i="3"/>
  <c r="C328" i="3"/>
  <c r="D327" i="3"/>
  <c r="C327" i="3"/>
  <c r="D326" i="3"/>
  <c r="C326" i="3"/>
  <c r="D325" i="3"/>
  <c r="C325" i="3"/>
  <c r="D324" i="3"/>
  <c r="C324" i="3"/>
  <c r="E323" i="3"/>
  <c r="E324" i="3" s="1"/>
  <c r="E325" i="3" s="1"/>
  <c r="E326" i="3" s="1"/>
  <c r="E327" i="3" s="1"/>
  <c r="E328" i="3" s="1"/>
  <c r="D323" i="3"/>
  <c r="C323" i="3"/>
  <c r="D322" i="3"/>
  <c r="C322" i="3"/>
  <c r="D321" i="3"/>
  <c r="C321" i="3"/>
  <c r="D320" i="3"/>
  <c r="C320" i="3"/>
  <c r="D319" i="3"/>
  <c r="C319" i="3"/>
  <c r="D318" i="3"/>
  <c r="C318" i="3"/>
  <c r="D317" i="3"/>
  <c r="C317" i="3"/>
  <c r="E316" i="3"/>
  <c r="E317" i="3" s="1"/>
  <c r="E318" i="3" s="1"/>
  <c r="E319" i="3" s="1"/>
  <c r="E320" i="3" s="1"/>
  <c r="E321" i="3" s="1"/>
  <c r="D316" i="3"/>
  <c r="C316" i="3"/>
  <c r="D315" i="3"/>
  <c r="C315" i="3"/>
  <c r="D314" i="3"/>
  <c r="C314" i="3"/>
  <c r="D313" i="3"/>
  <c r="C313" i="3"/>
  <c r="D312" i="3"/>
  <c r="C312" i="3"/>
  <c r="D311" i="3"/>
  <c r="C311" i="3"/>
  <c r="D310" i="3"/>
  <c r="C310" i="3"/>
  <c r="E309" i="3"/>
  <c r="E310" i="3" s="1"/>
  <c r="E311" i="3" s="1"/>
  <c r="E312" i="3" s="1"/>
  <c r="E313" i="3" s="1"/>
  <c r="E314" i="3" s="1"/>
  <c r="D309" i="3"/>
  <c r="C309" i="3"/>
  <c r="D308" i="3"/>
  <c r="C308" i="3"/>
  <c r="D307" i="3"/>
  <c r="C307" i="3"/>
  <c r="D306" i="3"/>
  <c r="C306" i="3"/>
  <c r="D305" i="3"/>
  <c r="C305" i="3"/>
  <c r="E304" i="3"/>
  <c r="E305" i="3" s="1"/>
  <c r="E306" i="3" s="1"/>
  <c r="E307" i="3" s="1"/>
  <c r="D304" i="3"/>
  <c r="C304" i="3"/>
  <c r="E303" i="3"/>
  <c r="D303" i="3"/>
  <c r="C303" i="3"/>
  <c r="E302" i="3"/>
  <c r="D302" i="3"/>
  <c r="C302" i="3"/>
  <c r="D301" i="3"/>
  <c r="C301" i="3"/>
  <c r="D300" i="3"/>
  <c r="C300" i="3"/>
  <c r="D299" i="3"/>
  <c r="C299" i="3"/>
  <c r="D298" i="3"/>
  <c r="C298" i="3"/>
  <c r="D297" i="3"/>
  <c r="C297" i="3"/>
  <c r="D296" i="3"/>
  <c r="C296" i="3"/>
  <c r="E295" i="3"/>
  <c r="E296" i="3" s="1"/>
  <c r="E297" i="3" s="1"/>
  <c r="E298" i="3" s="1"/>
  <c r="E299" i="3" s="1"/>
  <c r="E300" i="3" s="1"/>
  <c r="D295" i="3"/>
  <c r="C295" i="3"/>
  <c r="D294" i="3"/>
  <c r="C294" i="3"/>
  <c r="D293" i="3"/>
  <c r="C293" i="3"/>
  <c r="D292" i="3"/>
  <c r="C292" i="3"/>
  <c r="D291" i="3"/>
  <c r="C291" i="3"/>
  <c r="E290" i="3"/>
  <c r="E291" i="3" s="1"/>
  <c r="E292" i="3" s="1"/>
  <c r="E293" i="3" s="1"/>
  <c r="D290" i="3"/>
  <c r="C290" i="3"/>
  <c r="E289" i="3"/>
  <c r="D289" i="3"/>
  <c r="C289" i="3"/>
  <c r="E288" i="3"/>
  <c r="D288" i="3"/>
  <c r="C288" i="3"/>
  <c r="D287" i="3"/>
  <c r="C287" i="3"/>
  <c r="D286" i="3"/>
  <c r="C286" i="3"/>
  <c r="D285" i="3"/>
  <c r="C285" i="3"/>
  <c r="D284" i="3"/>
  <c r="C284" i="3"/>
  <c r="D283" i="3"/>
  <c r="C283" i="3"/>
  <c r="D282" i="3"/>
  <c r="C282" i="3"/>
  <c r="E281" i="3"/>
  <c r="E282" i="3" s="1"/>
  <c r="E283" i="3" s="1"/>
  <c r="E284" i="3" s="1"/>
  <c r="E285" i="3" s="1"/>
  <c r="E286" i="3" s="1"/>
  <c r="D281" i="3"/>
  <c r="C281" i="3"/>
  <c r="D280" i="3"/>
  <c r="C280" i="3"/>
  <c r="D279" i="3"/>
  <c r="C279" i="3"/>
  <c r="D278" i="3"/>
  <c r="C278" i="3"/>
  <c r="D277" i="3"/>
  <c r="C277" i="3"/>
  <c r="E276" i="3"/>
  <c r="E277" i="3" s="1"/>
  <c r="E278" i="3" s="1"/>
  <c r="E279" i="3" s="1"/>
  <c r="D276" i="3"/>
  <c r="C276" i="3"/>
  <c r="E275" i="3"/>
  <c r="D275" i="3"/>
  <c r="C275" i="3"/>
  <c r="E274" i="3"/>
  <c r="D274" i="3"/>
  <c r="C274" i="3"/>
  <c r="D273" i="3"/>
  <c r="C273" i="3"/>
  <c r="D272" i="3"/>
  <c r="C272" i="3"/>
  <c r="D271" i="3"/>
  <c r="C271" i="3"/>
  <c r="D270" i="3"/>
  <c r="C270" i="3"/>
  <c r="D269" i="3"/>
  <c r="C269" i="3"/>
  <c r="D268" i="3"/>
  <c r="C268" i="3"/>
  <c r="E267" i="3"/>
  <c r="E268" i="3" s="1"/>
  <c r="E269" i="3" s="1"/>
  <c r="E270" i="3" s="1"/>
  <c r="E271" i="3" s="1"/>
  <c r="E272" i="3" s="1"/>
  <c r="D267" i="3"/>
  <c r="C267" i="3"/>
  <c r="D266" i="3"/>
  <c r="C266" i="3"/>
  <c r="D265" i="3"/>
  <c r="C265" i="3"/>
  <c r="D264" i="3"/>
  <c r="C264" i="3"/>
  <c r="D263" i="3"/>
  <c r="C263" i="3"/>
  <c r="E262" i="3"/>
  <c r="E263" i="3" s="1"/>
  <c r="E264" i="3" s="1"/>
  <c r="E265" i="3" s="1"/>
  <c r="D262" i="3"/>
  <c r="C262" i="3"/>
  <c r="E261" i="3"/>
  <c r="D261" i="3"/>
  <c r="C261" i="3"/>
  <c r="E260" i="3"/>
  <c r="D260" i="3"/>
  <c r="C260" i="3"/>
  <c r="D259" i="3"/>
  <c r="C259" i="3"/>
  <c r="D258" i="3"/>
  <c r="C258" i="3"/>
  <c r="D257" i="3"/>
  <c r="C257" i="3"/>
  <c r="D256" i="3"/>
  <c r="C256" i="3"/>
  <c r="D255" i="3"/>
  <c r="C255" i="3"/>
  <c r="D254" i="3"/>
  <c r="C254" i="3"/>
  <c r="E253" i="3"/>
  <c r="E254" i="3" s="1"/>
  <c r="E255" i="3" s="1"/>
  <c r="E256" i="3" s="1"/>
  <c r="E257" i="3" s="1"/>
  <c r="E258" i="3" s="1"/>
  <c r="D253" i="3"/>
  <c r="C253" i="3"/>
  <c r="D252" i="3"/>
  <c r="C252" i="3"/>
  <c r="D251" i="3"/>
  <c r="C251" i="3"/>
  <c r="D250" i="3"/>
  <c r="C250" i="3"/>
  <c r="D249" i="3"/>
  <c r="C249" i="3"/>
  <c r="E248" i="3"/>
  <c r="E249" i="3" s="1"/>
  <c r="E250" i="3" s="1"/>
  <c r="E251" i="3" s="1"/>
  <c r="D248" i="3"/>
  <c r="C248" i="3"/>
  <c r="E247" i="3"/>
  <c r="D247" i="3"/>
  <c r="C247" i="3"/>
  <c r="E246" i="3"/>
  <c r="D246" i="3"/>
  <c r="C246" i="3"/>
  <c r="D245" i="3"/>
  <c r="C245" i="3"/>
  <c r="D244" i="3"/>
  <c r="C244" i="3"/>
  <c r="D243" i="3"/>
  <c r="C243" i="3"/>
  <c r="D242" i="3"/>
  <c r="C242" i="3"/>
  <c r="D241" i="3"/>
  <c r="C241" i="3"/>
  <c r="D240" i="3"/>
  <c r="C240" i="3"/>
  <c r="E239" i="3"/>
  <c r="E240" i="3" s="1"/>
  <c r="E241" i="3" s="1"/>
  <c r="E242" i="3" s="1"/>
  <c r="E243" i="3" s="1"/>
  <c r="E244" i="3" s="1"/>
  <c r="D239" i="3"/>
  <c r="C239" i="3"/>
  <c r="D238" i="3"/>
  <c r="C238" i="3"/>
  <c r="D237" i="3"/>
  <c r="C237" i="3"/>
  <c r="D236" i="3"/>
  <c r="C236" i="3"/>
  <c r="D235" i="3"/>
  <c r="C235" i="3"/>
  <c r="E234" i="3"/>
  <c r="E235" i="3" s="1"/>
  <c r="E236" i="3" s="1"/>
  <c r="E237" i="3" s="1"/>
  <c r="D234" i="3"/>
  <c r="C234" i="3"/>
  <c r="E233" i="3"/>
  <c r="D233" i="3"/>
  <c r="C233" i="3"/>
  <c r="E232" i="3"/>
  <c r="D232" i="3"/>
  <c r="C232" i="3"/>
  <c r="D231" i="3"/>
  <c r="C231" i="3"/>
  <c r="D230" i="3"/>
  <c r="C230" i="3"/>
  <c r="D229" i="3"/>
  <c r="C229" i="3"/>
  <c r="D228" i="3"/>
  <c r="C228" i="3"/>
  <c r="D227" i="3"/>
  <c r="C227" i="3"/>
  <c r="E226" i="3"/>
  <c r="E227" i="3" s="1"/>
  <c r="E228" i="3" s="1"/>
  <c r="E229" i="3" s="1"/>
  <c r="E230" i="3" s="1"/>
  <c r="D226" i="3"/>
  <c r="C226" i="3"/>
  <c r="E225" i="3"/>
  <c r="D225" i="3"/>
  <c r="C225" i="3"/>
  <c r="D224" i="3"/>
  <c r="C224" i="3"/>
  <c r="D223" i="3"/>
  <c r="C223" i="3"/>
  <c r="D222" i="3"/>
  <c r="C222" i="3"/>
  <c r="D221" i="3"/>
  <c r="C221" i="3"/>
  <c r="E220" i="3"/>
  <c r="E221" i="3" s="1"/>
  <c r="E222" i="3" s="1"/>
  <c r="E223" i="3" s="1"/>
  <c r="D220" i="3"/>
  <c r="C220" i="3"/>
  <c r="E219" i="3"/>
  <c r="D219" i="3"/>
  <c r="C219" i="3"/>
  <c r="E218" i="3"/>
  <c r="D218" i="3"/>
  <c r="C218" i="3"/>
  <c r="D217" i="3"/>
  <c r="C217" i="3"/>
  <c r="D216" i="3"/>
  <c r="C216" i="3"/>
  <c r="D215" i="3"/>
  <c r="C215" i="3"/>
  <c r="D214" i="3"/>
  <c r="C214" i="3"/>
  <c r="D213" i="3"/>
  <c r="C213" i="3"/>
  <c r="E212" i="3"/>
  <c r="E213" i="3" s="1"/>
  <c r="E214" i="3" s="1"/>
  <c r="E215" i="3" s="1"/>
  <c r="E216" i="3" s="1"/>
  <c r="D212" i="3"/>
  <c r="C212" i="3"/>
  <c r="E211" i="3"/>
  <c r="D211" i="3"/>
  <c r="C211" i="3"/>
  <c r="D210" i="3"/>
  <c r="C210" i="3"/>
  <c r="D209" i="3"/>
  <c r="C209" i="3"/>
  <c r="D208" i="3"/>
  <c r="C208" i="3"/>
  <c r="D207" i="3"/>
  <c r="C207" i="3"/>
  <c r="D206" i="3"/>
  <c r="C206" i="3"/>
  <c r="D205" i="3"/>
  <c r="C205" i="3"/>
  <c r="E204" i="3"/>
  <c r="E205" i="3" s="1"/>
  <c r="E206" i="3" s="1"/>
  <c r="E207" i="3" s="1"/>
  <c r="E208" i="3" s="1"/>
  <c r="E209" i="3" s="1"/>
  <c r="D204" i="3"/>
  <c r="C204" i="3"/>
  <c r="D203" i="3"/>
  <c r="C203" i="3"/>
  <c r="D202" i="3"/>
  <c r="C202" i="3"/>
  <c r="D201" i="3"/>
  <c r="C201" i="3"/>
  <c r="D200" i="3"/>
  <c r="C200" i="3"/>
  <c r="D199" i="3"/>
  <c r="C199" i="3"/>
  <c r="E198" i="3"/>
  <c r="E199" i="3" s="1"/>
  <c r="E200" i="3" s="1"/>
  <c r="E201" i="3" s="1"/>
  <c r="E202" i="3" s="1"/>
  <c r="D198" i="3"/>
  <c r="C198" i="3"/>
  <c r="E197" i="3"/>
  <c r="D197" i="3"/>
  <c r="C197" i="3"/>
  <c r="D196" i="3"/>
  <c r="C196" i="3"/>
  <c r="D195" i="3"/>
  <c r="C195" i="3"/>
  <c r="D194" i="3"/>
  <c r="C194" i="3"/>
  <c r="D193" i="3"/>
  <c r="C193" i="3"/>
  <c r="D192" i="3"/>
  <c r="C192" i="3"/>
  <c r="D191" i="3"/>
  <c r="C191" i="3"/>
  <c r="E190" i="3"/>
  <c r="E191" i="3" s="1"/>
  <c r="E192" i="3" s="1"/>
  <c r="E193" i="3" s="1"/>
  <c r="E194" i="3" s="1"/>
  <c r="E195" i="3" s="1"/>
  <c r="D190" i="3"/>
  <c r="C190" i="3"/>
  <c r="D189" i="3"/>
  <c r="C189" i="3"/>
  <c r="D188" i="3"/>
  <c r="C188" i="3"/>
  <c r="D187" i="3"/>
  <c r="C187" i="3"/>
  <c r="D186" i="3"/>
  <c r="C186" i="3"/>
  <c r="D185" i="3"/>
  <c r="C185" i="3"/>
  <c r="E184" i="3"/>
  <c r="E185" i="3" s="1"/>
  <c r="E186" i="3" s="1"/>
  <c r="E187" i="3" s="1"/>
  <c r="E188" i="3" s="1"/>
  <c r="D184" i="3"/>
  <c r="C184" i="3"/>
  <c r="E183" i="3"/>
  <c r="D183" i="3"/>
  <c r="C183" i="3"/>
  <c r="D182" i="3"/>
  <c r="C182" i="3"/>
  <c r="D181" i="3"/>
  <c r="C181" i="3"/>
  <c r="D180" i="3"/>
  <c r="C180" i="3"/>
  <c r="D179" i="3"/>
  <c r="C179" i="3"/>
  <c r="D178" i="3"/>
  <c r="C178" i="3"/>
  <c r="D177" i="3"/>
  <c r="C177" i="3"/>
  <c r="E176" i="3"/>
  <c r="E177" i="3" s="1"/>
  <c r="E178" i="3" s="1"/>
  <c r="E179" i="3" s="1"/>
  <c r="E180" i="3" s="1"/>
  <c r="E181" i="3" s="1"/>
  <c r="D176" i="3"/>
  <c r="C176" i="3"/>
  <c r="D175" i="3"/>
  <c r="C175" i="3"/>
  <c r="D174" i="3"/>
  <c r="C174" i="3"/>
  <c r="D173" i="3"/>
  <c r="C173" i="3"/>
  <c r="D172" i="3"/>
  <c r="C172" i="3"/>
  <c r="D171" i="3"/>
  <c r="C171" i="3"/>
  <c r="E170" i="3"/>
  <c r="E171" i="3" s="1"/>
  <c r="E172" i="3" s="1"/>
  <c r="E173" i="3" s="1"/>
  <c r="E174" i="3" s="1"/>
  <c r="D170" i="3"/>
  <c r="C170" i="3"/>
  <c r="E169" i="3"/>
  <c r="D169" i="3"/>
  <c r="C169" i="3"/>
  <c r="D168" i="3"/>
  <c r="C168" i="3"/>
  <c r="D167" i="3"/>
  <c r="C167" i="3"/>
  <c r="D166" i="3"/>
  <c r="C166" i="3"/>
  <c r="D165" i="3"/>
  <c r="C165" i="3"/>
  <c r="D164" i="3"/>
  <c r="C164" i="3"/>
  <c r="D163" i="3"/>
  <c r="C163" i="3"/>
  <c r="E162" i="3"/>
  <c r="E163" i="3" s="1"/>
  <c r="E164" i="3" s="1"/>
  <c r="E165" i="3" s="1"/>
  <c r="E166" i="3" s="1"/>
  <c r="E167" i="3" s="1"/>
  <c r="D162" i="3"/>
  <c r="C162" i="3"/>
  <c r="D161" i="3"/>
  <c r="C161" i="3"/>
  <c r="D160" i="3"/>
  <c r="C160" i="3"/>
  <c r="D159" i="3"/>
  <c r="C159" i="3"/>
  <c r="D158" i="3"/>
  <c r="C158" i="3"/>
  <c r="D157" i="3"/>
  <c r="C157" i="3"/>
  <c r="E156" i="3"/>
  <c r="E157" i="3" s="1"/>
  <c r="E158" i="3" s="1"/>
  <c r="E159" i="3" s="1"/>
  <c r="E160" i="3" s="1"/>
  <c r="D156" i="3"/>
  <c r="C156" i="3"/>
  <c r="E155" i="3"/>
  <c r="D155" i="3"/>
  <c r="C155" i="3"/>
  <c r="D154" i="3"/>
  <c r="C154" i="3"/>
  <c r="D153" i="3"/>
  <c r="C153" i="3"/>
  <c r="D152" i="3"/>
  <c r="C152" i="3"/>
  <c r="D151" i="3"/>
  <c r="C151" i="3"/>
  <c r="D150" i="3"/>
  <c r="C150" i="3"/>
  <c r="D149" i="3"/>
  <c r="C149" i="3"/>
  <c r="E148" i="3"/>
  <c r="E149" i="3" s="1"/>
  <c r="E150" i="3" s="1"/>
  <c r="E151" i="3" s="1"/>
  <c r="E152" i="3" s="1"/>
  <c r="E153" i="3" s="1"/>
  <c r="D148" i="3"/>
  <c r="C148" i="3"/>
  <c r="D147" i="3"/>
  <c r="C147" i="3"/>
  <c r="D146" i="3"/>
  <c r="C146" i="3"/>
  <c r="D145" i="3"/>
  <c r="C145" i="3"/>
  <c r="D144" i="3"/>
  <c r="C144" i="3"/>
  <c r="D143" i="3"/>
  <c r="C143" i="3"/>
  <c r="E142" i="3"/>
  <c r="E143" i="3" s="1"/>
  <c r="E144" i="3" s="1"/>
  <c r="E145" i="3" s="1"/>
  <c r="E146" i="3" s="1"/>
  <c r="D142" i="3"/>
  <c r="C142" i="3"/>
  <c r="E141" i="3"/>
  <c r="D141" i="3"/>
  <c r="C141" i="3"/>
  <c r="D140" i="3"/>
  <c r="C140" i="3"/>
  <c r="D139" i="3"/>
  <c r="C139" i="3"/>
  <c r="D138" i="3"/>
  <c r="C138" i="3"/>
  <c r="D137" i="3"/>
  <c r="C137" i="3"/>
  <c r="E136" i="3"/>
  <c r="E137" i="3" s="1"/>
  <c r="E138" i="3" s="1"/>
  <c r="E139" i="3" s="1"/>
  <c r="D136" i="3"/>
  <c r="C136" i="3"/>
  <c r="E135" i="3"/>
  <c r="D135" i="3"/>
  <c r="C135" i="3"/>
  <c r="E134" i="3"/>
  <c r="D134" i="3"/>
  <c r="C134" i="3"/>
  <c r="D133" i="3"/>
  <c r="C133" i="3"/>
  <c r="D132" i="3"/>
  <c r="C132" i="3"/>
  <c r="D131" i="3"/>
  <c r="C131" i="3"/>
  <c r="D130" i="3"/>
  <c r="C130" i="3"/>
  <c r="D129" i="3"/>
  <c r="C129" i="3"/>
  <c r="E128" i="3"/>
  <c r="E129" i="3" s="1"/>
  <c r="E130" i="3" s="1"/>
  <c r="E131" i="3" s="1"/>
  <c r="E132" i="3" s="1"/>
  <c r="D128" i="3"/>
  <c r="C128" i="3"/>
  <c r="E127" i="3"/>
  <c r="D127" i="3"/>
  <c r="C127" i="3"/>
  <c r="D126" i="3"/>
  <c r="C126" i="3"/>
  <c r="D125" i="3"/>
  <c r="C125" i="3"/>
  <c r="D124" i="3"/>
  <c r="C124" i="3"/>
  <c r="D123" i="3"/>
  <c r="C123" i="3"/>
  <c r="E122" i="3"/>
  <c r="E123" i="3" s="1"/>
  <c r="E124" i="3" s="1"/>
  <c r="E125" i="3" s="1"/>
  <c r="D122" i="3"/>
  <c r="C122" i="3"/>
  <c r="E121" i="3"/>
  <c r="D121" i="3"/>
  <c r="C121" i="3"/>
  <c r="E120" i="3"/>
  <c r="D120" i="3"/>
  <c r="C120" i="3"/>
  <c r="D119" i="3"/>
  <c r="C119" i="3"/>
  <c r="D118" i="3"/>
  <c r="C118" i="3"/>
  <c r="D117" i="3"/>
  <c r="C117" i="3"/>
  <c r="D116" i="3"/>
  <c r="C116" i="3"/>
  <c r="D115" i="3"/>
  <c r="C115" i="3"/>
  <c r="E114" i="3"/>
  <c r="E115" i="3" s="1"/>
  <c r="E116" i="3" s="1"/>
  <c r="E117" i="3" s="1"/>
  <c r="E118" i="3" s="1"/>
  <c r="D114" i="3"/>
  <c r="C114" i="3"/>
  <c r="E113" i="3"/>
  <c r="D113" i="3"/>
  <c r="C113" i="3"/>
  <c r="D112" i="3"/>
  <c r="C112" i="3"/>
  <c r="D111" i="3"/>
  <c r="C111" i="3"/>
  <c r="D110" i="3"/>
  <c r="C110" i="3"/>
  <c r="D109" i="3"/>
  <c r="C109" i="3"/>
  <c r="E108" i="3"/>
  <c r="E109" i="3" s="1"/>
  <c r="E110" i="3" s="1"/>
  <c r="E111" i="3" s="1"/>
  <c r="D108" i="3"/>
  <c r="C108" i="3"/>
  <c r="E107" i="3"/>
  <c r="D107" i="3"/>
  <c r="C107" i="3"/>
  <c r="E106" i="3"/>
  <c r="D106" i="3"/>
  <c r="C106" i="3"/>
  <c r="D105" i="3"/>
  <c r="C105" i="3"/>
  <c r="D104" i="3"/>
  <c r="C104" i="3"/>
  <c r="D103" i="3"/>
  <c r="C103" i="3"/>
  <c r="D102" i="3"/>
  <c r="C102" i="3"/>
  <c r="D101" i="3"/>
  <c r="C101" i="3"/>
  <c r="E100" i="3"/>
  <c r="E101" i="3" s="1"/>
  <c r="E102" i="3" s="1"/>
  <c r="E103" i="3" s="1"/>
  <c r="E104" i="3" s="1"/>
  <c r="D100" i="3"/>
  <c r="C100" i="3"/>
  <c r="E99" i="3"/>
  <c r="D99" i="3"/>
  <c r="C99" i="3"/>
  <c r="D98" i="3"/>
  <c r="C98" i="3"/>
  <c r="D97" i="3"/>
  <c r="C97" i="3"/>
  <c r="D96" i="3"/>
  <c r="C96" i="3"/>
  <c r="D95" i="3"/>
  <c r="C95" i="3"/>
  <c r="E94" i="3"/>
  <c r="E95" i="3" s="1"/>
  <c r="E96" i="3" s="1"/>
  <c r="E97" i="3" s="1"/>
  <c r="D94" i="3"/>
  <c r="C94" i="3"/>
  <c r="E93" i="3"/>
  <c r="D93" i="3"/>
  <c r="C93" i="3"/>
  <c r="E92" i="3"/>
  <c r="D92" i="3"/>
  <c r="C92" i="3"/>
  <c r="D91" i="3"/>
  <c r="C91" i="3"/>
  <c r="D90" i="3"/>
  <c r="C90" i="3"/>
  <c r="D89" i="3"/>
  <c r="C89" i="3"/>
  <c r="D88" i="3"/>
  <c r="C88" i="3"/>
  <c r="D87" i="3"/>
  <c r="C87" i="3"/>
  <c r="E86" i="3"/>
  <c r="E87" i="3" s="1"/>
  <c r="E88" i="3" s="1"/>
  <c r="E89" i="3" s="1"/>
  <c r="E90" i="3" s="1"/>
  <c r="D86" i="3"/>
  <c r="C86" i="3"/>
  <c r="E85" i="3"/>
  <c r="D85" i="3"/>
  <c r="C85" i="3"/>
  <c r="D84" i="3"/>
  <c r="C84" i="3"/>
  <c r="D83" i="3"/>
  <c r="C83" i="3"/>
  <c r="D82" i="3"/>
  <c r="C82" i="3"/>
  <c r="D81" i="3"/>
  <c r="C81" i="3"/>
  <c r="E80" i="3"/>
  <c r="E81" i="3" s="1"/>
  <c r="E82" i="3" s="1"/>
  <c r="E83" i="3" s="1"/>
  <c r="D80" i="3"/>
  <c r="C80" i="3"/>
  <c r="E79" i="3"/>
  <c r="D79" i="3"/>
  <c r="C79" i="3"/>
  <c r="E78" i="3"/>
  <c r="D78" i="3"/>
  <c r="C78" i="3"/>
  <c r="D77" i="3"/>
  <c r="C77" i="3"/>
  <c r="D76" i="3"/>
  <c r="C76" i="3"/>
  <c r="D75" i="3"/>
  <c r="C75" i="3"/>
  <c r="D74" i="3"/>
  <c r="C74" i="3"/>
  <c r="D73" i="3"/>
  <c r="C73" i="3"/>
  <c r="E72" i="3"/>
  <c r="E73" i="3" s="1"/>
  <c r="D72" i="3"/>
  <c r="C72" i="3"/>
  <c r="E71" i="3"/>
  <c r="D71" i="3"/>
  <c r="C71" i="3"/>
  <c r="D70" i="3"/>
  <c r="C70" i="3"/>
  <c r="D69" i="3"/>
  <c r="C69" i="3"/>
  <c r="D68" i="3"/>
  <c r="C68" i="3"/>
  <c r="D67" i="3"/>
  <c r="C67" i="3"/>
  <c r="E66" i="3"/>
  <c r="E67" i="3" s="1"/>
  <c r="D66" i="3"/>
  <c r="C66" i="3"/>
  <c r="E65" i="3"/>
  <c r="D65" i="3"/>
  <c r="C65" i="3"/>
  <c r="E64" i="3"/>
  <c r="D64" i="3"/>
  <c r="C64" i="3"/>
  <c r="D63" i="3"/>
  <c r="C63" i="3"/>
  <c r="D62" i="3"/>
  <c r="C62" i="3"/>
  <c r="D61" i="3"/>
  <c r="C61" i="3"/>
  <c r="D60" i="3"/>
  <c r="C60" i="3"/>
  <c r="D59" i="3"/>
  <c r="C59" i="3"/>
  <c r="E58" i="3"/>
  <c r="E59" i="3" s="1"/>
  <c r="D58" i="3"/>
  <c r="C58" i="3"/>
  <c r="E57" i="3"/>
  <c r="D57" i="3"/>
  <c r="C57" i="3"/>
  <c r="D56" i="3"/>
  <c r="C56" i="3"/>
  <c r="D55" i="3"/>
  <c r="C55" i="3"/>
  <c r="D54" i="3"/>
  <c r="C54" i="3"/>
  <c r="D53" i="3"/>
  <c r="C53" i="3"/>
  <c r="E52" i="3"/>
  <c r="E53" i="3" s="1"/>
  <c r="D52" i="3"/>
  <c r="C52" i="3"/>
  <c r="E51" i="3"/>
  <c r="D51" i="3"/>
  <c r="C51" i="3"/>
  <c r="E50" i="3"/>
  <c r="D50" i="3"/>
  <c r="C50" i="3"/>
  <c r="D49" i="3"/>
  <c r="C49" i="3"/>
  <c r="D48" i="3"/>
  <c r="C48" i="3"/>
  <c r="D47" i="3"/>
  <c r="C47" i="3"/>
  <c r="D46" i="3"/>
  <c r="C46" i="3"/>
  <c r="D45" i="3"/>
  <c r="C45" i="3"/>
  <c r="E44" i="3"/>
  <c r="E45" i="3" s="1"/>
  <c r="E46" i="3" s="1"/>
  <c r="D44" i="3"/>
  <c r="C44" i="3"/>
  <c r="E43" i="3"/>
  <c r="D43" i="3"/>
  <c r="C43" i="3"/>
  <c r="D42" i="3"/>
  <c r="C42" i="3"/>
  <c r="D41" i="3"/>
  <c r="C41" i="3"/>
  <c r="D40" i="3"/>
  <c r="C40" i="3"/>
  <c r="D39" i="3"/>
  <c r="C39" i="3"/>
  <c r="E38" i="3"/>
  <c r="E39" i="3" s="1"/>
  <c r="D38" i="3"/>
  <c r="C38" i="3"/>
  <c r="E37" i="3"/>
  <c r="D37" i="3"/>
  <c r="C37" i="3"/>
  <c r="E36" i="3"/>
  <c r="D36" i="3"/>
  <c r="C36" i="3"/>
  <c r="D35" i="3"/>
  <c r="C35" i="3"/>
  <c r="D34" i="3"/>
  <c r="C34" i="3"/>
  <c r="D33" i="3"/>
  <c r="C33" i="3"/>
  <c r="D32" i="3"/>
  <c r="C32" i="3"/>
  <c r="D31" i="3"/>
  <c r="C31" i="3"/>
  <c r="E30" i="3"/>
  <c r="E31" i="3" s="1"/>
  <c r="E32" i="3" s="1"/>
  <c r="E33" i="3" s="1"/>
  <c r="E34" i="3" s="1"/>
  <c r="D30" i="3"/>
  <c r="C30" i="3"/>
  <c r="E29" i="3"/>
  <c r="D29" i="3"/>
  <c r="C29" i="3"/>
  <c r="D28" i="3"/>
  <c r="C28" i="3"/>
  <c r="D27" i="3"/>
  <c r="C27" i="3"/>
  <c r="D26" i="3"/>
  <c r="C26" i="3"/>
  <c r="D25" i="3"/>
  <c r="C25" i="3"/>
  <c r="E24" i="3"/>
  <c r="E25" i="3" s="1"/>
  <c r="E26" i="3" s="1"/>
  <c r="E27" i="3" s="1"/>
  <c r="D24" i="3"/>
  <c r="C24" i="3"/>
  <c r="E23" i="3"/>
  <c r="D23" i="3"/>
  <c r="C23" i="3"/>
  <c r="E22" i="3"/>
  <c r="D22" i="3"/>
  <c r="C22" i="3"/>
  <c r="D21" i="3"/>
  <c r="C21" i="3"/>
  <c r="D20" i="3"/>
  <c r="C20" i="3"/>
  <c r="D19" i="3"/>
  <c r="C19" i="3"/>
  <c r="D18" i="3"/>
  <c r="C18" i="3"/>
  <c r="D17" i="3"/>
  <c r="C17" i="3"/>
  <c r="E16" i="3"/>
  <c r="E17" i="3" s="1"/>
  <c r="E18" i="3" s="1"/>
  <c r="E19" i="3" s="1"/>
  <c r="E20" i="3" s="1"/>
  <c r="D16" i="3"/>
  <c r="C16" i="3"/>
  <c r="E15" i="3"/>
  <c r="D15" i="3"/>
  <c r="C15" i="3"/>
  <c r="D14" i="3"/>
  <c r="C14" i="3"/>
  <c r="D13" i="3"/>
  <c r="C13" i="3"/>
  <c r="D12" i="3"/>
  <c r="C12" i="3"/>
  <c r="D11" i="3"/>
  <c r="C11" i="3"/>
  <c r="E10" i="3"/>
  <c r="E11" i="3" s="1"/>
  <c r="E12" i="3" s="1"/>
  <c r="E13" i="3" s="1"/>
  <c r="D10" i="3"/>
  <c r="C10" i="3"/>
  <c r="E9" i="3"/>
  <c r="D9" i="3"/>
  <c r="C9" i="3"/>
  <c r="E8" i="3"/>
  <c r="D8" i="3"/>
  <c r="C8" i="3"/>
  <c r="D7" i="3"/>
  <c r="C7" i="3"/>
  <c r="D6" i="3"/>
  <c r="C6" i="3"/>
  <c r="D5" i="3"/>
  <c r="C5" i="3"/>
  <c r="D4" i="3"/>
  <c r="C4" i="3"/>
  <c r="D3" i="3"/>
  <c r="C3" i="3"/>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R67" i="2"/>
  <c r="B66" i="2"/>
  <c r="B65" i="2"/>
  <c r="B60" i="2"/>
  <c r="B46" i="2"/>
  <c r="S40" i="2"/>
  <c r="R40" i="2"/>
  <c r="B40" i="2"/>
  <c r="S39" i="2"/>
  <c r="R39" i="2"/>
  <c r="S38" i="2"/>
  <c r="R38" i="2"/>
  <c r="S37" i="2"/>
  <c r="R37" i="2"/>
  <c r="S36" i="2"/>
  <c r="R36" i="2"/>
  <c r="B36" i="2"/>
  <c r="S35" i="2"/>
  <c r="R35" i="2"/>
  <c r="S34" i="2"/>
  <c r="R34" i="2"/>
  <c r="B34" i="2"/>
  <c r="S33" i="2"/>
  <c r="R33" i="2"/>
  <c r="B29" i="2"/>
  <c r="B28" i="2"/>
  <c r="L14" i="2"/>
  <c r="B14" i="2"/>
  <c r="B12" i="2"/>
  <c r="N119" i="1"/>
  <c r="M119" i="1"/>
  <c r="L119" i="1"/>
  <c r="K119" i="1"/>
  <c r="J119" i="1"/>
  <c r="I119" i="1"/>
  <c r="H119" i="1"/>
  <c r="G119" i="1"/>
  <c r="F119" i="1"/>
  <c r="E119" i="1"/>
  <c r="D119" i="1"/>
  <c r="C119" i="1"/>
  <c r="N118" i="1"/>
  <c r="M118" i="1"/>
  <c r="L118" i="1"/>
  <c r="K118" i="1"/>
  <c r="J118" i="1"/>
  <c r="I118" i="1"/>
  <c r="H118" i="1"/>
  <c r="G118" i="1"/>
  <c r="F118" i="1"/>
  <c r="E118" i="1"/>
  <c r="D118" i="1"/>
  <c r="C118" i="1"/>
  <c r="N117" i="1"/>
  <c r="M117" i="1"/>
  <c r="L117" i="1"/>
  <c r="K117" i="1"/>
  <c r="J117" i="1"/>
  <c r="I117" i="1"/>
  <c r="H117" i="1"/>
  <c r="G117" i="1"/>
  <c r="F117" i="1"/>
  <c r="E117" i="1"/>
  <c r="D117" i="1"/>
  <c r="C117" i="1"/>
  <c r="N116" i="1"/>
  <c r="M116" i="1"/>
  <c r="L116" i="1"/>
  <c r="K116" i="1"/>
  <c r="J116" i="1"/>
  <c r="I116" i="1"/>
  <c r="H116" i="1"/>
  <c r="G116" i="1"/>
  <c r="F116" i="1"/>
  <c r="E116" i="1"/>
  <c r="D116" i="1"/>
  <c r="C116" i="1"/>
  <c r="N115" i="1"/>
  <c r="M115" i="1"/>
  <c r="L115" i="1"/>
  <c r="K115" i="1"/>
  <c r="J115" i="1"/>
  <c r="I115" i="1"/>
  <c r="H115" i="1"/>
  <c r="G115" i="1"/>
  <c r="F115" i="1"/>
  <c r="E115" i="1"/>
  <c r="D115" i="1"/>
  <c r="C115" i="1"/>
  <c r="N114" i="1"/>
  <c r="M114" i="1"/>
  <c r="L114" i="1"/>
  <c r="K114" i="1"/>
  <c r="J114" i="1"/>
  <c r="I114" i="1"/>
  <c r="H114" i="1"/>
  <c r="G114" i="1"/>
  <c r="F114" i="1"/>
  <c r="E114" i="1"/>
  <c r="D114" i="1"/>
  <c r="C114" i="1"/>
  <c r="N113" i="1"/>
  <c r="M113" i="1"/>
  <c r="L113" i="1"/>
  <c r="K113" i="1"/>
  <c r="J113" i="1"/>
  <c r="I113" i="1"/>
  <c r="H113" i="1"/>
  <c r="G113" i="1"/>
  <c r="F113" i="1"/>
  <c r="E113" i="1"/>
  <c r="D113" i="1"/>
  <c r="C113" i="1"/>
  <c r="N112" i="1"/>
  <c r="M112" i="1"/>
  <c r="L112" i="1"/>
  <c r="K112" i="1"/>
  <c r="J112" i="1"/>
  <c r="I112" i="1"/>
  <c r="H112" i="1"/>
  <c r="G112" i="1"/>
  <c r="F112" i="1"/>
  <c r="E112" i="1"/>
  <c r="D112" i="1"/>
  <c r="C112" i="1"/>
  <c r="N111" i="1"/>
  <c r="M111" i="1"/>
  <c r="L111" i="1"/>
  <c r="K111" i="1"/>
  <c r="J111" i="1"/>
  <c r="I111" i="1"/>
  <c r="H111" i="1"/>
  <c r="G111" i="1"/>
  <c r="F111" i="1"/>
  <c r="E111" i="1"/>
  <c r="D111" i="1"/>
  <c r="C111" i="1"/>
  <c r="N110" i="1"/>
  <c r="M110" i="1"/>
  <c r="L110" i="1"/>
  <c r="K110" i="1"/>
  <c r="J110" i="1"/>
  <c r="I110" i="1"/>
  <c r="H110" i="1"/>
  <c r="G110" i="1"/>
  <c r="F110" i="1"/>
  <c r="E110" i="1"/>
  <c r="D110" i="1"/>
  <c r="C110" i="1"/>
  <c r="N109" i="1"/>
  <c r="M109" i="1"/>
  <c r="L109" i="1"/>
  <c r="K109" i="1"/>
  <c r="J109" i="1"/>
  <c r="I109" i="1"/>
  <c r="H109" i="1"/>
  <c r="G109" i="1"/>
  <c r="F109" i="1"/>
  <c r="E109" i="1"/>
  <c r="D109" i="1"/>
  <c r="C109" i="1"/>
  <c r="N108" i="1"/>
  <c r="M108" i="1"/>
  <c r="L108" i="1"/>
  <c r="K108" i="1"/>
  <c r="J108" i="1"/>
  <c r="I108" i="1"/>
  <c r="H108" i="1"/>
  <c r="G108" i="1"/>
  <c r="F108" i="1"/>
  <c r="E108" i="1"/>
  <c r="D108" i="1"/>
  <c r="C108" i="1"/>
  <c r="N107" i="1"/>
  <c r="M107" i="1"/>
  <c r="L107" i="1"/>
  <c r="K107" i="1"/>
  <c r="J107" i="1"/>
  <c r="I107" i="1"/>
  <c r="H107" i="1"/>
  <c r="G107" i="1"/>
  <c r="F107" i="1"/>
  <c r="E107" i="1"/>
  <c r="D107" i="1"/>
  <c r="C107" i="1"/>
  <c r="N106" i="1"/>
  <c r="M106" i="1"/>
  <c r="L106" i="1"/>
  <c r="K106" i="1"/>
  <c r="J106" i="1"/>
  <c r="I106" i="1"/>
  <c r="H106" i="1"/>
  <c r="G106" i="1"/>
  <c r="F106" i="1"/>
  <c r="E106" i="1"/>
  <c r="D106" i="1"/>
  <c r="C106" i="1"/>
  <c r="N105" i="1"/>
  <c r="M105" i="1"/>
  <c r="L105" i="1"/>
  <c r="K105" i="1"/>
  <c r="J105" i="1"/>
  <c r="I105" i="1"/>
  <c r="H105" i="1"/>
  <c r="G105" i="1"/>
  <c r="F105" i="1"/>
  <c r="E105" i="1"/>
  <c r="D105" i="1"/>
  <c r="C105" i="1"/>
  <c r="N104" i="1"/>
  <c r="M104" i="1"/>
  <c r="L104" i="1"/>
  <c r="K104" i="1"/>
  <c r="J104" i="1"/>
  <c r="I104" i="1"/>
  <c r="H104" i="1"/>
  <c r="G104" i="1"/>
  <c r="F104" i="1"/>
  <c r="E104" i="1"/>
  <c r="D104" i="1"/>
  <c r="C104" i="1"/>
  <c r="N103" i="1"/>
  <c r="M103" i="1"/>
  <c r="L103" i="1"/>
  <c r="K103" i="1"/>
  <c r="J103" i="1"/>
  <c r="I103" i="1"/>
  <c r="H103" i="1"/>
  <c r="G103" i="1"/>
  <c r="F103" i="1"/>
  <c r="E103" i="1"/>
  <c r="D103" i="1"/>
  <c r="C103" i="1"/>
  <c r="N102" i="1"/>
  <c r="M102" i="1"/>
  <c r="L102" i="1"/>
  <c r="K102" i="1"/>
  <c r="J102" i="1"/>
  <c r="I102" i="1"/>
  <c r="H102" i="1"/>
  <c r="G102" i="1"/>
  <c r="F102" i="1"/>
  <c r="E102" i="1"/>
  <c r="D102" i="1"/>
  <c r="C102" i="1"/>
  <c r="N101" i="1"/>
  <c r="M101" i="1"/>
  <c r="L101" i="1"/>
  <c r="K101" i="1"/>
  <c r="J101" i="1"/>
  <c r="I101" i="1"/>
  <c r="H101" i="1"/>
  <c r="G101" i="1"/>
  <c r="F101" i="1"/>
  <c r="E101" i="1"/>
  <c r="D101" i="1"/>
  <c r="C101" i="1"/>
  <c r="N100" i="1"/>
  <c r="M100" i="1"/>
  <c r="L100" i="1"/>
  <c r="K100" i="1"/>
  <c r="J100" i="1"/>
  <c r="I100" i="1"/>
  <c r="H100" i="1"/>
  <c r="G100" i="1"/>
  <c r="F100" i="1"/>
  <c r="E100" i="1"/>
  <c r="D100" i="1"/>
  <c r="C100" i="1"/>
  <c r="N99" i="1"/>
  <c r="M99" i="1"/>
  <c r="L99" i="1"/>
  <c r="K99" i="1"/>
  <c r="J99" i="1"/>
  <c r="I99" i="1"/>
  <c r="H99" i="1"/>
  <c r="G99" i="1"/>
  <c r="F99" i="1"/>
  <c r="E99" i="1"/>
  <c r="D99" i="1"/>
  <c r="C99" i="1"/>
  <c r="N98" i="1"/>
  <c r="M98" i="1"/>
  <c r="L98" i="1"/>
  <c r="K98" i="1"/>
  <c r="J98" i="1"/>
  <c r="I98" i="1"/>
  <c r="H98" i="1"/>
  <c r="G98" i="1"/>
  <c r="F98" i="1"/>
  <c r="E98" i="1"/>
  <c r="D98" i="1"/>
  <c r="C98" i="1"/>
  <c r="N97" i="1"/>
  <c r="M97" i="1"/>
  <c r="L97" i="1"/>
  <c r="K97" i="1"/>
  <c r="J97" i="1"/>
  <c r="I97" i="1"/>
  <c r="H97" i="1"/>
  <c r="G97" i="1"/>
  <c r="F97" i="1"/>
  <c r="E97" i="1"/>
  <c r="D97" i="1"/>
  <c r="C97" i="1"/>
  <c r="N96" i="1"/>
  <c r="M96" i="1"/>
  <c r="L96" i="1"/>
  <c r="K96" i="1"/>
  <c r="J96" i="1"/>
  <c r="I96" i="1"/>
  <c r="H96" i="1"/>
  <c r="G96" i="1"/>
  <c r="F96" i="1"/>
  <c r="E96" i="1"/>
  <c r="D96" i="1"/>
  <c r="C96" i="1"/>
  <c r="N95" i="1"/>
  <c r="M95" i="1"/>
  <c r="L95" i="1"/>
  <c r="K95" i="1"/>
  <c r="J95" i="1"/>
  <c r="I95" i="1"/>
  <c r="H95" i="1"/>
  <c r="G95" i="1"/>
  <c r="F95" i="1"/>
  <c r="E95" i="1"/>
  <c r="D95" i="1"/>
  <c r="C95" i="1"/>
  <c r="N94" i="1"/>
  <c r="M94" i="1"/>
  <c r="L94" i="1"/>
  <c r="K94" i="1"/>
  <c r="J94" i="1"/>
  <c r="I94" i="1"/>
  <c r="H94" i="1"/>
  <c r="G94" i="1"/>
  <c r="F94" i="1"/>
  <c r="E94" i="1"/>
  <c r="D94" i="1"/>
  <c r="C94" i="1"/>
  <c r="N93" i="1"/>
  <c r="M93" i="1"/>
  <c r="L93" i="1"/>
  <c r="K93" i="1"/>
  <c r="J93" i="1"/>
  <c r="I93" i="1"/>
  <c r="H93" i="1"/>
  <c r="G93" i="1"/>
  <c r="F93" i="1"/>
  <c r="E93" i="1"/>
  <c r="D93" i="1"/>
  <c r="C93" i="1"/>
  <c r="N92" i="1"/>
  <c r="M92" i="1"/>
  <c r="L92" i="1"/>
  <c r="K92" i="1"/>
  <c r="J92" i="1"/>
  <c r="I92" i="1"/>
  <c r="H92" i="1"/>
  <c r="G92" i="1"/>
  <c r="F92" i="1"/>
  <c r="E92" i="1"/>
  <c r="D92" i="1"/>
  <c r="C92" i="1"/>
  <c r="N91" i="1"/>
  <c r="M91" i="1"/>
  <c r="L91" i="1"/>
  <c r="K91" i="1"/>
  <c r="J91" i="1"/>
  <c r="I91" i="1"/>
  <c r="H91" i="1"/>
  <c r="G91" i="1"/>
  <c r="F91" i="1"/>
  <c r="E91" i="1"/>
  <c r="D91" i="1"/>
  <c r="C91" i="1"/>
  <c r="N90" i="1"/>
  <c r="M90" i="1"/>
  <c r="L90" i="1"/>
  <c r="K90" i="1"/>
  <c r="J90" i="1"/>
  <c r="I90" i="1"/>
  <c r="H90" i="1"/>
  <c r="G90" i="1"/>
  <c r="F90" i="1"/>
  <c r="E90" i="1"/>
  <c r="D90" i="1"/>
  <c r="C90" i="1"/>
  <c r="N89" i="1"/>
  <c r="M89" i="1"/>
  <c r="L89" i="1"/>
  <c r="K89" i="1"/>
  <c r="J89" i="1"/>
  <c r="I89" i="1"/>
  <c r="H89" i="1"/>
  <c r="G89" i="1"/>
  <c r="F89" i="1"/>
  <c r="E89" i="1"/>
  <c r="D89" i="1"/>
  <c r="C89" i="1"/>
  <c r="N88" i="1"/>
  <c r="M88" i="1"/>
  <c r="L88" i="1"/>
  <c r="K88" i="1"/>
  <c r="J88" i="1"/>
  <c r="I88" i="1"/>
  <c r="H88" i="1"/>
  <c r="G88" i="1"/>
  <c r="F88" i="1"/>
  <c r="E88" i="1"/>
  <c r="D88" i="1"/>
  <c r="C88" i="1"/>
  <c r="N87" i="1"/>
  <c r="M87" i="1"/>
  <c r="L87" i="1"/>
  <c r="K87" i="1"/>
  <c r="J87" i="1"/>
  <c r="I87" i="1"/>
  <c r="H87" i="1"/>
  <c r="G87" i="1"/>
  <c r="F87" i="1"/>
  <c r="E87" i="1"/>
  <c r="D87" i="1"/>
  <c r="C87" i="1"/>
  <c r="N86" i="1"/>
  <c r="M86" i="1"/>
  <c r="L86" i="1"/>
  <c r="K86" i="1"/>
  <c r="J86" i="1"/>
  <c r="I86" i="1"/>
  <c r="H86" i="1"/>
  <c r="G86" i="1"/>
  <c r="F86" i="1"/>
  <c r="E86" i="1"/>
  <c r="D86" i="1"/>
  <c r="C86" i="1"/>
  <c r="N85" i="1"/>
  <c r="M85" i="1"/>
  <c r="L85" i="1"/>
  <c r="K85" i="1"/>
  <c r="J85" i="1"/>
  <c r="I85" i="1"/>
  <c r="H85" i="1"/>
  <c r="G85" i="1"/>
  <c r="F85" i="1"/>
  <c r="E85" i="1"/>
  <c r="D85" i="1"/>
  <c r="C85" i="1"/>
  <c r="N84" i="1"/>
  <c r="M84" i="1"/>
  <c r="L84" i="1"/>
  <c r="K84" i="1"/>
  <c r="J84" i="1"/>
  <c r="I84" i="1"/>
  <c r="H84" i="1"/>
  <c r="G84" i="1"/>
  <c r="F84" i="1"/>
  <c r="E84" i="1"/>
  <c r="D84" i="1"/>
  <c r="C84" i="1"/>
  <c r="N83" i="1"/>
  <c r="M83" i="1"/>
  <c r="L83" i="1"/>
  <c r="K83" i="1"/>
  <c r="J83" i="1"/>
  <c r="I83" i="1"/>
  <c r="H83" i="1"/>
  <c r="G83" i="1"/>
  <c r="F83" i="1"/>
  <c r="E83" i="1"/>
  <c r="D83" i="1"/>
  <c r="C83" i="1"/>
  <c r="N82" i="1"/>
  <c r="M82" i="1"/>
  <c r="L82" i="1"/>
  <c r="K82" i="1"/>
  <c r="J82" i="1"/>
  <c r="I82" i="1"/>
  <c r="H82" i="1"/>
  <c r="G82" i="1"/>
  <c r="F82" i="1"/>
  <c r="E82" i="1"/>
  <c r="D82" i="1"/>
  <c r="C82" i="1"/>
  <c r="N81" i="1"/>
  <c r="M81" i="1"/>
  <c r="L81" i="1"/>
  <c r="K81" i="1"/>
  <c r="J81" i="1"/>
  <c r="I81" i="1"/>
  <c r="H81" i="1"/>
  <c r="G81" i="1"/>
  <c r="F81" i="1"/>
  <c r="E81" i="1"/>
  <c r="D81" i="1"/>
  <c r="C81" i="1"/>
  <c r="N80" i="1"/>
  <c r="M80" i="1"/>
  <c r="L80" i="1"/>
  <c r="K80" i="1"/>
  <c r="J80" i="1"/>
  <c r="I80" i="1"/>
  <c r="H80" i="1"/>
  <c r="G80" i="1"/>
  <c r="F80" i="1"/>
  <c r="E80" i="1"/>
  <c r="D80" i="1"/>
  <c r="C80" i="1"/>
  <c r="N79" i="1"/>
  <c r="M79" i="1"/>
  <c r="L79" i="1"/>
  <c r="K79" i="1"/>
  <c r="J79" i="1"/>
  <c r="I79" i="1"/>
  <c r="H79" i="1"/>
  <c r="G79" i="1"/>
  <c r="F79" i="1"/>
  <c r="E79" i="1"/>
  <c r="D79" i="1"/>
  <c r="C79" i="1"/>
  <c r="N78" i="1"/>
  <c r="M78" i="1"/>
  <c r="L78" i="1"/>
  <c r="K78" i="1"/>
  <c r="J78" i="1"/>
  <c r="I78" i="1"/>
  <c r="H78" i="1"/>
  <c r="G78" i="1"/>
  <c r="F78" i="1"/>
  <c r="E78" i="1"/>
  <c r="D78" i="1"/>
  <c r="C78" i="1"/>
  <c r="N77" i="1"/>
  <c r="M77" i="1"/>
  <c r="L77" i="1"/>
  <c r="K77" i="1"/>
  <c r="J77" i="1"/>
  <c r="I77" i="1"/>
  <c r="H77" i="1"/>
  <c r="G77" i="1"/>
  <c r="F77" i="1"/>
  <c r="E77" i="1"/>
  <c r="D77" i="1"/>
  <c r="C77" i="1"/>
  <c r="N76" i="1"/>
  <c r="M76" i="1"/>
  <c r="L76" i="1"/>
  <c r="K76" i="1"/>
  <c r="J76" i="1"/>
  <c r="I76" i="1"/>
  <c r="H76" i="1"/>
  <c r="G76" i="1"/>
  <c r="F76" i="1"/>
  <c r="E76" i="1"/>
  <c r="D76" i="1"/>
  <c r="C76" i="1"/>
  <c r="N75" i="1"/>
  <c r="M75" i="1"/>
  <c r="L75" i="1"/>
  <c r="K75" i="1"/>
  <c r="J75" i="1"/>
  <c r="I75" i="1"/>
  <c r="H75" i="1"/>
  <c r="G75" i="1"/>
  <c r="F75" i="1"/>
  <c r="E75" i="1"/>
  <c r="D75" i="1"/>
  <c r="C75" i="1"/>
  <c r="N74" i="1"/>
  <c r="M74" i="1"/>
  <c r="L74" i="1"/>
  <c r="K74" i="1"/>
  <c r="J74" i="1"/>
  <c r="I74" i="1"/>
  <c r="H74" i="1"/>
  <c r="G74" i="1"/>
  <c r="F74" i="1"/>
  <c r="E74" i="1"/>
  <c r="D74" i="1"/>
  <c r="C74" i="1"/>
  <c r="N73" i="1"/>
  <c r="M73" i="1"/>
  <c r="L73" i="1"/>
  <c r="K73" i="1"/>
  <c r="J73" i="1"/>
  <c r="I73" i="1"/>
  <c r="H73" i="1"/>
  <c r="G73" i="1"/>
  <c r="F73" i="1"/>
  <c r="E73" i="1"/>
  <c r="D73" i="1"/>
  <c r="C73" i="1"/>
  <c r="N72" i="1"/>
  <c r="M72" i="1"/>
  <c r="L72" i="1"/>
  <c r="K72" i="1"/>
  <c r="J72" i="1"/>
  <c r="I72" i="1"/>
  <c r="H72" i="1"/>
  <c r="G72" i="1"/>
  <c r="F72" i="1"/>
  <c r="E72" i="1"/>
  <c r="D72" i="1"/>
  <c r="C72" i="1"/>
  <c r="N71" i="1"/>
  <c r="M71" i="1"/>
  <c r="L71" i="1"/>
  <c r="K71" i="1"/>
  <c r="J71" i="1"/>
  <c r="I71" i="1"/>
  <c r="H71" i="1"/>
  <c r="G71" i="1"/>
  <c r="F71" i="1"/>
  <c r="E71" i="1"/>
  <c r="D71" i="1"/>
  <c r="C71" i="1"/>
  <c r="N70" i="1"/>
  <c r="M70" i="1"/>
  <c r="L70" i="1"/>
  <c r="K70" i="1"/>
  <c r="J70" i="1"/>
  <c r="I70" i="1"/>
  <c r="H70" i="1"/>
  <c r="G70" i="1"/>
  <c r="F70" i="1"/>
  <c r="E70" i="1"/>
  <c r="D70" i="1"/>
  <c r="C70" i="1"/>
  <c r="N69" i="1"/>
  <c r="M69" i="1"/>
  <c r="L69" i="1"/>
  <c r="K69" i="1"/>
  <c r="J69" i="1"/>
  <c r="I69" i="1"/>
  <c r="H69" i="1"/>
  <c r="G69" i="1"/>
  <c r="F69" i="1"/>
  <c r="E69" i="1"/>
  <c r="D69" i="1"/>
  <c r="C69" i="1"/>
  <c r="N68" i="1"/>
  <c r="M68" i="1"/>
  <c r="L68" i="1"/>
  <c r="K68" i="1"/>
  <c r="J68" i="1"/>
  <c r="I68" i="1"/>
  <c r="H68" i="1"/>
  <c r="G68" i="1"/>
  <c r="F68" i="1"/>
  <c r="E68" i="1"/>
  <c r="D68" i="1"/>
  <c r="C68" i="1"/>
  <c r="N67" i="1"/>
  <c r="M67" i="1"/>
  <c r="L67" i="1"/>
  <c r="K67" i="1"/>
  <c r="J67" i="1"/>
  <c r="I67" i="1"/>
  <c r="H67" i="1"/>
  <c r="G67" i="1"/>
  <c r="F67" i="1"/>
  <c r="E67" i="1"/>
  <c r="D67" i="1"/>
  <c r="C67" i="1"/>
  <c r="N66" i="1"/>
  <c r="M66" i="1"/>
  <c r="L66" i="1"/>
  <c r="K66" i="1"/>
  <c r="J66" i="1"/>
  <c r="I66" i="1"/>
  <c r="H66" i="1"/>
  <c r="G66" i="1"/>
  <c r="F66" i="1"/>
  <c r="E66" i="1"/>
  <c r="D66" i="1"/>
  <c r="C66" i="1"/>
  <c r="N65" i="1"/>
  <c r="M65" i="1"/>
  <c r="L65" i="1"/>
  <c r="K65" i="1"/>
  <c r="J65" i="1"/>
  <c r="I65" i="1"/>
  <c r="H65" i="1"/>
  <c r="G65" i="1"/>
  <c r="F65" i="1"/>
  <c r="E65" i="1"/>
  <c r="D65" i="1"/>
  <c r="C65" i="1"/>
  <c r="N64" i="1"/>
  <c r="M64" i="1"/>
  <c r="L64" i="1"/>
  <c r="K64" i="1"/>
  <c r="J64" i="1"/>
  <c r="I64" i="1"/>
  <c r="H64" i="1"/>
  <c r="G64" i="1"/>
  <c r="F64" i="1"/>
  <c r="E64" i="1"/>
  <c r="D64" i="1"/>
  <c r="C64" i="1"/>
  <c r="N63" i="1"/>
  <c r="M63" i="1"/>
  <c r="L63" i="1"/>
  <c r="K63" i="1"/>
  <c r="J63" i="1"/>
  <c r="I63" i="1"/>
  <c r="H63" i="1"/>
  <c r="G63" i="1"/>
  <c r="F63" i="1"/>
  <c r="E63" i="1"/>
  <c r="D63" i="1"/>
  <c r="C63" i="1"/>
  <c r="N62" i="1"/>
  <c r="M62" i="1"/>
  <c r="L62" i="1"/>
  <c r="K62" i="1"/>
  <c r="J62" i="1"/>
  <c r="I62" i="1"/>
  <c r="H62" i="1"/>
  <c r="G62" i="1"/>
  <c r="F62" i="1"/>
  <c r="E62" i="1"/>
  <c r="D62" i="1"/>
  <c r="C62" i="1"/>
  <c r="N61" i="1"/>
  <c r="M61" i="1"/>
  <c r="L61" i="1"/>
  <c r="K61" i="1"/>
  <c r="J61" i="1"/>
  <c r="I61" i="1"/>
  <c r="H61" i="1"/>
  <c r="G61" i="1"/>
  <c r="F61" i="1"/>
  <c r="E61" i="1"/>
  <c r="D61" i="1"/>
  <c r="C61" i="1"/>
  <c r="N60" i="1"/>
  <c r="M60" i="1"/>
  <c r="L60" i="1"/>
  <c r="K60" i="1"/>
  <c r="J60" i="1"/>
  <c r="I60" i="1"/>
  <c r="H60" i="1"/>
  <c r="G60" i="1"/>
  <c r="F60" i="1"/>
  <c r="E60" i="1"/>
  <c r="D60" i="1"/>
  <c r="C60" i="1"/>
  <c r="N59" i="1"/>
  <c r="M59" i="1"/>
  <c r="L59" i="1"/>
  <c r="K59" i="1"/>
  <c r="J59" i="1"/>
  <c r="I59" i="1"/>
  <c r="H59" i="1"/>
  <c r="G59" i="1"/>
  <c r="F59" i="1"/>
  <c r="E59" i="1"/>
  <c r="D59" i="1"/>
  <c r="C59" i="1"/>
  <c r="N58" i="1"/>
  <c r="M58" i="1"/>
  <c r="L58" i="1"/>
  <c r="K58" i="1"/>
  <c r="J58" i="1"/>
  <c r="I58" i="1"/>
  <c r="H58" i="1"/>
  <c r="G58" i="1"/>
  <c r="F58" i="1"/>
  <c r="E58" i="1"/>
  <c r="D58" i="1"/>
  <c r="C58" i="1"/>
  <c r="N57" i="1"/>
  <c r="M57" i="1"/>
  <c r="L57" i="1"/>
  <c r="K57" i="1"/>
  <c r="J57" i="1"/>
  <c r="I57" i="1"/>
  <c r="H57" i="1"/>
  <c r="G57" i="1"/>
  <c r="F57" i="1"/>
  <c r="E57" i="1"/>
  <c r="D57" i="1"/>
  <c r="C57" i="1"/>
  <c r="N56" i="1"/>
  <c r="M56" i="1"/>
  <c r="L56" i="1"/>
  <c r="K56" i="1"/>
  <c r="J56" i="1"/>
  <c r="I56" i="1"/>
  <c r="H56" i="1"/>
  <c r="G56" i="1"/>
  <c r="F56" i="1"/>
  <c r="E56" i="1"/>
  <c r="D56" i="1"/>
  <c r="C56" i="1"/>
  <c r="N55" i="1"/>
  <c r="M55" i="1"/>
  <c r="L55" i="1"/>
  <c r="K55" i="1"/>
  <c r="J55" i="1"/>
  <c r="I55" i="1"/>
  <c r="H55" i="1"/>
  <c r="G55" i="1"/>
  <c r="F55" i="1"/>
  <c r="E55" i="1"/>
  <c r="D55" i="1"/>
  <c r="C55" i="1"/>
  <c r="N54" i="1"/>
  <c r="M54" i="1"/>
  <c r="L54" i="1"/>
  <c r="K54" i="1"/>
  <c r="J54" i="1"/>
  <c r="I54" i="1"/>
  <c r="H54" i="1"/>
  <c r="G54" i="1"/>
  <c r="F54" i="1"/>
  <c r="E54" i="1"/>
  <c r="D54" i="1"/>
  <c r="C54" i="1"/>
  <c r="N53" i="1"/>
  <c r="M53" i="1"/>
  <c r="L53" i="1"/>
  <c r="K53" i="1"/>
  <c r="J53" i="1"/>
  <c r="I53" i="1"/>
  <c r="H53" i="1"/>
  <c r="G53" i="1"/>
  <c r="F53" i="1"/>
  <c r="E53" i="1"/>
  <c r="D53" i="1"/>
  <c r="C53" i="1"/>
  <c r="N52" i="1"/>
  <c r="M52" i="1"/>
  <c r="L52" i="1"/>
  <c r="K52" i="1"/>
  <c r="J52" i="1"/>
  <c r="I52" i="1"/>
  <c r="H52" i="1"/>
  <c r="G52" i="1"/>
  <c r="F52" i="1"/>
  <c r="E52" i="1"/>
  <c r="D52" i="1"/>
  <c r="C52" i="1"/>
  <c r="N51" i="1"/>
  <c r="M51" i="1"/>
  <c r="L51" i="1"/>
  <c r="K51" i="1"/>
  <c r="J51" i="1"/>
  <c r="I51" i="1"/>
  <c r="H51" i="1"/>
  <c r="G51" i="1"/>
  <c r="F51" i="1"/>
  <c r="E51" i="1"/>
  <c r="D51" i="1"/>
  <c r="C51" i="1"/>
  <c r="N50" i="1"/>
  <c r="M50" i="1"/>
  <c r="L50" i="1"/>
  <c r="K50" i="1"/>
  <c r="J50" i="1"/>
  <c r="I50" i="1"/>
  <c r="H50" i="1"/>
  <c r="G50" i="1"/>
  <c r="F50" i="1"/>
  <c r="E50" i="1"/>
  <c r="D50" i="1"/>
  <c r="C50" i="1"/>
  <c r="N49" i="1"/>
  <c r="M49" i="1"/>
  <c r="L49" i="1"/>
  <c r="K49" i="1"/>
  <c r="J49" i="1"/>
  <c r="I49" i="1"/>
  <c r="H49" i="1"/>
  <c r="G49" i="1"/>
  <c r="F49" i="1"/>
  <c r="E49" i="1"/>
  <c r="D49" i="1"/>
  <c r="C49" i="1"/>
  <c r="N48" i="1"/>
  <c r="M48" i="1"/>
  <c r="L48" i="1"/>
  <c r="K48" i="1"/>
  <c r="J48" i="1"/>
  <c r="I48" i="1"/>
  <c r="H48" i="1"/>
  <c r="G48" i="1"/>
  <c r="F48" i="1"/>
  <c r="E48" i="1"/>
  <c r="D48" i="1"/>
  <c r="C48" i="1"/>
  <c r="N47" i="1"/>
  <c r="M47" i="1"/>
  <c r="L47" i="1"/>
  <c r="K47" i="1"/>
  <c r="J47" i="1"/>
  <c r="I47" i="1"/>
  <c r="H47" i="1"/>
  <c r="G47" i="1"/>
  <c r="F47" i="1"/>
  <c r="E47" i="1"/>
  <c r="D47" i="1"/>
  <c r="C47" i="1"/>
  <c r="N46" i="1"/>
  <c r="M46" i="1"/>
  <c r="L46" i="1"/>
  <c r="K46" i="1"/>
  <c r="J46" i="1"/>
  <c r="I46" i="1"/>
  <c r="H46" i="1"/>
  <c r="G46" i="1"/>
  <c r="F46" i="1"/>
  <c r="E46" i="1"/>
  <c r="D46" i="1"/>
  <c r="C46" i="1"/>
  <c r="N45" i="1"/>
  <c r="M45" i="1"/>
  <c r="L45" i="1"/>
  <c r="K45" i="1"/>
  <c r="J45" i="1"/>
  <c r="I45" i="1"/>
  <c r="H45" i="1"/>
  <c r="G45" i="1"/>
  <c r="F45" i="1"/>
  <c r="E45" i="1"/>
  <c r="D45" i="1"/>
  <c r="C45" i="1"/>
  <c r="N44" i="1"/>
  <c r="M44" i="1"/>
  <c r="L44" i="1"/>
  <c r="K44" i="1"/>
  <c r="J44" i="1"/>
  <c r="I44" i="1"/>
  <c r="H44" i="1"/>
  <c r="G44" i="1"/>
  <c r="F44" i="1"/>
  <c r="E44" i="1"/>
  <c r="D44" i="1"/>
  <c r="C44" i="1"/>
  <c r="N43" i="1"/>
  <c r="M43" i="1"/>
  <c r="L43" i="1"/>
  <c r="K43" i="1"/>
  <c r="J43" i="1"/>
  <c r="I43" i="1"/>
  <c r="H43" i="1"/>
  <c r="G43" i="1"/>
  <c r="F43" i="1"/>
  <c r="E43" i="1"/>
  <c r="D43" i="1"/>
  <c r="C43" i="1"/>
  <c r="N42" i="1"/>
  <c r="M42" i="1"/>
  <c r="L42" i="1"/>
  <c r="K42" i="1"/>
  <c r="J42" i="1"/>
  <c r="I42" i="1"/>
  <c r="H42" i="1"/>
  <c r="G42" i="1"/>
  <c r="F42" i="1"/>
  <c r="E42" i="1"/>
  <c r="D42" i="1"/>
  <c r="C42" i="1"/>
  <c r="N41" i="1"/>
  <c r="M41" i="1"/>
  <c r="L41" i="1"/>
  <c r="K41" i="1"/>
  <c r="J41" i="1"/>
  <c r="I41" i="1"/>
  <c r="H41" i="1"/>
  <c r="G41" i="1"/>
  <c r="F41" i="1"/>
  <c r="E41" i="1"/>
  <c r="D41" i="1"/>
  <c r="C41" i="1"/>
  <c r="N40" i="1"/>
  <c r="M40" i="1"/>
  <c r="L40" i="1"/>
  <c r="K40" i="1"/>
  <c r="J40" i="1"/>
  <c r="I40" i="1"/>
  <c r="H40" i="1"/>
  <c r="G40" i="1"/>
  <c r="F40" i="1"/>
  <c r="E40" i="1"/>
  <c r="D40" i="1"/>
  <c r="C40" i="1"/>
  <c r="N39" i="1"/>
  <c r="M39" i="1"/>
  <c r="L39" i="1"/>
  <c r="K39" i="1"/>
  <c r="J39" i="1"/>
  <c r="I39" i="1"/>
  <c r="H39" i="1"/>
  <c r="G39" i="1"/>
  <c r="F39" i="1"/>
  <c r="E39" i="1"/>
  <c r="D39" i="1"/>
  <c r="C39" i="1"/>
  <c r="N38" i="1"/>
  <c r="M38" i="1"/>
  <c r="L38" i="1"/>
  <c r="K38" i="1"/>
  <c r="J38" i="1"/>
  <c r="I38" i="1"/>
  <c r="H38" i="1"/>
  <c r="G38" i="1"/>
  <c r="F38" i="1"/>
  <c r="E38" i="1"/>
  <c r="D38" i="1"/>
  <c r="C38" i="1"/>
  <c r="N37" i="1"/>
  <c r="M37" i="1"/>
  <c r="L37" i="1"/>
  <c r="K37" i="1"/>
  <c r="J37" i="1"/>
  <c r="I37" i="1"/>
  <c r="H37" i="1"/>
  <c r="G37" i="1"/>
  <c r="F37" i="1"/>
  <c r="E37" i="1"/>
  <c r="D37" i="1"/>
  <c r="C37" i="1"/>
  <c r="N36" i="1"/>
  <c r="M36" i="1"/>
  <c r="L36" i="1"/>
  <c r="K36" i="1"/>
  <c r="J36" i="1"/>
  <c r="I36" i="1"/>
  <c r="H36" i="1"/>
  <c r="G36" i="1"/>
  <c r="F36" i="1"/>
  <c r="E36" i="1"/>
  <c r="D36" i="1"/>
  <c r="C36" i="1"/>
  <c r="N35" i="1"/>
  <c r="M35" i="1"/>
  <c r="L35" i="1"/>
  <c r="K35" i="1"/>
  <c r="J35" i="1"/>
  <c r="I35" i="1"/>
  <c r="H35" i="1"/>
  <c r="G35" i="1"/>
  <c r="F35" i="1"/>
  <c r="E35" i="1"/>
  <c r="D35" i="1"/>
  <c r="C35" i="1"/>
  <c r="N34" i="1"/>
  <c r="M34" i="1"/>
  <c r="L34" i="1"/>
  <c r="K34" i="1"/>
  <c r="J34" i="1"/>
  <c r="I34" i="1"/>
  <c r="H34" i="1"/>
  <c r="G34" i="1"/>
  <c r="F34" i="1"/>
  <c r="E34" i="1"/>
  <c r="D34" i="1"/>
  <c r="C34" i="1"/>
  <c r="N33" i="1"/>
  <c r="M33" i="1"/>
  <c r="L33" i="1"/>
  <c r="K33" i="1"/>
  <c r="J33" i="1"/>
  <c r="I33" i="1"/>
  <c r="H33" i="1"/>
  <c r="G33" i="1"/>
  <c r="F33" i="1"/>
  <c r="E33" i="1"/>
  <c r="D33" i="1"/>
  <c r="C33" i="1"/>
  <c r="N32" i="1"/>
  <c r="M32" i="1"/>
  <c r="L32" i="1"/>
  <c r="K32" i="1"/>
  <c r="J32" i="1"/>
  <c r="I32" i="1"/>
  <c r="H32" i="1"/>
  <c r="G32" i="1"/>
  <c r="F32" i="1"/>
  <c r="E32" i="1"/>
  <c r="D32" i="1"/>
  <c r="C32" i="1"/>
  <c r="N31" i="1"/>
  <c r="M31" i="1"/>
  <c r="L31" i="1"/>
  <c r="K31" i="1"/>
  <c r="J31" i="1"/>
  <c r="I31" i="1"/>
  <c r="H31" i="1"/>
  <c r="G31" i="1"/>
  <c r="F31" i="1"/>
  <c r="E31" i="1"/>
  <c r="D31" i="1"/>
  <c r="C31" i="1"/>
  <c r="N30" i="1"/>
  <c r="M30" i="1"/>
  <c r="L30" i="1"/>
  <c r="K30" i="1"/>
  <c r="J30" i="1"/>
  <c r="I30" i="1"/>
  <c r="H30" i="1"/>
  <c r="G30" i="1"/>
  <c r="F30" i="1"/>
  <c r="E30" i="1"/>
  <c r="D30" i="1"/>
  <c r="C30" i="1"/>
  <c r="N29" i="1"/>
  <c r="M29" i="1"/>
  <c r="L29" i="1"/>
  <c r="K29" i="1"/>
  <c r="J29" i="1"/>
  <c r="I29" i="1"/>
  <c r="H29" i="1"/>
  <c r="G29" i="1"/>
  <c r="F29" i="1"/>
  <c r="E29" i="1"/>
  <c r="D29" i="1"/>
  <c r="C29" i="1"/>
  <c r="N28" i="1"/>
  <c r="M28" i="1"/>
  <c r="L28" i="1"/>
  <c r="K28" i="1"/>
  <c r="J28" i="1"/>
  <c r="I28" i="1"/>
  <c r="H28" i="1"/>
  <c r="G28" i="1"/>
  <c r="F28" i="1"/>
  <c r="E28" i="1"/>
  <c r="D28" i="1"/>
  <c r="C28" i="1"/>
  <c r="N27" i="1"/>
  <c r="M27" i="1"/>
  <c r="L27" i="1"/>
  <c r="K27" i="1"/>
  <c r="J27" i="1"/>
  <c r="I27" i="1"/>
  <c r="H27" i="1"/>
  <c r="G27" i="1"/>
  <c r="F27" i="1"/>
  <c r="E27" i="1"/>
  <c r="D27" i="1"/>
  <c r="C27" i="1"/>
  <c r="N26" i="1"/>
  <c r="M26" i="1"/>
  <c r="L26" i="1"/>
  <c r="K26" i="1"/>
  <c r="J26" i="1"/>
  <c r="I26" i="1"/>
  <c r="H26" i="1"/>
  <c r="G26" i="1"/>
  <c r="F26" i="1"/>
  <c r="E26" i="1"/>
  <c r="D26" i="1"/>
  <c r="C26" i="1"/>
  <c r="N25" i="1"/>
  <c r="M25" i="1"/>
  <c r="L25" i="1"/>
  <c r="K25" i="1"/>
  <c r="J25" i="1"/>
  <c r="I25" i="1"/>
  <c r="H25" i="1"/>
  <c r="G25" i="1"/>
  <c r="F25" i="1"/>
  <c r="E25" i="1"/>
  <c r="D25" i="1"/>
  <c r="C25" i="1"/>
  <c r="N24" i="1"/>
  <c r="M24" i="1"/>
  <c r="L24" i="1"/>
  <c r="K24" i="1"/>
  <c r="J24" i="1"/>
  <c r="I24" i="1"/>
  <c r="H24" i="1"/>
  <c r="G24" i="1"/>
  <c r="F24" i="1"/>
  <c r="E24" i="1"/>
  <c r="D24" i="1"/>
  <c r="C24" i="1"/>
  <c r="N23" i="1"/>
  <c r="M23" i="1"/>
  <c r="L23" i="1"/>
  <c r="K23" i="1"/>
  <c r="J23" i="1"/>
  <c r="I23" i="1"/>
  <c r="H23" i="1"/>
  <c r="G23" i="1"/>
  <c r="F23" i="1"/>
  <c r="E23" i="1"/>
  <c r="D23" i="1"/>
  <c r="C23" i="1"/>
  <c r="N22" i="1"/>
  <c r="M22" i="1"/>
  <c r="L22" i="1"/>
  <c r="K22" i="1"/>
  <c r="J22" i="1"/>
  <c r="I22" i="1"/>
  <c r="H22" i="1"/>
  <c r="G22" i="1"/>
  <c r="F22" i="1"/>
  <c r="E22" i="1"/>
  <c r="D22" i="1"/>
  <c r="C22" i="1"/>
  <c r="N21" i="1"/>
  <c r="M21" i="1"/>
  <c r="L21" i="1"/>
  <c r="K21" i="1"/>
  <c r="J21" i="1"/>
  <c r="I21" i="1"/>
  <c r="H21" i="1"/>
  <c r="G21" i="1"/>
  <c r="F21" i="1"/>
  <c r="E21" i="1"/>
  <c r="D21" i="1"/>
  <c r="C21" i="1"/>
  <c r="N20" i="1"/>
  <c r="M20" i="1"/>
  <c r="L20" i="1"/>
  <c r="K20" i="1"/>
  <c r="J20" i="1"/>
  <c r="I20" i="1"/>
  <c r="H20" i="1"/>
  <c r="G20" i="1"/>
  <c r="F20" i="1"/>
  <c r="E20" i="1"/>
  <c r="D20" i="1"/>
  <c r="C20" i="1"/>
  <c r="N19" i="1"/>
  <c r="M19" i="1"/>
  <c r="L19" i="1"/>
  <c r="K19" i="1"/>
  <c r="J19" i="1"/>
  <c r="I19" i="1"/>
  <c r="H19" i="1"/>
  <c r="G19" i="1"/>
  <c r="F19" i="1"/>
  <c r="E19" i="1"/>
  <c r="D19" i="1"/>
  <c r="C19" i="1"/>
  <c r="N18" i="1"/>
  <c r="M18" i="1"/>
  <c r="L18" i="1"/>
  <c r="K18" i="1"/>
  <c r="J18" i="1"/>
  <c r="I18" i="1"/>
  <c r="H18" i="1"/>
  <c r="G18" i="1"/>
  <c r="F18" i="1"/>
  <c r="E18" i="1"/>
  <c r="D18" i="1"/>
  <c r="C18" i="1"/>
  <c r="N17" i="1"/>
  <c r="M17" i="1"/>
  <c r="L17" i="1"/>
  <c r="K17" i="1"/>
  <c r="J17" i="1"/>
  <c r="I17" i="1"/>
  <c r="H17" i="1"/>
  <c r="G17" i="1"/>
  <c r="F17" i="1"/>
  <c r="E17" i="1"/>
  <c r="D17" i="1"/>
  <c r="C17" i="1"/>
  <c r="N16" i="1"/>
  <c r="M16" i="1"/>
  <c r="L16" i="1"/>
  <c r="K16" i="1"/>
  <c r="J16" i="1"/>
  <c r="I16" i="1"/>
  <c r="H16" i="1"/>
  <c r="G16" i="1"/>
  <c r="F16" i="1"/>
  <c r="E16" i="1"/>
  <c r="D16" i="1"/>
  <c r="C16" i="1"/>
  <c r="N15" i="1"/>
  <c r="M15" i="1"/>
  <c r="L15" i="1"/>
  <c r="K15" i="1"/>
  <c r="J15" i="1"/>
  <c r="I15" i="1"/>
  <c r="H15" i="1"/>
  <c r="G15" i="1"/>
  <c r="F15" i="1"/>
  <c r="E15" i="1"/>
  <c r="D15" i="1"/>
  <c r="C15" i="1"/>
  <c r="N14" i="1"/>
  <c r="M14" i="1"/>
  <c r="L14" i="1"/>
  <c r="K14" i="1"/>
  <c r="J14" i="1"/>
  <c r="I14" i="1"/>
  <c r="H14" i="1"/>
  <c r="G14" i="1"/>
  <c r="F14" i="1"/>
  <c r="E14" i="1"/>
  <c r="D14" i="1"/>
  <c r="C14" i="1"/>
  <c r="N13" i="1"/>
  <c r="M13" i="1"/>
  <c r="L13" i="1"/>
  <c r="K13" i="1"/>
  <c r="J13" i="1"/>
  <c r="I13" i="1"/>
  <c r="H13" i="1"/>
  <c r="G13" i="1"/>
  <c r="F13" i="1"/>
  <c r="E13" i="1"/>
  <c r="D13" i="1"/>
  <c r="C13" i="1"/>
  <c r="N12" i="1"/>
  <c r="M12" i="1"/>
  <c r="L12" i="1"/>
  <c r="K12" i="1"/>
  <c r="J12" i="1"/>
  <c r="I12" i="1"/>
  <c r="H12" i="1"/>
  <c r="G12" i="1"/>
  <c r="F12" i="1"/>
  <c r="E12" i="1"/>
  <c r="D12" i="1"/>
  <c r="C12"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N8" i="1"/>
  <c r="M8" i="1"/>
  <c r="L8" i="1"/>
  <c r="K8" i="1"/>
  <c r="J8" i="1"/>
  <c r="I8" i="1"/>
  <c r="H8" i="1"/>
  <c r="G8" i="1"/>
  <c r="F8" i="1"/>
  <c r="E8" i="1"/>
  <c r="D8" i="1"/>
  <c r="C8" i="1"/>
  <c r="N7" i="1"/>
  <c r="M7" i="1"/>
  <c r="L7" i="1"/>
  <c r="K7" i="1"/>
  <c r="J7" i="1"/>
  <c r="I7" i="1"/>
  <c r="H7" i="1"/>
  <c r="G7" i="1"/>
  <c r="F7" i="1"/>
  <c r="E7" i="1"/>
  <c r="D7" i="1"/>
  <c r="C7" i="1"/>
  <c r="N6" i="1"/>
  <c r="M6" i="1"/>
  <c r="M121" i="1" s="1"/>
  <c r="L6" i="1"/>
  <c r="L121" i="1" s="1"/>
  <c r="K6" i="1"/>
  <c r="J6" i="1"/>
  <c r="I6" i="1"/>
  <c r="H6" i="1"/>
  <c r="G6" i="1"/>
  <c r="F6" i="1"/>
  <c r="E6" i="1"/>
  <c r="D6" i="1"/>
  <c r="C6" i="1"/>
  <c r="E40" i="3" l="1"/>
  <c r="B43" i="2"/>
  <c r="B42" i="2"/>
  <c r="B32" i="2"/>
  <c r="B24" i="2"/>
  <c r="B31" i="2"/>
  <c r="E54" i="3"/>
  <c r="B25" i="2"/>
  <c r="B55" i="2"/>
  <c r="B6" i="2"/>
  <c r="E68" i="3"/>
  <c r="B52" i="2"/>
  <c r="B20" i="2"/>
  <c r="B27" i="2"/>
  <c r="B22" i="2"/>
  <c r="B18" i="2"/>
  <c r="E47" i="3"/>
  <c r="E60" i="3"/>
  <c r="B37" i="2"/>
  <c r="B59" i="2"/>
  <c r="B62" i="2"/>
  <c r="E74" i="3"/>
  <c r="E75" i="3" s="1"/>
  <c r="E76" i="3" s="1"/>
  <c r="B67" i="2"/>
  <c r="B30" i="2" l="1"/>
  <c r="B44" i="2"/>
  <c r="B58" i="2"/>
  <c r="B49" i="2"/>
  <c r="E69" i="3"/>
  <c r="B51" i="2"/>
  <c r="B50" i="2"/>
  <c r="B56" i="2"/>
  <c r="B38" i="2"/>
  <c r="B16" i="2"/>
  <c r="E55" i="3"/>
  <c r="B53" i="2" s="1"/>
  <c r="B7" i="2"/>
  <c r="B57" i="2"/>
  <c r="E61" i="3"/>
  <c r="B5" i="2"/>
  <c r="B4" i="2"/>
  <c r="E48" i="3"/>
  <c r="B11" i="2"/>
  <c r="B9" i="2"/>
  <c r="B8" i="2"/>
  <c r="B39" i="2"/>
  <c r="E41" i="3"/>
  <c r="B47" i="2"/>
  <c r="B45" i="2" l="1"/>
  <c r="B41" i="2"/>
  <c r="B35" i="2"/>
  <c r="B54" i="2"/>
  <c r="E62" i="3"/>
  <c r="B26" i="2"/>
  <c r="B33" i="2"/>
  <c r="B48" i="2"/>
  <c r="B13" i="2"/>
  <c r="B19" i="2"/>
  <c r="B17" i="2"/>
  <c r="B23" i="2"/>
  <c r="B61" i="2" l="1"/>
  <c r="B21" i="2"/>
  <c r="B64" i="2"/>
  <c r="B63" i="2"/>
  <c r="B15" i="2"/>
</calcChain>
</file>

<file path=xl/comments1.xml><?xml version="1.0" encoding="utf-8"?>
<comments xmlns="http://schemas.openxmlformats.org/spreadsheetml/2006/main">
  <authors>
    <author>KBDS</author>
  </authors>
  <commentList>
    <comment ref="A1" authorId="0" shapeId="0">
      <text>
        <r>
          <rPr>
            <sz val="9"/>
            <color indexed="81"/>
            <rFont val="Tahoma"/>
            <family val="2"/>
          </rPr>
          <t xml:space="preserve">KBDS: 2026-02-09 오후 1:47:02
SELECT company_cd,field_code,field_name,org_desc,facility_desc,sort_order,is_use,created_at,updated_at,created_by
,updated_by FROM psms.industry_fields 
</t>
        </r>
      </text>
    </comment>
  </commentList>
</comments>
</file>

<file path=xl/comments2.xml><?xml version="1.0" encoding="utf-8"?>
<comments xmlns="http://schemas.openxmlformats.org/spreadsheetml/2006/main">
  <authors>
    <author>KBDS</author>
  </authors>
  <commentList>
    <comment ref="A1" authorId="0" shapeId="0">
      <text>
        <r>
          <rPr>
            <sz val="9"/>
            <color indexed="81"/>
            <rFont val="Tahoma"/>
            <family val="2"/>
          </rPr>
          <t xml:space="preserve">KBDS: 2026-02-09 오후 1:47:04
SELECT company_cd,service_code,parent_code,service_name,display_name,sort_order,is_use,created_at
,updated_at,created_by,updated_by FROM psms.service_codes 
</t>
        </r>
      </text>
    </comment>
  </commentList>
</comments>
</file>

<file path=xl/comments3.xml><?xml version="1.0" encoding="utf-8"?>
<comments xmlns="http://schemas.openxmlformats.org/spreadsheetml/2006/main">
  <authors>
    <author>KBDS</author>
  </authors>
  <commentList>
    <comment ref="A1" authorId="0" shapeId="0">
      <text>
        <r>
          <rPr>
            <sz val="9"/>
            <color indexed="81"/>
            <rFont val="Tahoma"/>
            <family val="2"/>
          </rPr>
          <t xml:space="preserve">KBDS: 2026-02-09 오후 1:47:03
SELECT company_cd,org_id,org_name,parent_id,org_type,sort_order,is_use,created_at,updated_at
,created_by,updated_by FROM psms.org_units 
</t>
        </r>
      </text>
    </comment>
  </commentList>
</comments>
</file>

<file path=xl/comments4.xml><?xml version="1.0" encoding="utf-8"?>
<comments xmlns="http://schemas.openxmlformats.org/spreadsheetml/2006/main">
  <authors>
    <author>KBDS</author>
  </authors>
  <commentList>
    <comment ref="A1" authorId="0" shapeId="0">
      <text>
        <r>
          <rPr>
            <sz val="9"/>
            <color indexed="81"/>
            <rFont val="Tahoma"/>
            <family val="2"/>
          </rPr>
          <t xml:space="preserve">KBDS: 2026-02-09 오후 1:47:02
SELECT company_cd
,group_code,group_name,code,code_name,sort_order,is_use,created_at,updated_at,created_by,updated_by
 FROM psms.comm_code 
</t>
        </r>
      </text>
    </comment>
  </commentList>
</comments>
</file>

<file path=xl/comments5.xml><?xml version="1.0" encoding="utf-8"?>
<comments xmlns="http://schemas.openxmlformats.org/spreadsheetml/2006/main">
  <authors>
    <author/>
  </authors>
  <commentList>
    <comment ref="I3" authorId="0" shapeId="0">
      <text>
        <r>
          <rPr>
            <sz val="10"/>
            <color rgb="FF000000"/>
            <rFont val="Arial"/>
            <scheme val="minor"/>
          </rPr>
          <t>* 진행상황
최신 내용을 맨 아래 줄에 기재하되
적색 글씨로 기재하고 한 주가 바뀌면
다시 흑색으로 변경</t>
        </r>
      </text>
    </comment>
  </commentList>
</comments>
</file>

<file path=xl/comments6.xml><?xml version="1.0" encoding="utf-8"?>
<comments xmlns="http://schemas.openxmlformats.org/spreadsheetml/2006/main">
  <authors>
    <author/>
  </authors>
  <commentList>
    <comment ref="I3" authorId="0" shapeId="0">
      <text>
        <r>
          <rPr>
            <sz val="10"/>
            <color rgb="FF000000"/>
            <rFont val="Arial"/>
            <scheme val="minor"/>
          </rPr>
          <t>* 진행상황
최신 내용을 맨 아래 줄에 기재하되
적색 글씨로 기재하고 한 주가 바뀌면
다시 흑색으로 변경</t>
        </r>
      </text>
    </comment>
  </commentList>
</comments>
</file>

<file path=xl/sharedStrings.xml><?xml version="1.0" encoding="utf-8"?>
<sst xmlns="http://schemas.openxmlformats.org/spreadsheetml/2006/main" count="8265" uniqueCount="2425">
  <si>
    <t>■ 2026년도 영업진행 및 계약 현황</t>
  </si>
  <si>
    <t>※ 계약 고객사 파이프라인 ID 만 기입하세요(복사-붙여넣기)</t>
  </si>
  <si>
    <t>※ 금액 단위 원. VAT별도</t>
  </si>
  <si>
    <t>파이프라인 ID</t>
  </si>
  <si>
    <t>분야</t>
  </si>
  <si>
    <t>고객사</t>
  </si>
  <si>
    <t>발주처</t>
  </si>
  <si>
    <t>사업명</t>
  </si>
  <si>
    <t>담당</t>
  </si>
  <si>
    <t>진행단계</t>
  </si>
  <si>
    <t>계약일자</t>
  </si>
  <si>
    <t>프로젝트 기간</t>
  </si>
  <si>
    <t>계약</t>
  </si>
  <si>
    <t>견적 제공 금액</t>
  </si>
  <si>
    <t>비고</t>
  </si>
  <si>
    <t>시작</t>
  </si>
  <si>
    <t>종료</t>
  </si>
  <si>
    <t>수주금액</t>
  </si>
  <si>
    <t>계약금액</t>
  </si>
  <si>
    <t>합계</t>
  </si>
  <si>
    <t xml:space="preserve"> </t>
  </si>
  <si>
    <t>2026년도 신사업개발/엔터프라이즈컨설팅팀 주요사업 추진 내역</t>
  </si>
  <si>
    <t xml:space="preserve">※ 작성법: 담당 고객사 위에 행 삽입 후 복사-붙여넣기. 업무기준일~진행상황 및 영업전략 작성. </t>
  </si>
  <si>
    <t>주차</t>
  </si>
  <si>
    <t xml:space="preserve"> 담당자</t>
  </si>
  <si>
    <t>업무 기준일</t>
  </si>
  <si>
    <t>진행상황 및 영업전략</t>
  </si>
  <si>
    <r>
      <rPr>
        <b/>
        <sz val="12"/>
        <color rgb="FF000000"/>
        <rFont val="&quot;맑은 고딕&quot;, monospace"/>
        <family val="3"/>
        <charset val="129"/>
      </rPr>
      <t xml:space="preserve">견적금액
</t>
    </r>
    <r>
      <rPr>
        <b/>
        <sz val="10"/>
        <color rgb="FF000000"/>
        <rFont val="&quot;맑은 고딕&quot;, monospace"/>
        <family val="3"/>
        <charset val="129"/>
      </rPr>
      <t>단위 원. VAT제외</t>
    </r>
  </si>
  <si>
    <t>발주시기(예상)</t>
  </si>
  <si>
    <t>계약시기(예상)</t>
  </si>
  <si>
    <t>프로젝트기간(시작)</t>
  </si>
  <si>
    <t>프로젝트기간(종료)</t>
  </si>
  <si>
    <r>
      <rPr>
        <b/>
        <sz val="12"/>
        <color rgb="FF000000"/>
        <rFont val="&quot;맑은 고딕&quot;, monospace"/>
        <family val="3"/>
        <charset val="129"/>
      </rPr>
      <t xml:space="preserve">계약(수주금액)
</t>
    </r>
    <r>
      <rPr>
        <b/>
        <sz val="10"/>
        <color rgb="FF000000"/>
        <rFont val="&quot;맑은 고딕&quot;, monospace"/>
        <family val="3"/>
        <charset val="129"/>
      </rPr>
      <t>단위 원. VAT제외</t>
    </r>
  </si>
  <si>
    <r>
      <rPr>
        <b/>
        <sz val="12"/>
        <color rgb="FF000000"/>
        <rFont val="&quot;맑은 고딕&quot;, monospace"/>
        <family val="3"/>
        <charset val="129"/>
      </rPr>
      <t xml:space="preserve">계약(계약금액)
</t>
    </r>
    <r>
      <rPr>
        <b/>
        <sz val="10"/>
        <color rgb="FF000000"/>
        <rFont val="&quot;맑은 고딕&quot;, monospace"/>
        <family val="3"/>
        <charset val="129"/>
      </rPr>
      <t>단위 원. VAT제외</t>
    </r>
  </si>
  <si>
    <t>매출</t>
  </si>
  <si>
    <t>사업구도
ex) 마도 : OOO</t>
  </si>
  <si>
    <t>이전 파이프라인</t>
  </si>
  <si>
    <t>2026-014</t>
  </si>
  <si>
    <t>AICC</t>
  </si>
  <si>
    <t>경찰청</t>
  </si>
  <si>
    <t>펜타시스템</t>
  </si>
  <si>
    <t>경찰청 경찰견문관리시스템 고도화 사업(STT)</t>
  </si>
  <si>
    <t>오민규</t>
  </si>
  <si>
    <t>7 수주완료</t>
  </si>
  <si>
    <t xml:space="preserve"> - PJT 시작일정: 5~6월 예상 (※ 발주 3~4월)
 . STT 솔루션 타사 견적 확인중(사운드마인드)</t>
  </si>
  <si>
    <t>2025-065</t>
  </si>
  <si>
    <t>2026-016</t>
  </si>
  <si>
    <t>수어</t>
  </si>
  <si>
    <t>국립인천해양박물관</t>
  </si>
  <si>
    <t xml:space="preserve"> 국립인천해양박물관 안내 및 전시정보 영상 제작 </t>
  </si>
  <si>
    <t>양승구</t>
  </si>
  <si>
    <t>2 견적제출</t>
  </si>
  <si>
    <t xml:space="preserve">국립인천해양박물관 - 박물관 안내 및 전시정보스포츠안전관련 홍보팀 업무 담당 
 - 디지털미디어부 학예연구사 님과 협의 후 견적서 제출 (27년도 예산 산출) 
 - 표준 견적서 제출 후 문구 확정하면 최종 견적서 제공 
 - 수어 인식율에 대한 문의 (현재 미약함 - 60%정도, 현재 연구 중이며, 개선 진행 중) </t>
  </si>
  <si>
    <t>12월</t>
  </si>
  <si>
    <t>단독</t>
  </si>
  <si>
    <t>2026-015</t>
  </si>
  <si>
    <t>국민체육진흥공단</t>
  </si>
  <si>
    <t>국민체육진흥공단 체육시설 안전 홍보 안내 AI수어 아바타 영상 제작</t>
  </si>
  <si>
    <t>임철현</t>
  </si>
  <si>
    <t>1 영업중</t>
  </si>
  <si>
    <t xml:space="preserve">국민체육진흥공단 스포츠시설안전실 안전교육팀 김수빈대리 통화
 - 타업무로 인하여 내부 스포츠안전 영상관련 우선순위 선정 및 관련농인 인터뷰 업무 지연, 차주 진행사항 체크 예정 </t>
  </si>
  <si>
    <t xml:space="preserve">국민체육진흥공단 스포츠시설안전실 안전교육팀 김수빈대리 통화
 - 스포츠안전관련 내부 보고관련 기획안 제공
 - 내부 스포츠안전 영상관련 우선순위 선정 및 관련농인 인터뷰등 진행예정, 2월초 진행사항관련 재협의 하기로 함 </t>
  </si>
  <si>
    <t xml:space="preserve">국민체육진흥공단 스포츠시설안전실 안전교육팀 김수빈대리 미팅
 - 스포츠안전관련 홍보팀 업무 담당
 - 공단내 스포츠안전관련 홍보영상 다수 보유 중이며 국정과제 기반 기 홍보중인 영상에 Ai수어아바타 서비스를 적용하는 시범서비스 계획중
 - 홍보예산 1.4억 중 일부(2~3천만원)를 명확하게 금액을 얘기 하진 않음, 기보유 홍보영상 3~5개에 수어아바타 시범 적용을 계획
  L 차주 월요일까지 내부 보고관련 기획안 제공을 제안드림 </t>
  </si>
  <si>
    <t>2026-018</t>
  </si>
  <si>
    <t>남양주수어통역센터</t>
  </si>
  <si>
    <t>남양주수어통역센터 당사 핸드사인톡톡 입정 협의</t>
  </si>
  <si>
    <t>3 제안중</t>
  </si>
  <si>
    <t xml:space="preserve">남양주시수어통역센터 "당사 핸드사인툭툭 입정"에 따른 공문 발송 
 - 담당자 공분 수보 완료, 내부 검토 후 진행에 대한 협의예정 (1.16일 전화 연럭 후 확인) </t>
  </si>
  <si>
    <t>남양주시수어통역센터 담당자님 이직에 따른 남양주시 시각장애인협회 센터장님 미팅 
 -  당사 소개 및 추후 시각장애인을 위한 사업 진행시 조언 요청 (적극 지원 하겠음 - 당사 서울 120다산콜재단 사업 진행시 조언 요청 하겠음)</t>
  </si>
  <si>
    <t>남양주시청</t>
  </si>
  <si>
    <t>남양주시청 홍보과</t>
  </si>
  <si>
    <t xml:space="preserve">남양주시청 시장님 신년인사에 AI수어 구축 </t>
  </si>
  <si>
    <t>6 실주</t>
  </si>
  <si>
    <t xml:space="preserve">AI 수어를 일반 수어통역사를 통해서 사업을 진행하는 것으로 변경  
 - 16어절 당사 300만원, 일반 수어통역사 비용 - 30만원 사유로 일반통역사의 촬영으로 사업 변경하여 진향  </t>
  </si>
  <si>
    <t>2026-001</t>
  </si>
  <si>
    <t>모던텍</t>
  </si>
  <si>
    <t>모던텍 음성봇(SaaS) 도입 및 고객센터 운영</t>
  </si>
  <si>
    <t>- 담당자 미팅 : 1/8 조원부장 
 . 전체적인 비용효과가 크지 않아 추진 부정적(5개년 52백만원 ↓)
 . 현 상담센터 최저가 운영중. 최근 충전기 고장/오류 통합관리시스템 오픈으로 운영 애로사항 많이 개선됨
 . 초기 검토시 퀄리티&amp;비용효율화 도모하였으나, 비용 최우선으로 검토중
 . 결제, 고장신고 등의 클레임성 고객 전화로 AI보다는 상담사 직접 대응이 효율적으로 판단됨</t>
  </si>
  <si>
    <t>2025-104</t>
  </si>
  <si>
    <t>2026-019</t>
  </si>
  <si>
    <t>법원행정처</t>
  </si>
  <si>
    <t>법원행정처 교육자료 AI 수어영상 제작</t>
  </si>
  <si>
    <t xml:space="preserve">기 구축한 "법정수어통역 표준 교육자료 발간을 위한 수어영상 제작" 사용에 대한 문의 
 - 당사 AI 수어서비스의 제안 및 수어용어집 진행 가능성에 댜헌 협의 </t>
  </si>
  <si>
    <t>2026-005</t>
  </si>
  <si>
    <t>식품안전정보원</t>
  </si>
  <si>
    <t>식품안전정보원 실시간 식품정보 수어 영상 제공 프로그램 개발 용역</t>
  </si>
  <si>
    <t>4 입찰중</t>
  </si>
  <si>
    <t>- 기술협상대상자 선정 확인
- 02.05. 14:00 기술협상 진행예정</t>
  </si>
  <si>
    <t>1월</t>
  </si>
  <si>
    <t>1월 말 또는 2월 초</t>
  </si>
  <si>
    <t>계약일</t>
  </si>
  <si>
    <t>주관사</t>
  </si>
  <si>
    <t>2025-117</t>
  </si>
  <si>
    <t xml:space="preserve">- 01/29 제안발표관련 (발표자: 허길량부장, 동석자: 이하형팀장,임철현)
   L 14:50분부터 발표
   L 3개사 참여 확인, 당사 발표  
- 01/28 제안발표관련 최종 리뷰(허길량대표, 이하형팀장) </t>
  </si>
  <si>
    <t xml:space="preserve">- 01/21 제안발표관련 1차 리뷰(허길량대표, 이하형팀장)
   L 발표자료관련 당사 강점 설명 및 발표시 전략등 협의
   L 차주 월요일 또는 화요일 2차 리뷰 진행 협의
   L 제안발표장 참석자(안): 허길양(PM), 이하형팀장, 임철현   </t>
  </si>
  <si>
    <t>- 01-14 제안서 작성관련 제안팀 및 협력사(허시정보) 미팅 진행/ 참석자: 김태형, 고윤창, 김해밝음, 백승준, 임철현, 허시정보(허길양대표)
    L  제안서 기술파트 및 발표자료 허시정보 작성, 그외 파트 사업제안팀 작성, 1차 완료 16일까지 진행
- 01-15 고객사(임현수 선임연구원) 미팅 w 허길양
   L RFP관련 문의 및 정보 취득, 고객사 금번 사업외 향후 사업 발전방안(식품표시정보 수정영상등 활용)에 대해서도 제안 요청 접수
   L 경쟁사(멀틱스)관련 정보 취득, 제안서 작성관련 문의 있었다고 함.</t>
  </si>
  <si>
    <t xml:space="preserve">- 입찰공고: 01/06
  공동수급(마감): 01/19 18:00까지   
  제안마감: 01/20 10:00
  -&gt; 단독 제안 및 제안전략관련 고객사 미팅 </t>
  </si>
  <si>
    <t>2026-004</t>
  </si>
  <si>
    <t>티플리스</t>
  </si>
  <si>
    <t>-</t>
  </si>
  <si>
    <t>티플리스 공공기관, 지자체 AICC. MOU</t>
  </si>
  <si>
    <t xml:space="preserve"> - 차주 미팅 예정(김동훈그룹장 외. 일정 미정)</t>
  </si>
  <si>
    <t>2026-013</t>
  </si>
  <si>
    <t>현성컨버전스</t>
  </si>
  <si>
    <t>현성컨버전스 엘리베이터 비상통화장치 수어서비스</t>
  </si>
  <si>
    <t>현성컨버전스 김정록팀장, 김용호연구소장 미팅
 L 비상통화장치기기내 카메라로 수어인식 문제점 설명 및 당사 롤기반 수어봇 기술 제안 협의
 L 개발팀 경유 당사 수어봇 HW적정스펙 공유 예정
 L 승강기공단(김희석과장) 현재상황관련 설명 및 기술자료 제공, 내부 검토후 이견있을경우 재통화 하기로 함</t>
  </si>
  <si>
    <t>전략기획실 미팅(김민선, 안혜신, 임철현)
 L 현성컨버전스 및 승강기안전공단 제안 기술(비상통화장치기기내 카메라로 수어인식)에 대한 문제점 자료 준비 및 당사 롤기반 수어봇 기술 제안 협의
 L 개발팀 기술자료 준비시 차주 화, 수중 현성컨버전스 영업과 협의 진행 예정</t>
  </si>
  <si>
    <t xml:space="preserve">현성컨버전스 대표이사, 연구소장, 영업팀장 미팅
 - 현성컨버전스에서 엘리베이터 비상통화장치 KC 안전 인증 취득(25.07.07)
 - 자체 비상통화장치에 시청각 장애인을 위한 수어 및 음성서비스 고려 중
   L 현황: 엘리베이터에 설치된 비상통화장치에 있는 카메라(화소: 2M픽셀)를 통해 수어 인식-&gt; 음성으로 전환하여 상황실 화상전화기로 전달 되는 방식을 구상 중임 
   -&gt; 당사 룰베이스 기반 수어봇으로 서비스 전환을 제안 및 비상상황에 대한 질의응답 사례 수집 요청 함/ 당사 제안에 대해 내부 검토 하기로 함. 
       당사 기술팀에서도 카메라를 통한 실시간 수어인식 및 상황실로 음성전달 가능 여부 확인 하기로 함   
   이슈사항: 현성의 비상통화서비스는 Server-Client 구성으로 제안중에 있으며 1Server에 100 ~ 1,000대의 비상통화장치 연결이 가능 하다고 함 
                  비상통화장치 시장은 대당 3만원 대로 공급되고 있으나, 현성은 조금더 고가로 시장인식 있다고 함. 
                  이에 대해 비상통화장치외 서버비용을 임대형식으로 제안공급 중 임 
                  당사 수어서비스 적용시 원가 상승에 대한 고민 있으나 당사와의 협업을 하고자 함 </t>
  </si>
  <si>
    <t>2026-010</t>
  </si>
  <si>
    <t>KB국민은행</t>
  </si>
  <si>
    <t xml:space="preserve">KB국민은행 AI 수어 상담에 대한 챗봇 연계 구축 </t>
  </si>
  <si>
    <t xml:space="preserve"> 본 프로젝트 담당자 소개 및 사업의 진행 방향 협의  
 - 사업의 진행이 느리지만 시작 예정(1월초 --&gt; 설 이후) , 지속적인 협의 진행  
</t>
  </si>
  <si>
    <t>2025-084</t>
  </si>
  <si>
    <t>2026-002</t>
  </si>
  <si>
    <t>(주)서원</t>
  </si>
  <si>
    <t>(주)서원 고속도록 휴게소 배리어프리 무인발권기 도입사업</t>
  </si>
  <si>
    <t xml:space="preserve"> - 담당자 연락 : 임재현팀장(퇴사함)
  . 2025년 7월 선산휴게소 사업 제안시 당사 수어 제안하였으나 실주함
  . 신규 서원 담당자 연락처 요청하며 명함 전달함</t>
  </si>
  <si>
    <t>2025-056</t>
  </si>
  <si>
    <t xml:space="preserve">프로젝트 담당자 변경에 따른 지속적인 관계 개선 작업 진행 
</t>
  </si>
  <si>
    <t xml:space="preserve">디지털데스크의 화상 시스템 Upgrade 구축시 당사의 수어 솔루션 추가에 따른 협의 미팅 
 - PC,모바일, DD에서 수어 서비스 시스템이 구축 될 수 있는 방안 협의, 시스템 구서으, 서비스 방아느 구축 일정, M/M 등에 대한 제안 요청 받음  
 - 견적서 차주 제공 요청 
 - 진행일정 : 2~3월 RFP 발송, 4중 프로젝트 시작 예정으로 KB데이타시스템 단독 제안으로 구축  
 * 양방향의 소통과 수어 운영 데이타의 관리 방안에 대한 구축적인 일정 요청 --&gt; 1.30일 정리하여 메일 전송 
</t>
  </si>
  <si>
    <t xml:space="preserve">견적서 자료 제출 : 3.5억 (300문장 기준), 현재 KB테이타시스템 및 페르미 견적서 통합하여  진행 예정 
 - 진행일정 : 2~3월 RFP 발송, 4중 프로젝트 시작 예정으로 KB데이타시스템 단독 제안으로 구축  
* 양방향의 소통과 수어 운영 데이타의 관리 방안에 대한 구축적인 일정 요청 --&gt; 1.30일 정리하여 메일 전송 완료 
</t>
  </si>
  <si>
    <t>2026-009</t>
  </si>
  <si>
    <t>120다산콜재단</t>
  </si>
  <si>
    <t xml:space="preserve">120다산콜재단 AI수어 시스템 구축  </t>
  </si>
  <si>
    <t xml:space="preserve">120다산콜센터와 KL큐브 업무 협약식 진행 
 - 2026.1.5 11:00 120다산콜재단 이사장실, 이사장님 및 관계자 참여하여 업무협약식 진행 
 - AI수어시스템의 구축, 서비스 고도화 와 수어 상담에 대한 공동 연구 진행 
 - 우선 사업 진행 사항 : 행정용어 수어 사전 제작을 최우선으로 진행 : 26년 2월가지 서비스 방안 확정, 3월부터 구축하는 방안으로 추진 
 - 다산콜센터는 홈페이지 및 챗봇  구축 방안으로 협의 진행(스마트 전산부장 업무 미팅 추진)  </t>
  </si>
  <si>
    <t xml:space="preserve">120다산콜센터의 콜 업무 분석을 위한 인력 파견  
 - 다산콜재단의 수어 상담의 현황 및 업무 분석 후 개선 방안 수립 
 - 기간 : 1.20 ~ 30일까지 오민규부장 파견하여 업무 분석 진행 후 Report 작성 제안 예정
 - 서울시 행정용어집 구축을 위한 사전 자료 분석 : 제안을 위한 제언서 2차 준비 완료 </t>
  </si>
  <si>
    <t xml:space="preserve">120다산콜센터의 상담콜의 업무 분석 완료(1.30일, 2월 3일 보고서 작성 완료)   
 - 다산콜재단 수어상담 현황 분석자료 완료(보고서 작성)  
 - 다산콜재단은 행정용어집 구축 방향으로 제안 (용어의 선정 - 행정업무 위주로 선정, 홈페이지와 연계 Page로 구성)  
 - 2월 계약, 3월 개발, 4월 오픈 일정으로 진행 예정, 구축 예산 범위로 업무 개발 진행(비용은 차주 확정)  </t>
  </si>
  <si>
    <t>2026-011</t>
  </si>
  <si>
    <t>건양대학교</t>
  </si>
  <si>
    <t xml:space="preserve">건양대학교 간호대학 AI 수어 시스템 구축 </t>
  </si>
  <si>
    <t xml:space="preserve">당사의 핸드사인 톡톡에 대한솔루션 셜명 
  - 당사의 제안 솔루션에 대한 호의적인 반응, 현재 당사만 솔루션 검토 진행 중이며, 당사 핸드사인툭톡에서 설문지의 기능을 추가 요청 (개발 가능함)  
 - AI 수어 플랫폼의 핸드사인 버스의 구독형 서비스로 제안, 수어 영상에 관심을 가지고 있으며, 기존에 간호학과에서 청각 장애인을 위한 연구가 많이 이루어 졌음 
 - "인공지능 수어 통역 건강코칭을 활요한 청각장애인의 고협압 자기관리 중애 개발 및 효과 평가"  3개년 연구 과재로 진행, 개인 연구 과ㅈ제, 비용은 4억 예산 
 - 진행일정 : 1월 검토 완료, 2월 확정, 3월 계약, 4월 부터 연구과제 진행 의 일정으로 수행 
 - 지속적인 영업관리로 진행 
 </t>
  </si>
  <si>
    <t xml:space="preserve">- 담당자 미팅 예정 : 1/8 조원부장 </t>
  </si>
  <si>
    <t>2026-007</t>
  </si>
  <si>
    <t>문화체육관광부 국립국어원</t>
  </si>
  <si>
    <t>국립국어원 2026년 한국수어-한국어 사전 자료 집필</t>
  </si>
  <si>
    <t>8 계약완료</t>
  </si>
  <si>
    <t>- 선급금(70%, 562,990,910원VAT별도) 나라장터 경유 청구완료
   L  차주 초 대금수금 예정</t>
  </si>
  <si>
    <t>2025-090</t>
  </si>
  <si>
    <t>- 선급금(70%) 신청관련 당사 실적증명서 발행 및 장철성부장전달
   L  조달청 경유 선급금 신청시 영업팀에서 지원하기로 협의 함</t>
  </si>
  <si>
    <t xml:space="preserve">- '26년 착수보고회 진행
  일시: 01/09 10:00
 </t>
  </si>
  <si>
    <t>2026-008</t>
  </si>
  <si>
    <t>서울의료원</t>
  </si>
  <si>
    <t>서울경제진흥원</t>
  </si>
  <si>
    <t>2025년 테스트베드 서울 실증 지원사업(서울의료원)</t>
  </si>
  <si>
    <t xml:space="preserve">   서울의료원 미팅
   - 키오스크(안내형1, 발급기3) 확정, 설치 위치 실사 및 시공관련(통신 3곳 및 전원1곳)시공필요 견적의뢰(C&amp;S에너지)
   - 시공비용관련 정상욱부장 경유 SBA에 문의 진행시 수행계획에 대한 변경보고 또는 자부담 처리 가능함
   - 키오스크 구매비용에 시공비 포함하여 처리하는 방식으로 진행코자 한 </t>
  </si>
  <si>
    <t>2026-0914</t>
  </si>
  <si>
    <t>2025-045</t>
  </si>
  <si>
    <t xml:space="preserve">   과제관련 키오스크(배리어프리 안내형 1식, 발급기 3식)관련 발주 및 키오스크업체와 납품 협의
   - 포씨게이트 '서울의료원 발급시스템' 원 소스 공유 요청
   - 차주 서울의료원 미팅시 키오스크 설치위치 및 시공관련 실사 진행예정, 서울의료원 전산팀 일정 확인 중</t>
  </si>
  <si>
    <t xml:space="preserve">   과제관련 키오스크(배리어프리 안내형 1식, 발급기 3식)관련 발주서 내용관련 키오스크업체와 협의
   - 납품은 2월 중 진행, 무상유지보수 기간은 실증기관 종료 이후인 '26.09.15일부터 2년간 협의
   - 대금지급은 납품 후 30일 이내 현금 지급 협의
   * 서울의료원 2월 행사관련 안내형키오스크 대여관련 엘토브와 협의 진행(대여기간 확인 후 재협의 예정)</t>
  </si>
  <si>
    <t xml:space="preserve">   과제관련 키오스크(배리어프리 안내형 1식, 발급기 3식)관련 내부 사전 품의 완료
   - 배리어프리 안내형 1식 키오스크 -&gt; 엘토브 43인치 스탠드형  BF인증 키오스크 선정
   - 발급기 3식 키오스그 -&gt; 포시케이트 21.5인치 발급기 3식 선정, 발급시스템 연동관련 금액 조정 협의 중 </t>
  </si>
  <si>
    <t>서울경제진흥원원</t>
  </si>
  <si>
    <t xml:space="preserve">   과제관련 당사 핸드사인톡톡 조달청'혁신제품' 선정 및 유지보수 금액관련 협의, 의료원 내부 보고관련 사전 협의 및 관련 견적서(비교) 2부 제공 완료</t>
  </si>
  <si>
    <t>2026-003</t>
  </si>
  <si>
    <t>에니텍시스</t>
  </si>
  <si>
    <t>에니텍시스 무인민원발급기 수어 서비스 제안</t>
  </si>
  <si>
    <t xml:space="preserve"> - 차주 담당자 미팅 예정 (w. 양승구상무)</t>
  </si>
  <si>
    <t>2025-116</t>
  </si>
  <si>
    <t xml:space="preserve"> - 담당자 연락: 김동훈그룹장
  . 1월 내 미팅 예정. 차주 재 연락 예정</t>
  </si>
  <si>
    <t>2026-006</t>
  </si>
  <si>
    <t>한국승강기안전공단</t>
  </si>
  <si>
    <t>한국승강기안전공단 승강기 비상상황시 시청각장애인 안내시스템</t>
  </si>
  <si>
    <t xml:space="preserve">- 현성컨버전스(2026-013)로 통합 보고 진행하고자 함
</t>
  </si>
  <si>
    <t>3월</t>
  </si>
  <si>
    <t>미정</t>
  </si>
  <si>
    <t>2025-112</t>
  </si>
  <si>
    <t xml:space="preserve">- 현성컨버전스 미팅건관련 기술연구소장(입원)으로 인하여 미팅일정 1월 13일(화)로 조정 진행
</t>
  </si>
  <si>
    <t xml:space="preserve">해당 솔루션 담당 부장님 퇴직 예정(1.19일)으로 프로젝트는 지연 예상(담당본부장님 --&gt; 부행장님으로 승진)  
 - 시급 사업의 필요성에 대한 인식 부족으로 지연 예상 됨 
 - AI수어 담당팀작에 대한 소개 와 지주에 해당 업무 담당자의 소개 받음 
KB국민은행(고덕지점장님 미팅) 
 - 당사의 수어 솔루션 설명(카카오뱅크 적용 완료, 국민은행 스타뱅킹에 적용하는 것이 우선적으로 보임
 - 1.9일 인사발령의 스타뱅킹 담당자 확인 후 소개하겠음. 
</t>
  </si>
  <si>
    <t>2026-012</t>
  </si>
  <si>
    <t>MG새마을 금고</t>
  </si>
  <si>
    <t>포시에스</t>
  </si>
  <si>
    <t>MG새마을금고 디지털창구 고도화</t>
  </si>
  <si>
    <t xml:space="preserve">구축 운영 PM 미팅 
 - MG새마을 금고 조직 및 담당자의 변경으로 기술 협상이 지연되고 있음
 - 전체적인 비용이 10%정도는 금액의 DC가 진행 될 것으로 파악 됨으로 고통 분담 요청 --&gt; 최대한 대응, 빠른 진행 요청 </t>
  </si>
  <si>
    <t>2025-109</t>
  </si>
  <si>
    <t>지술 협상 진행 완료 - 1.29일, 차주부터 가격 협상 진행 예정 
 - 당사 솔루션 기술 협상에서  추가 진행 확정 
 - 구매팀에서 금액에 대한 조정 있을 수 있음(고통 분담차원에서 추후 진행 요청 하겠음)</t>
  </si>
  <si>
    <t xml:space="preserve">기격협상 완료 - 최종 견적서 제출, 250ch, 100문장으로 제안  
 - 진행일정 : 2월 계약, 3월 개발 시작, 6 ~7월 오픈 일정으로 진행  
 - 키관리 운영 방안 : 영상접근시 ch 수량 키값 또는 접근 ip 등을 제안하는 구조로 개발 진행 요청  </t>
  </si>
  <si>
    <t>2026-022</t>
  </si>
  <si>
    <t>기타서비스</t>
  </si>
  <si>
    <t>SH서울주택공사</t>
  </si>
  <si>
    <t xml:space="preserve">SH서울주택공사 차세대 시스템 구축 </t>
  </si>
  <si>
    <t xml:space="preserve">SH서울주택공사 차세대 시스템 구축을 위한 업무 R&amp;R 협의 
 - AX플랫폼의 기능과 SI 구축의 영역에 대한 구분 : RFP 자료를 세분화하여 정리  -&gt; 차주 월요일까지 제공 예정 
 - LGCNS AX플랫폼의 교육시 당사의 개발자도 같이 교육 할 수 있도록 지원 요청 : 수용가능 
 - 포탈은 KL큐브 솔루션 제안하고 각각의 업무 요건에 따라 상호 협의 - NDS 주사업로 참여 예정 </t>
  </si>
  <si>
    <t>2026-023</t>
  </si>
  <si>
    <t>BNK부산은행</t>
  </si>
  <si>
    <t>BNK부산은행 차세대 시스템</t>
  </si>
  <si>
    <t xml:space="preserve">BNK부산은행에 당사 술루션 제안 
 - 2026.2.3 14:00 부산 및 경남 IT기획 담당자에게 당사 솔루션 발표 
 - ATM, 홈페이지, 모바일뱅킹, 콜센터에 접목 할 수 있는 솔루션 제안 - 1차 조안 자료 완료 </t>
  </si>
  <si>
    <t xml:space="preserve">BNK부산은행에 당사 술루션 제안 설명회 완료 (2.3일 14:00 ~ 15:30) 
 - 부산은행 본점 9층 대회실에서 부산은행 , 경남은행 관계자 참석 (25명 정도 ), 솔루션 및 영상 설명   
 - 수어에 대한 이해와 도입의 필요성데 대한 공감대 형성
 - 차세대 추진시(26.7~8월 제안 RFP 발송, 연말 시작 예쩡으로 , ATM, 홈페이지, 모바일뱅킹, 콜센터에 접목 할 수 있도록 검토 요청(부행장님) </t>
  </si>
  <si>
    <t>알서포트</t>
  </si>
  <si>
    <t xml:space="preserve">알서포트 MOU 체결 </t>
  </si>
  <si>
    <t xml:space="preserve">알서포트와 1.22일 MOU 체결 
 - 당사 부사장님 과 알서포트의 부사장님 MOU 체결 완료, 당사와의 지속적인 업무 제휴
 - 일본 사업에 당사의 AI솔루션 추가로 제안하는 방안으로 협력, 차주 알서포트 사장님께 AI수어 솔루션 설명 요청 </t>
  </si>
  <si>
    <t>2026-021</t>
  </si>
  <si>
    <t>LG D&amp;O</t>
  </si>
  <si>
    <t xml:space="preserve">AICC 시스템 구축 </t>
  </si>
  <si>
    <t xml:space="preserve">AICC 시스템 구축을 위한 제안 미팅 완료 
 - LG에서 관리하는 모든 리조트 및 연수원에 AICC 시스템  도입 - AI 상담 봇을 최우선 으로 도입하고 도입 장소는 연수원 우선 제안 
 - 기능 요건 확인하엿으며, 2.6일까지 구성도 및 예산 견적서의 자료 제출 (4 ~5억 정도 예산으로 반영 예정) </t>
  </si>
  <si>
    <t xml:space="preserve">AICC 시스템 구축을 위한 사전 미팅 요청 
 - LG에서 운영하고 있는 콘도 및 관련 기관에 대하여 콜봇을 중심으로 한 I/out AICC 시스템 구축  
 - 기능 요건 확인, 1.28일 미팅 마곡에서 미팅 진행 예정 </t>
  </si>
  <si>
    <t>2026-020</t>
  </si>
  <si>
    <t>대구빙상장</t>
  </si>
  <si>
    <t>배리어프리 키오스크 AI수어아바타 도입</t>
  </si>
  <si>
    <t>정용주팀장 통화
 L 내부프로세스 진행 중, 3월 초 진행사항관련 재협의 하기로 함</t>
  </si>
  <si>
    <t>4월</t>
  </si>
  <si>
    <t>2025-115</t>
  </si>
  <si>
    <t>KBS</t>
  </si>
  <si>
    <t>디지털뉴스(날씨분야) 수어아바타 영상 제작 공급건</t>
  </si>
  <si>
    <t>KBS 보도시사본부 디지털뉴스국 김성호부장 미팅 w양승구, 안혜신, 임철현
 L '25년 미팅시 언급된 디지털뉴스 기사 일기예보에 대한 실시간 수어아바타 수어영상 시연 
 L 요청사항:  1안) 1일 100개 디지털뉴스 기사를 수어아바타 수어영상 생성시 견적
                     2안) 1일  10개(KBS1-7개, KBS2-2개)기준 일기예보 실시간 수어아바타 수어영상 제작 견적
                     당사 공공기관 납품실적
                     내부보고관련 경영진 설득관련 기획안 자료 요청
 L 내부상황: 경영진 보고시 금액에 민감(연간금액 1억 이상)하고, 6월 지선으로 인하여 세부적인 사항에 대한 협의는 지선이후 추진하고자 함</t>
  </si>
  <si>
    <t>2025-110</t>
  </si>
  <si>
    <t>AICC 시스템 구축을 제안을 위한 협럭사 - 넥서스 및 스펙트라 미팅 완료 
 - 고객사 요건에 대한 설명 완료, 구성도 및 제안의 기능 자료 요청  
 - 고객사에게 자료의 제출은 금주 2.6일 진행 예정</t>
  </si>
  <si>
    <t>장애인고용공단</t>
  </si>
  <si>
    <t>박람회 행사에 따른 AI 수어 시스템 구축</t>
  </si>
  <si>
    <t xml:space="preserve">장애인고용공단에서 진행하는 박람회에 공담 및 각 협력업체 소개에 수어 안내 시스템을 도입 하고자 함
 - QR코드를 이용한 공단 및 협력사의 소개 할 수 있는 AI 활용 디지털 도슨트 도입의 일환으로 시범 사업 진행 후 27년부터 정규 사업으로 확대 예정  
 - 구독형 서비스 이용에 따른 비용의 최적화 와 관리의 효율성 향상 방안 제안 
 - 제안자료 및 견적 금액 제시 (내부 검토 후 차주 협의 예정)   </t>
  </si>
  <si>
    <t xml:space="preserve">본 솔루션 도입 구축을 위한 비용 부족 - 요청하는 방안으로 제시 (5.28 ~ 29일 양일간 사용하는 조건 제시 
 - 최종 견적서 발송, 본 박람회 진행시 우리회사 홍보 가능*(부수는 무상 임대 - 2일간 사용 가능)  
 - 행사 마지막날 장관님 방문으로 솔루션 소개 가능 함. 준비하여 설명 예정 </t>
  </si>
  <si>
    <t>아이티센</t>
  </si>
  <si>
    <t xml:space="preserve">LS 증건 홈페이지 개편에 따른 AI수어 추가 제안 </t>
  </si>
  <si>
    <t xml:space="preserve">이직 인사 및 당사의 수어 솔루션 설명
 - 당사의 수어솔루션에 대하여 적극적인 제안 하겟음
 - LS증권 홈페이지 개편 프로젝트의 주사업자인 KICC에 소개 하겠음, 연락후 제안 협의 하겠음 
 - 4월 RFP 발송 예정, 예산 15억 중,  디지털 약자에 대한 포용적인 금융 서비스 제공의 이롼으로 당사의 AI 수어 서비스 추가 제안 
 - 당사에서 전략적으로 제안 하겠음 (차주 사전 미팅 진행, 웹에이전시 업체도 소개 요청 : 같이 검토하여 미팅 예정) </t>
  </si>
  <si>
    <t>LS증권</t>
  </si>
  <si>
    <t>KCC정보통신</t>
  </si>
  <si>
    <t xml:space="preserve">KCC 정보통신 : 2.9일 14:00 미팅 예정
 - 당사의 수어솔루션 및 WEB 에이전시 업채와 미팅으로 진행 예정  
 - LS증권 홈페이지에 당사의 솔루션 제공, 홈페이지 개편에 따란 WEB 기획, 디자인, 개발에 당사도 일부 참여  </t>
  </si>
  <si>
    <t>2026-024</t>
  </si>
  <si>
    <t>카카오뱅크</t>
  </si>
  <si>
    <t>카카오뱅크  AI수어상담 3D 아바타 및 영상제작</t>
  </si>
  <si>
    <t xml:space="preserve">카카오뱅크 검수를 위한 일정 협의 
- 내부 프로젝트 이슈 및  당사의 프로젝트 지연등의 이슈가 없게 26.2.28일까지 모두  완료로 협의 
- 진행 일정 : 2.23일 영상자료 모두 납품, 2.26일 검수, 2.27일 계산서 발생 일정으로 합의 
- 3.1 ~ 3.15일 까지는 비공식적인 지원 
- 고도화 사업 올해말 협의, 실시간 대화에 따른 사업의 진행 협의는 2분기 이후에 진행
- 무상 100문장에 대한 사항은 3월 이후에 진행 </t>
  </si>
  <si>
    <t>2026-025</t>
  </si>
  <si>
    <t>서울장애인가족지원센터</t>
  </si>
  <si>
    <t>청각장애인을 위한 프로그램 제안</t>
  </si>
  <si>
    <t>당사에서 서울 이남에 있는 장애인 가족센터에 창각장애인을 위한 서비스 제안 
 - 센터별 테블릿 2대에 문해력 증진을 위한 수어 강좌 20강과 디지탈 치료를 위한 수어명상 5편 제공을 위한 수요기관의 조사 요청 
 - 한강 이남의 센터 11곳 : 2대씩 지원
 - 1.30일까지 수요 기관의 조사 자료 제공 하겠음</t>
  </si>
  <si>
    <t xml:space="preserve">장애인가족센터 및 강동 어울임복지재단 방문 완료, 당사의 지원사항에 대한 설명 및 지원 일정 공유 
 - 장애인가족센터  : 요청한 11곳 보다는 관리가 가능한 부분으ㅗ 조정 요청 (문해력 20강, 명상 : 5장 지원)  
 - 강동어울림복지관 : 당사의 취지 설명, 적극적인 지원 과 협력 예정, 추가적인 테블릿 요청시 협의 하겟음, 앞으로 많은 협력 요청 </t>
  </si>
  <si>
    <t>코레일</t>
  </si>
  <si>
    <t xml:space="preserve">KTX 열차내 수어안내 시스템 구축 </t>
  </si>
  <si>
    <t xml:space="preserve">KTX 열차내 수어안내 시스템 구축에 따른 자료 제출 
 - 견적서 400문자으 1000문장 기준으로 SL-CMS포함하여 견적서 전송 완료 
 - 업무의 진행 일정에 따라 바르게 진행도 할 수도 있음, 설전후해서 연락 드리겠음.  </t>
  </si>
  <si>
    <t>2026-026</t>
  </si>
  <si>
    <t>국립국어원</t>
  </si>
  <si>
    <t>2026년 한국어-한국수어 병렬 말뭉치 구축</t>
  </si>
  <si>
    <t xml:space="preserve">사전규격공고(26.02.06-02.11)
 - 사업금액: 1,513,000,000원(VAT포함)
 - 과업기간: '26년 11월 30일까지(약270일)
 - 선정방식: 협상에 의한 계약
 - 참가조건: 소프트웨어사업자(데이터베이스제작 및 검색서비스사업/업종코드 1470)
                  직접생산증명서(8111200201 데이터처리서비스) ==&gt; 당사 자격 갱신 중(현재: 26.02.22종료)
                  중소기업확인서 소지한 업체 </t>
  </si>
  <si>
    <t>3월 말 예상</t>
  </si>
  <si>
    <t>2026-027</t>
  </si>
  <si>
    <t xml:space="preserve"> -</t>
  </si>
  <si>
    <t>2026-028</t>
  </si>
  <si>
    <t>2026-029</t>
  </si>
  <si>
    <t>2026-030</t>
  </si>
  <si>
    <t>2026-031</t>
  </si>
  <si>
    <t>2026-032</t>
  </si>
  <si>
    <t>2026-033</t>
  </si>
  <si>
    <t>2026-034</t>
  </si>
  <si>
    <t>2026-035</t>
  </si>
  <si>
    <t>2026-036</t>
  </si>
  <si>
    <t>2026-037</t>
  </si>
  <si>
    <t>2026-038</t>
  </si>
  <si>
    <t>2026-039</t>
  </si>
  <si>
    <t>2026-040</t>
  </si>
  <si>
    <t>2026-041</t>
  </si>
  <si>
    <t>2026-042</t>
  </si>
  <si>
    <t>2026-043</t>
  </si>
  <si>
    <t>2026-044</t>
  </si>
  <si>
    <t>2026-045</t>
  </si>
  <si>
    <t>2026-046</t>
  </si>
  <si>
    <t>2026-047</t>
  </si>
  <si>
    <t>2026-048</t>
  </si>
  <si>
    <t>2026-049</t>
  </si>
  <si>
    <t>2026-050</t>
  </si>
  <si>
    <t>2026-051</t>
  </si>
  <si>
    <t>2026-052</t>
  </si>
  <si>
    <t>2026-053</t>
  </si>
  <si>
    <t>2026-054</t>
  </si>
  <si>
    <t>2026-055</t>
  </si>
  <si>
    <t>2026-056</t>
  </si>
  <si>
    <t>2026-057</t>
  </si>
  <si>
    <t>2026-058</t>
  </si>
  <si>
    <t>2026-059</t>
  </si>
  <si>
    <t>2026-060</t>
  </si>
  <si>
    <t>2026-061</t>
  </si>
  <si>
    <t>2026-062</t>
  </si>
  <si>
    <t>2026-063</t>
  </si>
  <si>
    <t>2026-064</t>
  </si>
  <si>
    <t>2026-065</t>
  </si>
  <si>
    <t>2026-066</t>
  </si>
  <si>
    <t>2026-067</t>
  </si>
  <si>
    <t>2026-068</t>
  </si>
  <si>
    <t>2026-069</t>
  </si>
  <si>
    <t>2026-070</t>
  </si>
  <si>
    <t>2026-071</t>
  </si>
  <si>
    <t>2026-072</t>
  </si>
  <si>
    <t>2026-073</t>
  </si>
  <si>
    <t>2026-074</t>
  </si>
  <si>
    <t>2026-075</t>
  </si>
  <si>
    <t>2026-076</t>
  </si>
  <si>
    <t>2026-077</t>
  </si>
  <si>
    <t>2026-078</t>
  </si>
  <si>
    <t>2026-079</t>
  </si>
  <si>
    <t>2026-080</t>
  </si>
  <si>
    <t>2026-081</t>
  </si>
  <si>
    <t>2026-082</t>
  </si>
  <si>
    <t>2026-083</t>
  </si>
  <si>
    <t>2026-084</t>
  </si>
  <si>
    <t>2026-085</t>
  </si>
  <si>
    <t>2026-086</t>
  </si>
  <si>
    <t>2026-087</t>
  </si>
  <si>
    <t>2026-088</t>
  </si>
  <si>
    <t>2026-089</t>
  </si>
  <si>
    <t>2026-090</t>
  </si>
  <si>
    <t>2026-091</t>
  </si>
  <si>
    <t>2026-092</t>
  </si>
  <si>
    <t>2026-093</t>
  </si>
  <si>
    <t>2026-094</t>
  </si>
  <si>
    <t>2026-095</t>
  </si>
  <si>
    <t>2026-096</t>
  </si>
  <si>
    <t>2026-097</t>
  </si>
  <si>
    <t>2026-098</t>
  </si>
  <si>
    <t>2026-099</t>
  </si>
  <si>
    <t>2026-100</t>
  </si>
  <si>
    <t>2026-101</t>
  </si>
  <si>
    <t>2026-102</t>
  </si>
  <si>
    <t>2026-103</t>
  </si>
  <si>
    <t>2026-104</t>
  </si>
  <si>
    <t>2026-105</t>
  </si>
  <si>
    <t>2026-106</t>
  </si>
  <si>
    <t>2026-107</t>
  </si>
  <si>
    <t>2026-108</t>
  </si>
  <si>
    <t>2026-109</t>
  </si>
  <si>
    <t>2026-110</t>
  </si>
  <si>
    <t>2026-111</t>
  </si>
  <si>
    <t>2026-112</t>
  </si>
  <si>
    <t>2026-113</t>
  </si>
  <si>
    <t>2026-114</t>
  </si>
  <si>
    <t>2026-115</t>
  </si>
  <si>
    <t>2026-116</t>
  </si>
  <si>
    <t>2026-117</t>
  </si>
  <si>
    <t>2026-118</t>
  </si>
  <si>
    <t>2026-119</t>
  </si>
  <si>
    <t>2026-120</t>
  </si>
  <si>
    <t>2026-121</t>
  </si>
  <si>
    <t>2026-122</t>
  </si>
  <si>
    <t>2026-123</t>
  </si>
  <si>
    <t>2026-124</t>
  </si>
  <si>
    <t>2026-125</t>
  </si>
  <si>
    <t>2026-126</t>
  </si>
  <si>
    <t>2026-127</t>
  </si>
  <si>
    <t>2026-128</t>
  </si>
  <si>
    <t>2026-129</t>
  </si>
  <si>
    <t>2026-130</t>
  </si>
  <si>
    <t>2026-131</t>
  </si>
  <si>
    <t>2026-132</t>
  </si>
  <si>
    <t>2026-133</t>
  </si>
  <si>
    <t>2026-134</t>
  </si>
  <si>
    <t>2026-135</t>
  </si>
  <si>
    <t>2026-136</t>
  </si>
  <si>
    <t>2026-137</t>
  </si>
  <si>
    <t>2026-138</t>
  </si>
  <si>
    <t>2026-139</t>
  </si>
  <si>
    <t>2026-140</t>
  </si>
  <si>
    <t>2026-141</t>
  </si>
  <si>
    <t>2026-142</t>
  </si>
  <si>
    <t>2026-143</t>
  </si>
  <si>
    <t>2026-144</t>
  </si>
  <si>
    <t>2026-145</t>
  </si>
  <si>
    <t>2026-146</t>
  </si>
  <si>
    <t>2026-147</t>
  </si>
  <si>
    <t>2026-148</t>
  </si>
  <si>
    <t>2026-149</t>
  </si>
  <si>
    <t>2026-150</t>
  </si>
  <si>
    <t>2026-151</t>
  </si>
  <si>
    <t>2026-152</t>
  </si>
  <si>
    <t>2026-153</t>
  </si>
  <si>
    <t>2026-154</t>
  </si>
  <si>
    <t>2026-155</t>
  </si>
  <si>
    <t>2026-156</t>
  </si>
  <si>
    <t>2026-157</t>
  </si>
  <si>
    <t>2026-158</t>
  </si>
  <si>
    <t>2026-159</t>
  </si>
  <si>
    <t>2026-160</t>
  </si>
  <si>
    <t>2026-161</t>
  </si>
  <si>
    <t>2026-162</t>
  </si>
  <si>
    <t>2026-163</t>
  </si>
  <si>
    <t>2026-164</t>
  </si>
  <si>
    <t>2026-165</t>
  </si>
  <si>
    <t>2026-166</t>
  </si>
  <si>
    <t>2026-167</t>
  </si>
  <si>
    <t>2026-168</t>
  </si>
  <si>
    <t>2026-169</t>
  </si>
  <si>
    <t>2026-170</t>
  </si>
  <si>
    <t>2026-171</t>
  </si>
  <si>
    <t>2026-172</t>
  </si>
  <si>
    <t>2026-173</t>
  </si>
  <si>
    <t>2026-174</t>
  </si>
  <si>
    <t>2026-175</t>
  </si>
  <si>
    <t>2026-176</t>
  </si>
  <si>
    <t>2026-177</t>
  </si>
  <si>
    <t>2026-178</t>
  </si>
  <si>
    <t>2026-179</t>
  </si>
  <si>
    <t>2026-180</t>
  </si>
  <si>
    <t>2026-181</t>
  </si>
  <si>
    <t>2026-182</t>
  </si>
  <si>
    <t>2026-183</t>
  </si>
  <si>
    <t>2026-184</t>
  </si>
  <si>
    <t>2026-185</t>
  </si>
  <si>
    <t>2026-186</t>
  </si>
  <si>
    <t>2026-187</t>
  </si>
  <si>
    <t>2026-188</t>
  </si>
  <si>
    <t>2026-189</t>
  </si>
  <si>
    <t>2026-190</t>
  </si>
  <si>
    <t>2026-191</t>
  </si>
  <si>
    <t>2026-192</t>
  </si>
  <si>
    <t>2026-193</t>
  </si>
  <si>
    <t>2026-194</t>
  </si>
  <si>
    <t>2026-195</t>
  </si>
  <si>
    <t>2026-196</t>
  </si>
  <si>
    <t>2026-197</t>
  </si>
  <si>
    <t>2026-198</t>
  </si>
  <si>
    <t>2026-199</t>
  </si>
  <si>
    <t>2026-200</t>
  </si>
  <si>
    <t>월</t>
  </si>
  <si>
    <t>12월 1주</t>
  </si>
  <si>
    <t>12월 2주</t>
  </si>
  <si>
    <t>12월 3주</t>
  </si>
  <si>
    <t>12월 4주</t>
  </si>
  <si>
    <t>12월 5주</t>
  </si>
  <si>
    <t>1월 1주</t>
  </si>
  <si>
    <t>1월 2주</t>
  </si>
  <si>
    <t>1월 3주</t>
  </si>
  <si>
    <t>1월 4주</t>
  </si>
  <si>
    <t>2월 1주</t>
  </si>
  <si>
    <t>2월 2주</t>
  </si>
  <si>
    <t>2월 3주</t>
  </si>
  <si>
    <t>2월 4주</t>
  </si>
  <si>
    <t>3월 1주</t>
  </si>
  <si>
    <t>3월 2주</t>
  </si>
  <si>
    <t>3월 3주</t>
  </si>
  <si>
    <t>3월 4주</t>
  </si>
  <si>
    <t>3월 5주</t>
  </si>
  <si>
    <t>4월 1주</t>
  </si>
  <si>
    <t>4월 2주</t>
  </si>
  <si>
    <t>4월 3주</t>
  </si>
  <si>
    <t>4월 4주</t>
  </si>
  <si>
    <t>5월 1주</t>
  </si>
  <si>
    <t>5월 2주</t>
  </si>
  <si>
    <t>5월 3주</t>
  </si>
  <si>
    <t>5월 4주</t>
  </si>
  <si>
    <t>6월 1주</t>
  </si>
  <si>
    <t>6월 2주</t>
  </si>
  <si>
    <t>6월 3주</t>
  </si>
  <si>
    <t>6월 4주</t>
  </si>
  <si>
    <t>6월 5주</t>
  </si>
  <si>
    <t>7월 1주</t>
  </si>
  <si>
    <t>7월 2주</t>
  </si>
  <si>
    <t>7월 3주</t>
  </si>
  <si>
    <t>7월 4주</t>
  </si>
  <si>
    <t>8월 1주</t>
  </si>
  <si>
    <t>8월 2주</t>
  </si>
  <si>
    <t>8월 3주</t>
  </si>
  <si>
    <t>8월 4주</t>
  </si>
  <si>
    <t>9월 1주</t>
  </si>
  <si>
    <t>9월 2주</t>
  </si>
  <si>
    <t>9월 3주</t>
  </si>
  <si>
    <t>9월 4주</t>
  </si>
  <si>
    <t>9월 5주</t>
  </si>
  <si>
    <t>10월 1주</t>
  </si>
  <si>
    <t>10월 2주</t>
  </si>
  <si>
    <t>10월 3주</t>
  </si>
  <si>
    <t>10월 4주</t>
  </si>
  <si>
    <t>11월 1주</t>
  </si>
  <si>
    <t>11월 2주</t>
  </si>
  <si>
    <t>11월 3주</t>
  </si>
  <si>
    <t>11월 4주</t>
  </si>
  <si>
    <t>11월 5주</t>
  </si>
  <si>
    <t>■ 2025년도 영업진행 및 계약 현황</t>
  </si>
  <si>
    <t xml:space="preserve">↓                                                                          이 부분만 수기로 작성하시기 바랍니다.                                                                   ↓ </t>
  </si>
  <si>
    <t>※ 금액: 단위 천원. VAT별도</t>
  </si>
  <si>
    <t>매출 금액</t>
  </si>
  <si>
    <t>합계(10월~12월)</t>
  </si>
  <si>
    <t>2025.05.14</t>
  </si>
  <si>
    <t>2025.03.06</t>
  </si>
  <si>
    <t>2026.12.31</t>
  </si>
  <si>
    <t>2025.06.05</t>
  </si>
  <si>
    <t>2025.11.30</t>
  </si>
  <si>
    <t>2025.07.18</t>
  </si>
  <si>
    <t>2025.08.29</t>
  </si>
  <si>
    <t>2025.05.16</t>
  </si>
  <si>
    <t>2025.05.31</t>
  </si>
  <si>
    <t>2025.09.08</t>
  </si>
  <si>
    <t>2026.02.28</t>
  </si>
  <si>
    <t>26년 초 계약 예정</t>
  </si>
  <si>
    <t>2025.06.19</t>
  </si>
  <si>
    <t>2025.07.15</t>
  </si>
  <si>
    <t>2024.12.04</t>
  </si>
  <si>
    <t>2025.06.17</t>
  </si>
  <si>
    <t>2025.06.30</t>
  </si>
  <si>
    <t>2025.07.01</t>
  </si>
  <si>
    <t>2026.02.02</t>
  </si>
  <si>
    <t>2025.09.09</t>
  </si>
  <si>
    <t>2025.10.08</t>
  </si>
  <si>
    <t>2025.08.13</t>
  </si>
  <si>
    <t>2025.01.01</t>
  </si>
  <si>
    <t>2026.06.30</t>
  </si>
  <si>
    <t>25년 무상. 26년 6개월(15만원/월)</t>
  </si>
  <si>
    <t>2025.08.11</t>
  </si>
  <si>
    <t>2025.09.25</t>
  </si>
  <si>
    <t>2025.10.30</t>
  </si>
  <si>
    <t>2026.11.29</t>
  </si>
  <si>
    <t>1차 3,996 + 2차 600 = 4,596</t>
  </si>
  <si>
    <t>2025.10.02</t>
  </si>
  <si>
    <t xml:space="preserve">25년 잔여 예산
</t>
  </si>
  <si>
    <t>2025.10.11</t>
  </si>
  <si>
    <t>2025.10.12</t>
  </si>
  <si>
    <t>2028.10.11</t>
  </si>
  <si>
    <t>2025.07.03</t>
  </si>
  <si>
    <t>2025.04.21</t>
  </si>
  <si>
    <t>2027.04.30</t>
  </si>
  <si>
    <t>용역, 제품 합산</t>
  </si>
  <si>
    <t>2025.01.15</t>
  </si>
  <si>
    <t>25년 10월 15일 계약 완료</t>
  </si>
  <si>
    <t>26년도 예산</t>
  </si>
  <si>
    <t>2025.12.31</t>
  </si>
  <si>
    <t>2025.07.25</t>
  </si>
  <si>
    <t>2025.10.31</t>
  </si>
  <si>
    <t>2025.04.01</t>
  </si>
  <si>
    <t>2025.12.22 발주서 수령</t>
  </si>
  <si>
    <t>2025.11.28</t>
  </si>
  <si>
    <t>2025.12.01</t>
  </si>
  <si>
    <t>2025.12.23</t>
  </si>
  <si>
    <t>2025.11.17</t>
  </si>
  <si>
    <t>2025.12.15</t>
  </si>
  <si>
    <t>2025.11.26</t>
  </si>
  <si>
    <t>2025.12.25</t>
  </si>
  <si>
    <t>ㅑ</t>
  </si>
  <si>
    <t>2025년도 DX사업본부 주요사업 추진 내역</t>
  </si>
  <si>
    <t>↓ 내용이 길면 잘라서 오른쪽 셀(진행사항 및 영업전략(1))로 옮겨 주세요!!!</t>
  </si>
  <si>
    <t>단위. 천원 vat제외</t>
  </si>
  <si>
    <t>발주시기</t>
  </si>
  <si>
    <t>계약시기</t>
  </si>
  <si>
    <t>변동여부</t>
  </si>
  <si>
    <t xml:space="preserve"> - </t>
  </si>
  <si>
    <t>견적가(vat제외)</t>
  </si>
  <si>
    <t>진행상황 및 영업전략(1)</t>
  </si>
  <si>
    <t>진행상황 및 영업전략(2)</t>
  </si>
  <si>
    <t>진행상황 및 영업전략(3)</t>
  </si>
  <si>
    <t>진행상황 및 영업전략(4)</t>
  </si>
  <si>
    <t>2025-001</t>
  </si>
  <si>
    <t xml:space="preserve">KB국민은행
</t>
  </si>
  <si>
    <t>SK쉴더스</t>
  </si>
  <si>
    <t>KB국민은행 SynK 활용 AICC 통합관리포탈 구축</t>
  </si>
  <si>
    <t>함영민</t>
  </si>
  <si>
    <t>6월</t>
  </si>
  <si>
    <t>- 발주금액 : 20억</t>
  </si>
  <si>
    <t>N</t>
  </si>
  <si>
    <t>- 요구사항 : AICC 관련 포인트 별 엔진 및 이기종 솔루션의 통합사용자 관리 필요
- 예상적용범위 : 챗봇, 음성봇(콜봇), 상담어시스트 연동
- 예산편성용 견적서 제출(인터페이스 규격서, SynK 도입배경 및 기대효과 포함 소개자료 포함)
  · 개발공수 및 인터페이스 규격서 : 플랫폼사업본부 지원
  · SynK 기대효과 포함 소개자료 : 미래전략팀 지원
  · 견적내역 : Synk 라이선스(2억) + 개발(24.37억/191MM) = 26.37억
- 제품규격서, 매뉴얼 등 SynK의 정식 제품에 대한 필요서류 미리 구비 필요
- 24년 12월에 금융지주에서 실무진과 SynK 당위성 논의 후 사실 상 예산기안 통과
- 4~5월 입찰 공고 후 6월에 프로젝트 착수 계획 중
  · 2-3월 중 RFP 작업 관여 및 지원 제안 예정
- 통합관리포탈 20억 예산 편성 대비 4월 중 예산 하향 조정 협의 예정
- 통합관리포탈 구축 관련 인력 준비 필요</t>
  </si>
  <si>
    <t>* 앞단에서 영업 중인 디씨온 이재문 이사(KB출신으로 인프라 유지보수 업체) 케이엘큐브 명함 발행 요청
* 계약라인업 : KB국민은행 &lt; SK쉴더스 &lt; 케이엘큐브</t>
  </si>
  <si>
    <t>2025-002</t>
  </si>
  <si>
    <t>한국도로교통공단</t>
  </si>
  <si>
    <t>모비젠</t>
  </si>
  <si>
    <t>한국도로교통공단 STT API 개발</t>
  </si>
  <si>
    <t>5 DROP</t>
  </si>
  <si>
    <t>- 발주금액 : 0.4억</t>
  </si>
  <si>
    <t>- 주관사 : 모비젠
- 하도급 : 케이엘큐브</t>
  </si>
  <si>
    <r>
      <rPr>
        <sz val="10"/>
        <color rgb="FF000000"/>
        <rFont val="&quot;맑은 고딕&quot;, monospace"/>
        <family val="3"/>
        <charset val="129"/>
      </rPr>
      <t xml:space="preserve">- 요구사항 : STT API 개발 검토 및 다수 동영상 동시다발적 업로드 기능 필요
  · 타 시스템에서 직접 호출 가능한 서비스 구성(호출방식은 추후 협의)
  · 다중사용자 및 다중파일 처리 구축(Queue, 멀티스레딩 등)
  · 처리현황
  · 서버 활용 모니터링, 변환 이력 관리
- 방송 쪽에서 STT 사용해 보고 실 적용 업무 대상 기획
  · 1분 정도 동영상 10개 정도 STT 적용 테스트 진행 완료
- 기존에 카카오 STT 도입해서 교통제보 대상 야간 상황실 담당자 부재에 대한 상담 대응용으로 사용해
   왔으나 카카오에서 STT EOS를 한 상황이라 공단 내부적으로 대안 고민해 옴
- 3차 사업용 STT API 개발 견적서 발송(4.5M/M)
</t>
    </r>
    <r>
      <rPr>
        <sz val="10"/>
        <color rgb="FFFF0000"/>
        <rFont val="&quot;맑은 고딕&quot;, monospace"/>
        <family val="3"/>
        <charset val="129"/>
      </rPr>
      <t xml:space="preserve">
</t>
    </r>
    <r>
      <rPr>
        <sz val="10"/>
        <color rgb="FF000000"/>
        <rFont val="&quot;맑은 고딕&quot;, monospace"/>
        <family val="3"/>
        <charset val="129"/>
      </rPr>
      <t>(25.07.03 기준)
- 모비젠 오진욱책임: 과업 범위 일부 조정되면서 STT 활용 연동 API 개발 부문은 제외하는 것으로 최종 협의됨</t>
    </r>
  </si>
  <si>
    <t xml:space="preserve">* 6월초 계약, 12월 종료 혹은 1월 종료(변동 가능성 있음)
</t>
  </si>
  <si>
    <t>2025-003</t>
  </si>
  <si>
    <t>현대캐피탈</t>
  </si>
  <si>
    <t>KT</t>
  </si>
  <si>
    <t>현대캐피탈 LLM 기반 인바운드 AI음성봇 구축</t>
  </si>
  <si>
    <r>
      <rPr>
        <sz val="10"/>
        <color rgb="FF000000"/>
        <rFont val="&quot;맑은 고딕&quot;, monospace"/>
        <family val="3"/>
        <charset val="129"/>
      </rPr>
      <t>- 추정예산 : 20억 이하</t>
    </r>
    <r>
      <rPr>
        <sz val="10"/>
        <color rgb="FF000000"/>
        <rFont val="&quot;맑은 고딕&quot;, monospace"/>
        <family val="3"/>
        <charset val="129"/>
      </rPr>
      <t xml:space="preserve">
- 발주금액 : 5억</t>
    </r>
  </si>
  <si>
    <t>- 주관사 : KT
- 하도급1 : 케이엘큐브
- 하도급2 : 코난테크놀로지</t>
  </si>
  <si>
    <r>
      <rPr>
        <sz val="10"/>
        <color rgb="FF000000"/>
        <rFont val="&quot;맑은 고딕&quot;, monospace"/>
        <family val="3"/>
        <charset val="129"/>
      </rPr>
      <t>- 3월~4월 인바운드 LLM 기반 AI음성봇 구축 계획 중(AI개발팀 담당자 미팅)
  · 동시접속 50채널, 약190개 시나리오 AI음성봇 구축 계획
  · KT STT, TTS, 챗봇/콜봇과 코난테크놀로지 LLM 활용 구축 제안
  · 고객 발화에 대한 의도 분류 및 파악을 위해 LLM 필요
  · 예상경쟁사 : 한솔인티큐브(현 아웃바운드 AI음성봇 구축사), 마인드웨어웍스(현 챗봇 구축사), 솔트룩스 등
    (예산이 20억 혹은 그 이하 정도 예상되어 대기업 참여 원하지 않으나 예산에 맞출 수 있다면 대기업도 참여 가능)
- 주관사 : KT / 당사 : STT,TTS,AMP,지식구축 / 코난 : LLM
- RFP 수령 자격 검증을 위한 1차 가견적 중(KT에서 가견적은 25억 정도로 제출 예정)
  · 당사 : 7.65억-&gt;6.295억 / 코난 : 11.46억 -&gt; 9.25억 -&gt; 7.56억
  · 최종 입찰 제안 시 예상 금액 구도(개인적인 추정치) - 당사 : 5.5억 / 코난 : 6억 / KT : 6.5억 (합계 18억으로 투찰하는 시나리오)
- (25.03.13) 
  · 예산 20억 이하가 될 것으로 추정(15억 내외 추정)
    ㄴ 예산 문제로 주관사인 KT 내부적으로 참여 가능 여부 관건
    ㄴ 예상 보다 적은 예산이라 당사의 역할이 축소될 가능성 있음
  · 3월에 입찰 완료 후 4월 중순 착수 / 9월 오픈 / 10월 검수
  · STT의 경우 기존 리턴제로 활용하는 것으로 변경
  · 금주 혹은 차주 중 현대캐피탈 실무진에서 판단한 RFP 대상 후보업체 기안을 올린 후 구매팀에서 차주 내 RFP 발송 예정
    ㄴ RFP 수령 후 KT 사업 참여 내부 승인여부에 따라 해당 사업 입찰 여부 결정
    ㄴ 입찰 참여 결정 시 AI음성봇 부문 KT와 R&amp;R 및 금액 재조정 예상
- (25.03.20)
  · 입찰공고 및 KT RFP 수령
  · KT 내부적으로 당사의 C-HUB, STT 구축 수행 경험의 부재 이슈를 제기하며 당사의 역할을 축소시키려 함
    ㄴ C-HUB는 제외한다고 하더라도 AMP+STT+TTS는 한 업체에서 구축을 해야 하므로 당사에서 수행하는 것을 거듭 강조하는 중
        (사전에 미리미리 KT에 함께 언급해 두어야 하는 부분 관련 대표님 도움 필요 예상)</t>
    </r>
    <r>
      <rPr>
        <sz val="10"/>
        <color rgb="FF000000"/>
        <rFont val="&quot;맑은 고딕&quot;, monospace"/>
        <family val="3"/>
        <charset val="129"/>
      </rPr>
      <t xml:space="preserve">
</t>
    </r>
    <r>
      <rPr>
        <sz val="10"/>
        <color rgb="FF000000"/>
        <rFont val="&quot;맑은 고딕&quot;, monospace"/>
        <family val="3"/>
        <charset val="129"/>
      </rPr>
      <t xml:space="preserve">- KT로 부터 RFP수령(3/20)에 따른 STT+TTS+AMP(1안), TTS(2안) 입찰용 견적 요청 받음
  · STT+TTS+AMP(1안) 견적 금액 : 498,500,000원 (47M/M)
  · TTS(2안) 견적 금액 : 81,750,000원 (8M/M)
</t>
    </r>
    <r>
      <rPr>
        <sz val="10"/>
        <color rgb="FF000000"/>
        <rFont val="&quot;맑은 고딕&quot;, monospace"/>
        <family val="3"/>
        <charset val="129"/>
      </rPr>
      <t>(2025.03.26 기준)
- KT 내부 사업심의 결과 "사업원가 및 LLM과의 첫 연동 리스크 등의 사유로 사업 DROP 결정"</t>
    </r>
  </si>
  <si>
    <t>* 구축 현황
  - 아웃바운드콜봇 : 한솔인티큐브 구축
  - AI챗봇 : 마인드웨어웍스 구축
* 사업 일정 요약
  - 계약기간(예상) : 2025.04.15 ~ 2025.11.28
  - RFP발송 : 3/20(목)
  - 제안서 접수/마감 : 4/1(화) 18:00 
  - 제안발표회 : 4/2(수)
  - 우선협상대상자 업체 선정 : 4/2(수) 이후</t>
  </si>
  <si>
    <t>2025-004</t>
  </si>
  <si>
    <t>평택시청</t>
  </si>
  <si>
    <t>KT평택지사</t>
  </si>
  <si>
    <t>평택시청 AI 기반 민원분석시스템 구축</t>
  </si>
  <si>
    <t>2026년</t>
  </si>
  <si>
    <t>- 발주금액 : 10억</t>
  </si>
  <si>
    <t>- 요구사항(예상) : 콜센터 없고 3000회선 배치 STT/TA 민원분석시스템 구축
- 진행계획
  · 2월 중 KT평택지사 담당자의 고객 컨택 후 장주석 부장과 업무 상담 지원
  · 상반기 중 RFP 작업 지원
  · 예산계획 : 20억 기안 후 10억 정도 수주하는 시나리오 제안(지자체 예산 편성 수준 및 예산 기안 중 삭감과 입찰투찰율 고려)
    ㄴ 올해 예산 기안 후 2026년 프로젝트 진행
  · 제품 : STT(KT), AMP(KT), TA(코난테크놀로지)
- 평택시에서 벤치마킹을 희망하나 코난 TA고객사들에서 민감한 민원 정보의 대외 공유 어려움으로 벤치마킹 불가 확인
  · 한국도로교통공단 TA 완료보고서 기반 당사 수행PM 주관 회의 확인 협조 요청 및 TA PoC도 제안 협조 요청
- 분석하기 좋은 민원데이터 선정하여 PoC 제안 중</t>
  </si>
  <si>
    <t>KT평택지사 권순철 차장 담당</t>
  </si>
  <si>
    <t>2025-005</t>
  </si>
  <si>
    <t>KT EasyCMS(봇프레임웍) 운영유지보수 지명 입찰</t>
  </si>
  <si>
    <t>잠정적 보류로
인해 지속 확인 중</t>
  </si>
  <si>
    <t>- 발주금액 : 12억~13억/년</t>
  </si>
  <si>
    <t>- 작년 진행 예정이었다가 잠정적보류가 되었으므로 재진행 관련 지속적인 컨택 및 모니터링</t>
  </si>
  <si>
    <t>2025-006</t>
  </si>
  <si>
    <t>KDB생명</t>
  </si>
  <si>
    <t>코난테크놀로지</t>
  </si>
  <si>
    <t>KDB생명 콜센터 실시간 STT 구축</t>
  </si>
  <si>
    <t>잠정적 보류</t>
  </si>
  <si>
    <t>- 발주금액 :</t>
  </si>
  <si>
    <t>- 콜센터 30석 대상 실시간 STT 시범사업 계획 중(총 좌석수 : 약 200석)
 · KT STT로 제안 중이고 실시간 30석에 해당하는 예산용 견적서 제출
- 고객사에 기존 실시간 STT 수집/분배 시스템이 존재하므로 별도 추가 견적 불필요
- 실무자는 필요성을 느끼고 있으나 조직 전반적으로 콜배석 수가 적으므로 추진 여부에 대해 고민 중
 · 콜센터 규모가 작으므로 별도 정보화 기안을 하지 않고 내부적으로 AICC 필요성 합일치 시 즉시 추진 가능
   ㄴ 코난에서는 가능성은 있다고 보며 지속 영업 예정</t>
  </si>
  <si>
    <t>2025-007</t>
  </si>
  <si>
    <t>중앙전파관리소</t>
  </si>
  <si>
    <t>중앙전파관리소 방송 프로그램 심의 분석 구축 사업(STT 부문 참여)</t>
  </si>
  <si>
    <t>- 발주금액 : 3억</t>
  </si>
  <si>
    <t>- 코난테크놀로지에서 사업 및 예산 계획 제안 중
- 국내 방송 프로그램 약 300채널 대상 배치 STT 후 TA 사업 계획 제안 중(2026년 사업 진행 예정)
- 예산용 견적 제출(STT 부문)
  ㄴ 1차견적(방송 300ch 대상 적용) : 5.65억(11M/M + 전사300h)
  ㄴ 2차견적(방송 100ch 대상 적용 조정) : 4.75억(예산용이라 구두상으로만 금액 조정 안내)
- 중앙전파관리소에서 코난테크놀로지로 방문하여 사업계획 관련 업무 상담
  · 26년 예산확보를 위한 사업 범위와 구축 방향성 등 정보수집 및 자문 단계</t>
  </si>
  <si>
    <t>* 차후 H/W서버 권장 사양 및 수량 등 구성 재확인</t>
  </si>
  <si>
    <t>2025-008</t>
  </si>
  <si>
    <t>국민건강보험공단</t>
  </si>
  <si>
    <t>엔디에스</t>
  </si>
  <si>
    <t>국민건강보험공단 정신건강 복지서비스 정보시스템 구축 사업</t>
  </si>
  <si>
    <t>박현후</t>
  </si>
  <si>
    <t>2월</t>
  </si>
  <si>
    <t>- 제안서 제출(엔디에스)
  · 상담 Assistant(요구사항) 및 양방향 챗봇 수어 서비스(추가제안)</t>
  </si>
  <si>
    <t>2025-009</t>
  </si>
  <si>
    <t>현대백화점</t>
  </si>
  <si>
    <t>부뜰정보시스템</t>
  </si>
  <si>
    <t>현대백화점 상담시스템 통합 및 고도화</t>
  </si>
  <si>
    <t>- 예산금액 : 60억</t>
  </si>
  <si>
    <t>- 제안 구성형태
  · 주관사(LGCNS), 협력사(부뜰정보시스템)
- 제안 참여범위
  · Synk, TA, Assist
- 진행단계
  · 주관사에서 1차 견적 취합 후 제안 진행 여부 결정 예정
  · 1차 견적 제출(17억원)
- 진행계획
  · 제품 : Synk, TA/Assist(코난테크놀로지)</t>
  </si>
  <si>
    <t>2025-010</t>
  </si>
  <si>
    <t>한국무역보험공사</t>
  </si>
  <si>
    <t>유플러스아이티</t>
  </si>
  <si>
    <t>한국무역보험공사 RPA 적용 챗봇 구축</t>
  </si>
  <si>
    <t>상반기</t>
  </si>
  <si>
    <t>- 발주금액 : 1.5억</t>
  </si>
  <si>
    <t>- 유플러스아이티에서 IT 시스템 통합유지관리 운영중(장기계속), 유지보수 비용으로 챗봇 도입 예정(2025년)
- 삼성 RPA 챗봇이 적용되어있지만, 고객 불만족(UI 등)
- 진행단계
  · 견적서 제출(1.59억)</t>
  </si>
  <si>
    <t>2025-011</t>
  </si>
  <si>
    <t>다날</t>
  </si>
  <si>
    <t>다날 챗봇 서비스 구축</t>
  </si>
  <si>
    <t>- 제안금액 : 월 0.04억</t>
  </si>
  <si>
    <t>- 24년 8월 제품 시연 및 제안 작업 진행
- 클라우드(SaaS)형태로 제안
  · 케이티(온프라미스) 제품 구매 후 IDC 내에서 월 사용 형태로 운영 제안
  · 월 운영비 0.04억(초기구축비 0.7억 별도)
- 진행단계
  · 사업부서 내부 검토 진행중</t>
  </si>
  <si>
    <t>2025-012</t>
  </si>
  <si>
    <t>120다산콜센터</t>
  </si>
  <si>
    <t>120다산콜재단 AICC 3단계, 통합 인공지능 상담 시스템</t>
  </si>
  <si>
    <t>- 예산용 견적 제출(AI 콜봇, Synk)
  · 제출시기(24년 6월), 견적금액(16.8억)
- 기존 운영 팀장 퇴사로 인하여 신규 담당자 컨택 진행예정(부뜰정보시스템)</t>
  </si>
  <si>
    <t>2025-013</t>
  </si>
  <si>
    <t>흥국화재</t>
  </si>
  <si>
    <t>흥국화재 AI 음성봇 구축</t>
  </si>
  <si>
    <t>- 사업기획단계
- 적용대상 : 해피콜 서비스(30채널)
- 진행계획
  · 제품 : STT(KT), 봇(KT), TTS(KT), 운영관리(Synk)
  ※ 기존 음성인식 엔진 : 마음AI</t>
  </si>
  <si>
    <t>2025-014</t>
  </si>
  <si>
    <t>AXA손해보험</t>
  </si>
  <si>
    <t>AXA손해보험 KMS 검색엔진 구축</t>
  </si>
  <si>
    <t>- 발주금액 : 0.2억</t>
  </si>
  <si>
    <t>- KMS 검색엔진 번들 라이선스(단중화)
 - 견적서 발송(0.2억)</t>
  </si>
  <si>
    <t>2025-015</t>
  </si>
  <si>
    <t>트루본</t>
  </si>
  <si>
    <t>한국도로교통공단 STT 유지보수</t>
  </si>
  <si>
    <t>9 유지보수</t>
  </si>
  <si>
    <t>- 주관사 : 트루본</t>
  </si>
  <si>
    <t>(2025.03.14 기준)
- STT 1차 사업에 대한 유지보수 견적 제출(견적금액 : 16,302,000원/22개월 - 도입가 대비 12%)
- 트루본에서 공단 측과 통합유지보수 금액 협상 중
 · 3월말 협상 완료 목표 / 4월초순 계약 진행 목표(당사를 포함하여 업체들 모두 금액 협의 조정 가능성 있음)
 · 예상 대로 당사에 견적 금액 하향 조정 요청(조정금액 : 9,900,000원/22개월 - 도입가 대비 약6% 정도됨)
- 계약서 기준. 총 금액 16,392,832원 월 금액 751,619원
 . 1차년도 계약기간: 2025.03.06~2025.12.31 7,373,404원
 . 2차년도 : 2026.01.01~2026.12.31. 9,019,428원</t>
  </si>
  <si>
    <t>2025-016</t>
  </si>
  <si>
    <t>한국관광공사</t>
  </si>
  <si>
    <t xml:space="preserve">한국관광공사 열린관광지포탈 및 오디(ODII)외 수어서비스제안 </t>
  </si>
  <si>
    <t>- 사업금액 : 4900만원</t>
  </si>
  <si>
    <t>- 본사영업</t>
  </si>
  <si>
    <t>- 한국관광공사에서 서비스중인 관광포탈(열린관광지,오디(ODII)외) 수어적용관련 제안
- 관광포탈의 여러 서비스에 대한 분석이 필요하며, 수어서비스 적용에 대한 논리적 제안필요
- 전국 열린관광지 20개소(2023년기준: 충남,대전,경남,경기,경남,전북,전남)대상 견적요청 
- 사이트 분석후 견적제출 예정
(2025.03.13 기준)
- 열린관광포털 수어서비스 적용범위(안) 및 시범서비스 견적서 발송완료(3/13) 
 ※ 수신자 : 한국관광공사 관광복지안전센터 문지영파트장, 전성민전문위원, 유영재대리
- 3/17(월) 관광복지안전센터 부서 회의시 안건으로 채택하여 논의후 별도 연락주기로 함.
(2025.04.15 기준) 
 ※ 관광공사 내부 연이은 행사로 기 제출한 열린관광포탈 수어적용 견적서 및 기초 기획안 검토를 못하고 있는 상태 
 ※ 금주중 행사가 마무리될 예정이라고 하며, 차주(21일주)  검토를 진행하겠다고 함. 
 ※ 본 건과 관련하여 방문하여 브리핑 진행하겠다는 요청에 자료검토후 필요하면 방문요청 하겠다는 의견상태  
(2025.05.29 기준) 
 ※ 관광공사 내부 업무과다로 열린관광포털 수어서비스 적용범위(안) 및 시범서비스 견적서 현재까지 미검토
 ※ 금주 관광복지안전센터 문지영파트장 출장으로 차주 재검토 예정
(2025.06.06 기준) 
 ※ 관광공사 내부 업무과다로 열린관광포털 수어서비스 적용범위(안) 및 시범서비스 견적서 현재까지 미검토
 ※ 관광복지안전센터 문지영파트장 출장으로 차주 재검토(변동사항 없음)
     L 해당부서 수어서비스 적용에 대한 소극적 대응상태로 중기적 대응이 필요 할 것으로 판단됨
※ 2025.11.27 담당자 변경 심재홍 → 양승구</t>
  </si>
  <si>
    <t>2025-017</t>
  </si>
  <si>
    <t>식품안전정보원 '25년 식품 스마트 푸드QR 지원사업</t>
  </si>
  <si>
    <t>5월~6월</t>
  </si>
  <si>
    <t>- 사업금액 : 3000만원</t>
  </si>
  <si>
    <r>
      <rPr>
        <sz val="10"/>
        <color rgb="FF000000"/>
        <rFont val="&quot;맑은 고딕&quot;, monospace"/>
        <family val="3"/>
        <charset val="129"/>
      </rPr>
      <t xml:space="preserve">  (2025.05.08 기준) 
  ※ 입찰참여사 미공개 상태에서 3개사 참여(예상 : 케이엘큐브+이큐포올 컨소시엄, 멀틱스, 에스엘제스처(?)
  ※ 제안서 평가 진행중
  ※ 대면평가 진행 : 5/14(수) 10시25분(발표 15분, 질의 10분), 참석인원 : 발표자 외 3인  [포스트타워 10층(대기실), 12층(발표장)]
        L 당초 현업부서에서 서면평가로 진행하는것을 계약부서에서 대면평가로 변경상태(식품안전정보원 문성 팀장 확인)
 (2025.05.15 기준) 
  ※ 케이엘큐브 컨소시엄 낙찰
     * 케이엘큐브 (기술평가 : 90 가격: 9.2593 총점 : 99.2593)
     * 멀틱스 (기술: 87 가격: 9.7519 총점 : 96.7519)
     * 더씨앗 (기술: 0 가격: 10 총점 : 10) = 평가부적격
 (2025.05.22 기준) 
  - 5/27(화) 10시 계약진행을 위한 형식적 기술협상 진행(티타임 형태로 진행)_with.대표님
    ※ 식품업체 참여상태 및 식품수량 확인
(2025.05.25 기준) 
  - 5/27(화) 10시 기술협상 진행 완료_with.유영복상무
    ※ 식품업체 참여도 저조상태 / 계약 종료시점까지 계약물량 150개 식품 미달시 종료후에도 진행(계산서발행은 종료시점 선발행진행) 
 -  5/28(수) 기술협상결과 통보서 식품안전정보원 회신완료 / 계약 대기중
(2025.06.05 기준) 
  - 6/5(월) 기술협상 진행 완료에 따른 식품안전정보원 '25년 식품 푸드QR 지원사업 조달계약 완료
     L 차주 사업진행에 따른 식품안전정보원과의 협의 진행 예정(착수보고 일정, 식품업체 방문 및 식품업체 선정등)
(2025.06.12 기준) 
  - 사업진행에 따른 SL사업본부 식품안전정보원 사업진행 논의(하윤호이사)
    L 1차 50개 식품 품목에 대한 이큐포올과 업무배분 체크필요
    L 6월 중 식품안전정보원에서 삼성전자 미팅시 케이엘큐브 참석시 사전체크 
       ※ '24년 컨텍하였던 삼성전자 가전사업부(김진형담당) 사전 연락하여 식품안전정보원 사업과 가전 이모지사업 재추진 제안(예정)
(2025.06.19 기준) 
  - 선급금 70% 신청진행중
(2025.06.27 기준) 
  - 선급금 80% 신청완료(경영지원실+사업지원팀)
  - 사업진행시 SL사업본부에서는 이큐포올 담당자와의 직접적 업무조율 필요
(2025.09.17 기준) 
  - 2차 : 수어서비스 이큐포올 2차 리스트 발송 완료(수어데이터 연구팀 하윤호이사)
    L 이큐포올(60%) / 케이엘큐브(40%)
 - 현재까지 식품업체 신청 40% 
    L 사업종료 : 11월 말(단, 수어컨텐츠식품업체 미달시 종료후 계속진행)
(2025.10.20 기준)
 - 업무담당자 변경(심재홍 -&gt; 임철현)에 따른 임현수선임연구원 인사 및 '26년 예산 문의
   L '26년 예산규모 확인(약3천만원 예상), 입찰방식 협상에 의한 계약이 아닌 수의계약에 대한 방안 마련 요청 접수 
   L 현재 컨소 구성으로 '26년 참여에 대해 문의, 컨소 부분에 대해선 아직 검토된 바 없음 언급
 (2025.11.13 기준)
 - 임현수 선임연구원 통화, 4차 스크립트 제공 일정 재협의 14일까지 준비 및 제공해주기로 함.
   L  과업기간이 '25.11.30까지이나, 스크립트 제공 지연에 따라 검수는 진행하되 최종 납품은 연장하기로 재확인 함
 (2025.11.18 기준)
 - 11월30일 과업종료에 따른 검수서류 준비 및 차주 검사검수신청 예정
  L  스크립트 제공 지연에 따라 최종 납품은 12월까지 연장
  (25.12.02 기준)
 - 완료보고에 따른 공문 접수, 컨소사 지분에 따라 세금계산서 발행 예상되고 실무업무는 관련과에서 각사로 연락 주기로 함,
 - '26년 예산확인 금년과 동일 금액 확보, 금년 작업 규모와 동일시 수행에 애로사항 있음 언급, 관련 자료 준비 후 방문 하기로 함
   L 수행팀에서 금년 사업 수행시 애로사항과 '26년 사업시 이를 해결할 수 있는 방안 제시 요청   
</t>
    </r>
    <r>
      <rPr>
        <sz val="10"/>
        <color rgb="FFFF0000"/>
        <rFont val="&quot;맑은 고딕&quot;, monospace"/>
        <family val="3"/>
        <charset val="129"/>
      </rPr>
      <t xml:space="preserve"> </t>
    </r>
    <r>
      <rPr>
        <sz val="10"/>
        <color rgb="FF000000"/>
        <rFont val="&quot;맑은 고딕&quot;, monospace"/>
        <family val="3"/>
        <charset val="129"/>
      </rPr>
      <t xml:space="preserve"> (25.12.10)
 - '26년 예산관련 식약처 식품안전정책국장 지시로 과업내역 변경 예상됨
  L 기존 식품표시정보 아바타 수어 영상 제작 -&gt; 기보유 식품표시정보 수어 영상 실시간 모바일 서비스 활용 (예산 1억내외)
  L 세부 사항은 차주 미팅을 통해 수집 예정
   (25.12.15) (식품안전정보원 통합식품정보화실 문성실장, 임현수 선임연구원 미팅)
 - '26년 예산 확보(3,000만원)하였으나, 식약처 식품안전정책국장 지시로 식품표시정보 수어영상 모바일앱 구축건으로 전용 예상됨
  L 식약처 기보유 식품표시정보 456개에 대한 모바일 문자인식(OCR) 및 수어영상 표출 서비스 구축 추진 중
  L '26년 1월 경 발주 및 2~3개월 개발, '26년 6월이내 상용서비스 계획 하고 있음</t>
    </r>
  </si>
  <si>
    <t>- 현재 입찰준비중
- 2/28일 식품안전정보원에서 식품업체대상 푸드 QR 설명회 진행
- 식품수량: 300개 / 예산 : 3000만원 / 입찰시점 : 5월~6월 예상
- 3/6(목) 입찰 예가산정을 위한 단가 견적서(식품당 20만원) 및 입찰참가자격 참고용 내용 발송완료
(2025.03.14 기준)
- 3/18(화) 1시 식품안전정보원에서 푸드QR 수어제작사 대상 설명회 및 간담회 진행
  ※ 간담회 참여사 : 케이엘큐브, 멀틱스, 이큐포올 3사
  ※ 주요내용 : 푸드QR 입찰관련 사항 공지 및 식품당 수어제작 단가 협의 예상됨
(2025.03.18 기준)
- 3/18(화) 1시 식품안전정보원에서 푸드QR 수어제작사 대상 설명회 및 간담회 참석
  ※ 간담회 참석자 : 식품안전정보원(문성팀장,임현수연구원외 3명), 케이엘큐브, 멀틱스, 이큐포올 3사
  ※ 주요내용 : 
       * 참가자격은 이큐포올도 사업참여 토록 관련 법령 적용예정
       * 컨소시엄구성 허용 / 상황에 따라 제안발표는 없이 서면평가로만 평가
       * 당초 300개 식품 → 150개 식품으로 하향조정(당사, 멀틱스 식품당 20만원 예가용 견적제출)
(2025.03.25 기준)
- 3/25(화) 식품 표시정보 아바타 수어영상 제작 용역사업(조달 발주계획 상태)
  ※ 사업일정 : 3월말~4월 사전규격 공개 및 조달입찰 / 5월 계약진행 
  ※ 사전규격(예상) :  평가 9:1(당초8:2), 공동수급 허용, 사업기간 11월까지, 내부평가, 제안서분량 30~50페이지 이내(당초100페이지), 식품수량 150개
  ※ 단독응찰 or 경쟁사 컨소시엄 결정필요 
  ※ 결정사항에 따라 이큐포올 대표 미팅예정
  (2025.04.04 기준)
- 4/7(목)까지 사전규격 공개상태
  ※ 사전규격은 전 주 보고내용 대로 공고
  (2025.04.10 기준) 
- 4/10 입찰공고 개시
  ※  입찰마감 : 4/25(금)
  ※ 제안구도 확정필요 → 단독응찰 or 협회,강남대 컨소시엄 or 경쟁사 컨소시엄
  (2025.04.16 기준) 
- 입찰 참가자격 이슈로 인해 재공고
  ※  입찰마감 : 05/02(금) → 제안 및 공동수급 완료시점은 04/30(수)이전 완료목표
  ※ 제안구도 : 케이엘큐브(60%)+이큐포올(40%) 공동수급 합의 완료
                      ㅁ 실 수행시 : 수어컨텐츠 제작은 각사 75개식품으로 5:5로 작업진행
  ※ 투찰금액 : 99% 투찰예정
  (2025.04.24 기준) 
  ※ 본제안서 작성 중, 4.25(금) 초안 완성 목표로 작업 중
  ※ 4.29(화)리뷰 예정_with.이큐포올_김준경이사
  ※ 발표자료 작성 및 제안서 제출(~4.30)</t>
  </si>
  <si>
    <t>2025-018</t>
  </si>
  <si>
    <t>남원시</t>
  </si>
  <si>
    <t>전북테크노파크</t>
  </si>
  <si>
    <t>남원시 어울림도서관 체험관 DID형 수어체험시스템구축</t>
  </si>
  <si>
    <t>심재홍</t>
  </si>
  <si>
    <t>5월</t>
  </si>
  <si>
    <t>- 사업금액 : 500만원
  ※ 구독형 /월 50만원/12월까지
  ※ 이후 연장계약</t>
  </si>
  <si>
    <t>2/19(수) 기준
- 전북테크노파크에서 남원시 어울림도서관(신축)에 AI휴먼(이스트소프트) 체험관을 설치하였으나, SaaS사용료 과다로 당사 수어체험서비스 교체예정
- 적용시점은 금년 3월부터 적용하고자하며, 서비스기간은 3월~12월까지 10개월 계약 진행예정('26년 계약여부는 별도 협의예정)
(2025.03.14 기준)
- 수어체험서비스 컨텐츠 세부사항 및 설치환경등에 관한 연구소, 서비스개발팀 관련내용 지원필요
  ※연구소 및 서비스개발팀 수어체험서비스 진행여부 판단 필요
- 진행여부에 따라 전북테크노파크 피드백 예정
(2025.03.25 기준)
- 전북TP 임대환수석과 수어체험시스템 납품일정 협의완료
 * 당사 수어체험시스템 5월 납품전까지 이스트소프트 AI휴먼 계속운영
  ※ 당사 4월 테스트후 5월납품 약속함 / 시스템 납품전 수어시연 영상자료 또는 데모요청(수어체험시스템 소개자료포함) 
  ※ 당사 요청에 의한 전북TP 담당자 남원 어울림도서관 기 납품 DID H/W스팩 확인차 도서관방문3/28(금) / 스팩확인후 회신예정 
(2025.04.04 기준)
- 전북TP 임대환수석 인사발령으로 담당자 김성일연구원으로 변경
  ※ 변경 담당자 도서관 수어체험 진행여부 검토중
  ※ 본 건과 관련하여 SL사업본부 하윤호이사와 전북TP 김성일연구원 대면미팅 예정 
(2025.04.04 기준)
-남원시 어울림도서관 DID 디바이스정보 요청중이나 고객측 소극적 대응중
 ※ 임대환수석께 요청시 김성일연구원에 요청주라고 하며, 김성일연구원은 기다려달라는 얘기만 반복상태(2주째 ) 
 ※ 전북TP측 지속적 딜레이시 남원시 어울림도서관 직접 방문이 필요할 것으로 판단됨.
(2025.04.18 기준)
 ※ 4/17(금) 어울림도서관 적용 수어체험 적용 기획안 김성일연구원 전달 및 검토요청 완료
(2025.04.24일 기준)
 ※ 어울림도서관 (주)이스트소프트 AI휴먼 서비스 중지상태(예산문제)
 ※ 금일 김성일연구원께서 전북TP 선행사업으로 기존 어울림도서관에 들어갈 예산 여력이 없다고 함.
     우선 선행사업 예산 확인후 5월중 별도 연락 드리겠다고 함.</t>
  </si>
  <si>
    <t>2025-019</t>
  </si>
  <si>
    <t>라스테크(주)</t>
  </si>
  <si>
    <t>라스테크(주) 생산 키오스크 및 로봇 답재용 수어서비스 제안</t>
  </si>
  <si>
    <t>- 사업금액 : 600만원</t>
  </si>
  <si>
    <r>
      <rPr>
        <sz val="10"/>
        <color rgb="FF000000"/>
        <rFont val="&quot;맑은 고딕&quot;, monospace"/>
        <family val="3"/>
        <charset val="129"/>
      </rPr>
      <t xml:space="preserve">- 키오스크 및 로봇 생산업체인 라스테크에서 생산 제품 수어서비스 적용 검토중
- 구독형 서비스는 지양하고 온프라미스 1회성 견적요청
- 3/6(목) 온프레미스 클라이언트 라이선스용 으로 견적전달 완료
- 라스테크 내부검토후 연락주기로 함.
</t>
    </r>
    <r>
      <rPr>
        <sz val="10"/>
        <color rgb="FF000000"/>
        <rFont val="&quot;맑은 고딕&quot;, monospace"/>
        <family val="3"/>
        <charset val="129"/>
      </rPr>
      <t>(2025.03.12 기준)
- 3/20(목) 2시 수어서비스 적용관련 라스테크 방문 / 담당자 대면미팅 진행 / 
- 수어서비스 적용시 제품 원가상승 고민중</t>
    </r>
  </si>
  <si>
    <t>2025-020</t>
  </si>
  <si>
    <t>아마노코리아</t>
  </si>
  <si>
    <t>엘토브</t>
  </si>
  <si>
    <t>아마노코리아 무인주차시스템 수어서비스 제안</t>
  </si>
  <si>
    <t xml:space="preserve">- 사업금액 : </t>
  </si>
  <si>
    <t>- 엘토브</t>
  </si>
  <si>
    <t>- 2/13(목) 현재 엘토브와 아마노코리아 양사가 초기미팅중</t>
  </si>
  <si>
    <t>2025-021</t>
  </si>
  <si>
    <t>국립과천과학관</t>
  </si>
  <si>
    <t>윤커뮤니케이션즈</t>
  </si>
  <si>
    <t>국립과천과학관 포탈시스템 재구축 및 클라우드 전환 입찰</t>
  </si>
  <si>
    <t>3월말</t>
  </si>
  <si>
    <t>- 사업금액 : 수주후 논의</t>
  </si>
  <si>
    <t xml:space="preserve"> - 윤커뮤니케이션즈</t>
  </si>
  <si>
    <t>- 국립과천과학관 포탈시스템 재구축 및 클라우드 전환 입찰공고 공고중 
- 사업예산 : 15.2억  / 공고:2/3(월) / 제안마감 : 3/7(금)
- 국립과천과학관 포탈시스템은 2008년 구축 후, 2015년에 개편하여 운영 중으로 비호환 기술 동시 사용에 의한 유지보수 난이도 증가로 재구축상황
- 현재 국립과천과학관의 "과학수어"와 국립어린이과학관의 "전시물수어해설"에 대해 수어통역사를 활용한 과학관련 수어컨텐츠 제공중
- 과학전시관의 컨셉에 맞추어 과학관련 수어서비스를 AI기반 수어 아바타를 적용한 컨텐츠를 추가제안 제안하는것으로 제안사측과 협의중
- 제안사는 당사 협력사인 (주)윤커뮤니케이션즈에서 제안 준비중
- (주)윤커뮤니케이션 제안팀 내부 검토후 추가제안 여부 확정예정. 
(2025.03.11 기준)
- 3/7(금) 수어서비스 추가제안을 포함한 제안서 제출완료 / 제안발표 대기중
- 경쟁사 : 윤컴포함 9개사 제안서제출 / 결과나오면 별도 연락주기로 함.(하혜정상무)
  ※ 조달 입찰결과 모니터링중
(2025.03.20 기준)
- 입찰결과 : 9개 참여사중 윤커뮤니케이션즈 4위로 / 실주</t>
  </si>
  <si>
    <t>2025-022</t>
  </si>
  <si>
    <t>조선호텔&amp;리조트</t>
  </si>
  <si>
    <t xml:space="preserve">신세계 스타필드 기존 및 신규 안내 키오스크 배리어프리 키오스크 교체계획 </t>
  </si>
  <si>
    <t>7월~8월중</t>
  </si>
  <si>
    <t>구,신세계 E&amp;C - 엘토브 협업 -
- 기존 신세계 스타필드에서 운영중인 안내 키오스크등 장차법대비 배리어프리 키오스크 교체 필요성 보고자료 작성중
- 기존 안내 키오스크는 당사 협력사인 엘토브 장비가 포함 되어있어 엘토브와의 협력으로 당사 수어서비스 적용목표
-  2/5(금) 장차법관련자료 및 수어를 포함한 엘토브 배리어프리 관련자료 신세계 스타필드 담당자 전달완료
- 계획단계로 적용시점은 시일이 걸릴것으로 예상
- 엘토브측 당사에서 신세계 E&amp;C에 자료발송 전에 조선호텔측과 배리어프리 안내키오스크 상담진행 했던것으로 확인됨
- 신세계 스타필드 영업사항은 (주)엘토브와 협업으로 영업진행하며, 신규 도입하는 배리어프리 키오스크에 당사 수어탑재 진행
- 사업시점 : 7월~8월예상 / 사업규모 30~200대 예상
(2025.10.20)
 - 업무담당자 변경(심재홍 -&gt;임철현), 엘토브 성원배상무 차주(29일) 인사 예정
(2025.10.29 기준)
 - 신세계 스타필드건 수주 및 수행 중, 고객사와의 협의 및 예산으로 인하여 수어 대신 문자 적용으로 진행 됨 확인</t>
  </si>
  <si>
    <t>2025-023</t>
  </si>
  <si>
    <t>국민연금공단</t>
  </si>
  <si>
    <t>연금보험공단 AI휴먼 활용 대국민 뉴스외 수어서비스적용 검토</t>
  </si>
  <si>
    <t>- 사업금액 :</t>
  </si>
  <si>
    <r>
      <rPr>
        <sz val="10"/>
        <color rgb="FF000000"/>
        <rFont val="&quot;맑은 고딕&quot;, monospace"/>
        <family val="3"/>
        <charset val="129"/>
      </rPr>
      <t xml:space="preserve">  (2025.05.08 기준) 
  ※ 입찰참여사 미공개 상태에서 3개사 참여(예상 : 케이엘큐브+이큐포올 컨소시엄, 멀틱스, 에스엘제스처(?)
  ※ 제안서 평가 진행중
  ※ 대면평가 진행 : 5/14(수) 10시25분(발표 15분, 질의 10분), 참석인원 : 발표자 외 3인  [포스트타워 10층(대기실), 12층(발표장)]
        L 당초 현업부서에서 서면평가로 진행하는것을 계약부서에서 대면평가로 변경상태(식품안전정보원 문성 팀장 확인)
 (2025.05.15 기준) 
  ※ 케이엘큐브 컨소시엄 낙찰
     * 케이엘큐브 (기술평가 : 90 가격: 9.2593 총점 : 99.2593)
     * 멀틱스 (기술: 87 가격: 9.7519 총점 : 96.7519)
     * 더씨앗 (기술: 0 가격: 10 총점 : 10) = 평가부적격
 (2025.05.22 기준) 
  - 5/27(화) 10시 계약진행을 위한 형식적 기술협상 진행(티타임 형태로 진행)_with.대표님
    ※ 식품업체 참여상태 및 식품수량 확인
(2025.05.25 기준) 
  - 5/27(화) 10시 기술협상 진행 완료_with.유영복상무
    ※ 식품업체 참여도 저조상태 / 계약 종료시점까지 계약물량 150개 식품 미달시 종료후에도 진행(계산서발행은 종료시점 선발행진행) 
 -  5/28(수) 기술협상결과 통보서 식품안전정보원 회신완료 / 계약 대기중
(2025.06.05 기준) 
  - 6/5(월) 기술협상 진행 완료에 따른 식품안전정보원 '25년 식품 푸드QR 지원사업 조달계약 완료
     L 차주 사업진행에 따른 식품안전정보원과의 협의 진행 예정(착수보고 일정, 식품업체 방문 및 식품업체 선정등)
(2025.06.12 기준) 
  - 사업진행에 따른 SL사업본부 식품안전정보원 사업진행 논의(하윤호이사)
    L 1차 50개 식품 품목에 대한 이큐포올과 업무배분 체크필요
    L 6월 중 식품안전정보원에서 삼성전자 미팅시 케이엘큐브 참석시 사전체크 
       ※ '24년 컨텍하였던 삼성전자 가전사업부(김진형담당) 사전 연락하여 식품안전정보원 사업과 가전 이모지사업 재추진 제안(예정)
(2025.06.19 기준) 
  - 선급금 70% 신청진행중
(2025.06.27 기준) 
  - 선급금 80% 신청완료(경영지원실+사업지원팀)
  - 사업진행시 SL사업본부에서는 이큐포올 담당자와의 직접적 업무조율 필요
(2025.09.17 기준) 
  - 2차 : 수어서비스 이큐포올 2차 리스트 발송 완료(수어데이터 연구팀 하윤호이사)
    L 이큐포올(60%) / 케이엘큐브(40%)
 - 현재까지 식품업체 신청 40% 
    L 사업종료 : 11월 말(단, 수어컨텐츠식품업체 미달시 종료후 계속진행)
(2025.10.20 기준)
 - 업무담당자 변경(심재홍 -&gt; 임철현)에 따른 임현수선임연구원 인사 및 '26년 예산 문의
   L '26년 예산규모 확인(약3천만원 예상), 입찰방식 협상에 의한 계약이 아닌 수의계약에 대한 방안 마련 요청 접수 
   L 현재 컨소 구성으로 '26년 참여에 대해 문의, 컨소 부분에 대해선 아직 검토된 바 없음 언급
 (2025.11.13 기준)
 - 임현수 선임연구원 통화, 4차 스크립트 제공 일정 재협의 14일까지 준비 및 제공해주기로 함.
   L  과업기간이 '25.11.30까지이나, 스크립트 제공 지연에 따라 검수는 진행하되 최종 납품은 연장하기로 재확인 함
 (2025.11.18 기준)
 - 11월30일 과업종료에 따른 검수서류 준비 및 차주 검사검수신청 예정
  L  스크립트 제공 지연에 따라 최종 납품은 12월까지 연장
</t>
    </r>
    <r>
      <rPr>
        <sz val="10"/>
        <color rgb="FFFF0000"/>
        <rFont val="&quot;맑은 고딕&quot;, monospace"/>
        <family val="3"/>
        <charset val="129"/>
      </rPr>
      <t xml:space="preserve"> </t>
    </r>
    <r>
      <rPr>
        <sz val="10"/>
        <color rgb="FF000000"/>
        <rFont val="&quot;맑은 고딕&quot;, monospace"/>
        <family val="3"/>
        <charset val="129"/>
      </rPr>
      <t xml:space="preserve"> (25.12.02 기준)
 - 완료보고에 따른 공문 접수, 컨소사 지분에 따라 세금계산서 발행 예상되고 실무업무는 관련과에서 각사로 연락 주기로 함,
 - '26년 예산확인 금년과 동일 금액 확보, 금년 작업 규모와 동일시 수행에 애로사항 있음 언급, 관련 자료 준비 후 방문 하기로 함
   L 수행팀에서 금년 사업 수행시 애로사항과 '26년 사업시 이를 해결할 수 있는 방안 제시 요청 </t>
    </r>
    <r>
      <rPr>
        <sz val="10"/>
        <color rgb="FFFF0000"/>
        <rFont val="&quot;맑은 고딕&quot;, monospace"/>
        <family val="3"/>
        <charset val="129"/>
      </rPr>
      <t xml:space="preserve">  
</t>
    </r>
  </si>
  <si>
    <t>2025-024</t>
  </si>
  <si>
    <t>소다미술관</t>
  </si>
  <si>
    <t>소다미술관 전시정보 수어서비스 사업제안</t>
  </si>
  <si>
    <t>- 1/22(수) 회사 홈페이지 인바운드 접수건(이용방법 및 견적서 요청)
- 1/23(목) 서비스 이용방법 및 견적서 요청사항 발송완료. 
- 소다미술관 전시물대상 수어서비스를 하고자 내부 논의중이라고 하며, 좀더 확인후 궁금한 사항 다시 연락주겠다고 함.
- 2/12(수) 이수연매니져 대면미팅진행. 현재 소다미술관 겨울 시즌은 휴관중이며, 전시진행시 농인 참관객을 위한 작품설명을 수어서비스를 해보고자
                전시관 내부직원 아이디어 차원에서 의견이 나와서 알아보던중 국어문을 수어로 번역한다는 뉴스기사를 보고 문의.
     ※ 현재는 아이디어 의견차원이고 수시로 변경되는 전시물에 대해 수어아바타를 제작하는것에 비용적 부담이 있는 상태임.
     ※ 내부적으로 수어서비스 구축은 잠정 보류하기로 함.
※ 2025.11.27 담당자 변경 심재홍 → 오민규</t>
  </si>
  <si>
    <t>2025-025</t>
  </si>
  <si>
    <t>AIA생명보험</t>
  </si>
  <si>
    <t>아이엔지피플(LG CNS)</t>
  </si>
  <si>
    <t>AIA생명보험 포털시스템 구축(수어서비스 추가제안)</t>
  </si>
  <si>
    <t>하반기</t>
  </si>
  <si>
    <t>- 교보DTS
- 아이엔지피플(수행사)</t>
  </si>
  <si>
    <t xml:space="preserve">  - 교보DTS마더사로 사업진행중이며, 아이앤지피플은 협력사로 제안
  -  AIA생명보험 포탈內 “청구서류안내, 청구방법안내, 지급절차안내” 3개항목에 대한 수어서비스 적용 검토중
  -  기본문장수 200개기준으로 LGCNS에 견적진행중에 있으며, 적용여부는 교보DTS에서 결정 예정 
  - 24/11/1 금융서비스 개선 필요성 명분자료 아이앤지피플 발송완료
  - 24/12/13 수어서비스 일부 적용 확정(분석/설계후 수어적용 시나리오 확정)
  - 사업기간 : 25/01/2~26/2/28까지(13개월) 프로젝트 
  - 수어적용시점은 25년 하반기부터 적용 예상
(2025.09.17 기준) 
  - AIA생명 포탈사업 (주)아이엔지피플 분석,설계, 개발 진행..
    L (주)아이앤지피를 계약시 고객 수어서비스 필요없음 강조
    L (주)아이앤지피플 유은희대표.. 분석,설계, 개발 진행시 고객께 수어서비스 적용강조(10월)
      ※ 적용 여부는 10월초 or 10월중순 확인후 보고 예정
※ 2025.11.27 담당자 변경 심재홍 → 양승구</t>
  </si>
  <si>
    <t>2025-026</t>
  </si>
  <si>
    <t>KB증권</t>
  </si>
  <si>
    <t xml:space="preserve">KB증권 웹, 모바일서비스內 생성형 AI기반 수어서비스적용 검토 </t>
  </si>
  <si>
    <t>- KB이노베이션허브를 통해 KB증권 신기술팀(이진우차장) 컨텍 상태임.
- 현재 수어서비스에 대한 양방향 서비스를 원하고 있으나 현실적 상황 세부 설명완료(연구소 방기덕소장) 
- 금융영역에 있어 단계적으로 수어인식 및 시나리오기반 챗봇서비스에 대한 당사 기술 소개자료 발송완료
- 2/7(목) 연구과제 "청각장앤 비식별화 플랫폼 개발 제안"과 관련하여 연구과제 실증 및 협력기관 참여 독려를 하였으나,
              내부보고 절차의 절대적인 시간이 부족하여 불가상태라 함.(내부보고 절차 진행상황을 봤을때 최소 1개월전 사전협의 요청)
           ※ KB이노베이션 허브 측에서는 관계사에 본 사업에 대한 협력기관 참여 독려는 내부 프로세스상 어려움이 있다고 함.(불가)
- 수어분야 생성형AI 기술협의는 장기적 시간 필요한 상태 / 현재 기술기반에서는 기술미팅 무의미 상태라는 의견
※ 2025.11.27 담당자 변경 심재홍 → 양승구</t>
  </si>
  <si>
    <t>2025-027</t>
  </si>
  <si>
    <t>제주도 교육청</t>
  </si>
  <si>
    <t>KT클라우드</t>
  </si>
  <si>
    <t xml:space="preserve">제주도교육청 320여개 초,중등 대상 홈페이지 및 키오스크 수어서비스 제안 </t>
  </si>
  <si>
    <t>- KT클라우드
- 에즈원시스템즈(지역영업)</t>
  </si>
  <si>
    <t>- KT클라우드 제주 총판인 ㈜에즈원시스템즈에서 DaaS 사업등으로 제주도청 및 교육청 영업중
- 클라우드기반 유치원,특수학교를 제외한 199개교 홈페이지외 수어서비스 적용 제안 
- 제주교육청산하 전체학교 대상으로 진행하는 상황이라 예산과 시간이 좀더 필요하다는 의견상태
- 제주도청 및 교육청 미팅은 어려운 상황이며, KT-C에서 에즈원시스템과 별도의 미팅을 잡을 예정
- ㈜에즈원시스템즈측 ’25년 2차 추경 예산작업을 위한 기관 초기 영업진행중 
- 1/15(수) KT클라우드 담당자에게 제언자료 전달 → 대표님
  ※ 관련미팅 대기상태
※ 2025.11.27 담당자 변경 심재홍 → 오민규</t>
  </si>
  <si>
    <t>2025-028</t>
  </si>
  <si>
    <t>한국철도공사(코레일)</t>
  </si>
  <si>
    <t>케이알솔루션</t>
  </si>
  <si>
    <t>한국철도공사(코레일) 신형자동발매기內 수어서비스적용</t>
  </si>
  <si>
    <t>- 사업금액 : 9,000,000원(vat제외)</t>
  </si>
  <si>
    <t>- 씨아이테크
- 지앤시스(개발사)</t>
  </si>
  <si>
    <r>
      <rPr>
        <sz val="10"/>
        <color rgb="FF000000"/>
        <rFont val="&quot;맑은 고딕&quot;, monospace"/>
        <family val="3"/>
        <charset val="129"/>
      </rPr>
      <t xml:space="preserve">(2025.08.01 기준) 
-  KTX 발권기 적용 샘플 2종 수어아바타 (주)지앤시스 발송완료
   L  요구 해상도 356×260 해상도 문제로 712×520 해상도 역 제안 진행중
      ※ 샘플제작 : KTX 전용 유니폼 및 명찰 적용 2종 
      ※ 지앤시스 샘플아바타 발권기 테스트 진행 및 코레일측 검토후 확정 예정
(2025.08.08기준) 
-  KTX 발권기 적용 샘플 2종 수어아바타 선정 지연상태
   L  요구 해상도 356×260 에서 712×520 해상도로 테스트 완료
      ※ 기존 해상도 356×260에서 역 제안 해상도 "712×520 확정"으로 문장 제작진행 
      ※ 본 사업 개발사인 (주)지앤시스에서 SRT사업 제안 준비로 KTX개발사업 신경을 못쓰는 상태
(2025.09.04 기준) 
-  KTX 발권기 수어아바타 최종본 발송에 따른 수어아바타 적용중 
   L  서울역, 광명역 프로토타입 발권기 9월말~10월초순 납품예정
      ※ 금년 프로토아입 발권기 시범서비스이후 '26년 전국 KTX역사 적용예정
      ※ KTX객차내 수어 안내방송 적용관련 코레일 영업진행중(지앤시스)
(2025.09.17 기준) 
  -  KTX 발권기 수어아바타 최종본 발송에 따른 수어아바타 적용
    L 추석전 세금계산서 발행 및 영업사 수수료 지급 예정
           ※ '26년 KTX객차내 수어 안내방송 적용관련 코레일 영업진행중(지앤시스)
(2025.10.16 기준)
 - 세금계산서 발행(10/16) 및 변경수주품의작성 완료(지앤시스 9,000,000원 → 케이알솔루션 7,200,000원)
(11.24 기준)
 - 12월 말까지 개발 완료 일정으로 진행중(지앤시스 최호영 대표 통화完)
※ 2025.11.27 담당자 변경 심재홍 → 오민규
</t>
    </r>
    <r>
      <rPr>
        <sz val="10"/>
        <color rgb="FF000000"/>
        <rFont val="&quot;맑은 고딕&quot;, monospace"/>
        <family val="3"/>
        <charset val="129"/>
      </rPr>
      <t xml:space="preserve">(12.17 기준)
 - KTX 발권 키오스크 수어 탑재 확인(12/17 광주송정역. 12월 설치됨 확인)
 - 지앤시스 확인: 프로젝트 기간 12월말까지로 정산도 안되었음
 ※ 주요역사 확인 예정: 서울역, 용산, 광명, 행신
  → 1월 중 기사 송출 예상, 지속모니터링 예정
(12.24 기준)
 - 주요역사 발권 키오스크 수어 탑재 확인(서울, 용산, 행신)
  → 뉴스 기사 송출 여부 지속 모니터링중 
</t>
    </r>
  </si>
  <si>
    <t xml:space="preserve">- 수주사인 ㈜씨아이테크 =&gt; 실 구축사 ㈜지앤시스
- 실 구축 개발사인 ㈜지앤시스 최호영대표 수어적용관련 미팅완료
- KTX 발권기 키오스크 UI/UX 복잡성으로 인해 수어적용 범위 미확정 상태. 
- ’25년 1월중 수어적용 문장 스크립트 수급예정 / 7~8월까지 개발 및 장비 프로토타입 완료계획
   ※ 서울역 시범운영후 전 역사 확대예정/ 전체 310대
   ※ 개발사측 추가제안으로 인해 당사를 포함한 멀틱스와 이큐포올 견적확인후 결정예정
- 1월중 수어적용 문장 스크립트 수급 예정이였으나 발권기 프로세스 복잡성으로 미완료 상태. 
   코레일측과 논의등을 감안했을시 완료시점을 3월경으로 보고 있다고 함.
(2025.03.12 기준)
- 3/20(목) 수어적용관련 미팅진행 예정
   ※ 수어제작 업체선정 및  KTX 발권기 적용문장 스크립트 준비상황 확인차
(2025.04.16 기준)
- 개발사인 (주)지앤시스측, KTX발권기 키오스크 UI/UX 복잡성으로 현재까지 설계중
- 5월말 경이나 수어적용 범위가 나올것으로 예상상태
- 수어적용범위 확정시 당사외 이큐포올 및 멀틱스 견적요청 진행예정 
(2025.05.15 기준) 
- 5/15(목) (주)지앤시스 최호용대표 미팅_with.대표님
  ※ 전국 KTX역사대상 310대 배리어프리 발권기 수어적용 
  ※ KTX 발권기 UI/UX 설계 완료에 따른 수어아바타 제작사 대상 견적요청 진행중
       L 추가 제안건으로 금액적 이슈가 관건
(2025.05.23 기준) 
- 당사 잠정적 확정(코레일측에 의견만 남은 상태)
  ※ 향후 진행사항 및 확인사항에 대한 답신 완료
       L 아바타의상 변경, SL-CMS 필수 도입여부, 향후 추가문장 도입비용등
  ※ 계약 및 발주 진행시 지앤시스 → 티랜드 → 케이엘큐브로 진행요청
       L 참고 : 티랜드 이경렬대표(씨아이테크출신)측에서 KTX 발권기사업 개발사인 지앤시스 당사소개
(2025.05.29 기준) 
- 5/30(금) 본사업 개발사인 (주)지앤시스에서 코레일측에 당사 및 이큐포올 사항 보고 완료 / 당사 선정완료
  ※ 향후 당사 수어아바타와 개발사간 발권기內 수어적용과 관련한 협의진행 예정
</t>
  </si>
  <si>
    <t>(2025.06.27 기준) 
- 본사업 개발사인 (주)지앤시스에서 코레일측과 향후 지원등 협의 완료
   L 기존 50문장이외 추가 지원되는 범위는? → 계약 문장수의 10% 범위內
   L 기존 문장 수정의 경우 유/무상여부? →  Warranty기간(1년) 이내에서는 계약문장수의 20%범위 내에서는 무상처리
                                                                  Warranty기간(1년) 이후에는 년간 변경 예상 문장수를 반영한  유지보수 계약
   L 향후 코레일측과 유지보수 및 추가 적용사항은 개발사인 지앤시스와 진행 → 수용 
- KTX 배리어프리 발권기 프로토타입 시범적용은 서울역을 시작으로 전국확대(310대) 예정
   L  지앤시스 발주전 코레일 역무원 표준 유니폼 샘플사진 요청. 사전 샘플디자인 작업 필요(코레일 검토용)
(2025.07.17 기준) 
- 7/16 본 사업 (주)지앤시스 발주진행 완료
   L 코레일 화면 : 64문장(TTS기준) / 실 어절단위 문장 : 477어절-32문장 
   L 표준디자인 : 1) KTX 전용유니폼 이미지 수급(컬러 넘버 없음_최대한 비슷한 색상으로 샘플 2종 요청)
                          2) 유니폼 사각 영문명찰(샘플용 KORAIL_표준CI 및 KTX_표준디자인)
   L납품일정 : 8월29일까지 / 계획된 납품일정보다 빠를수록 Prototype장비가 서울역 시범적용이 빨라질 수 있음
(2025.07.22 기준) 
-  KTX 발권 키오스크 테스트용 수어콘텐츠 (주)지앤시스 발송완료
   L  요구해상도 712×520 사이즈로 기존 제작 수어콘텐츠 적용시 화질문제(문개짐현상) 확인 
   L  당사 제안해상도 712×520 사이즈로 개발사에 역 제안중 
     ※ 1차 BF 발권 키오스크 완료후 2차 사업으로 열차 객차내 안내방송 수어서비스 적용 제안예정(지앤시스 → 코레일)
     ※ SRT열차 객차내 안내방송 수어서비스 이큐포올 수어아바타 적용 서비스중(지앤시스 → SRT)</t>
  </si>
  <si>
    <t>2025-029</t>
  </si>
  <si>
    <t>LG그룹</t>
  </si>
  <si>
    <t>LG슈퍼스타트팀</t>
  </si>
  <si>
    <t>LG그룹 계열사대상 수어서비스 적용 제안 진행중</t>
  </si>
  <si>
    <t>- LG그룹 계열사</t>
  </si>
  <si>
    <t>- 1/7(화) LG슈퍼스타트팀 LG그룹 계열사 수어서비스 적용 콜라보레이션 미팅 진행
- LG그룹 계열사중 우선순위 계열사를 순차적으로 PoC형태로 사업적용 제안 예정
- 1순위 : LG전자 가전사업부 및 로봇사업 /  2순위 : LG전자 VS -&gt; HUD(Head Up Display) / 3순위 : LG전자 KIOSK사업 /  4순위 : LG생활건강
- 서비스방식은 QR코드를 활용한 수어서비스 및 수어 응용서비스 발굴
- 1/10(금)우선순위관련 자료 LG슈퍼스타트팀 제출완료(기획팀 고윤창부장)   
- 1/20(월) 현재 LG그룹 계열사 미팅일정은 설명절 이후 순차적으로 진행될 것으로 예상.
- 2월 현재 LG슈퍼스타트팀 이진아책임께 계열사 미팅관련 전화와 문자를 드리고 있으나 연락두절 상태
- 2/12(수) LG전자 A2X센터에서 자체적으로 AI기반 수어개발중. 금년 5월에 출시될 TV에 수어적용 출시 예정
  ※  2/18(화) LG 전체 계열사 내부미팅 자리가 있는 상태이며, LG슈퍼스타트측에서 LG생활건강, HUD관련 계열사 상담 및 현황확인 예정
  ※ 3월말~4월초 아고라 발표자리에서 당사 수어서비스 어필해 보자고 함.
(2025.03.18)
- LG 유플러스 측에 "핸드사인톡톡"서비스 도입 검토 요청
- LG 유플러스 측 수어서비스보다 AICC솔루션 활용에 대한 논의 요청상태.
  ※ LG유플러스와 AICC솔루션관련 기술개발 및 사업적 협업 논의를 비롯한 투자검토 이력이 있는지 확인요청중
- 차주중 회신예정
(2025.04.17 기준)
- LG유플러스와 AICC솔루션관련 협업 논의 및 당사 투자검토 이력에 대해 LG슈퍼스타트 이진아책임께 회신완료
- LG유플러스측에 당사와의 협업 논의 자리 만든후 다시 회신주기로 함. 
  ※ LG그룹 계열사 협업 프로그램 확인 요청중
※ 2025.11.27 담당자 변경 심재홍 → 오민규</t>
  </si>
  <si>
    <t>2025-030</t>
  </si>
  <si>
    <t>GS칼텍스</t>
  </si>
  <si>
    <t>지에스아이티엠(GSITM)</t>
  </si>
  <si>
    <t>GS칼텍스 주유소 운영 SW 혁신 프로젝트 수어서비스</t>
  </si>
  <si>
    <t>3월결정</t>
  </si>
  <si>
    <t>- 사업금액 : 1,020,000원(vat별도)</t>
  </si>
  <si>
    <t>- GS ITM
※ 계약시 GS칼텍스와 직접계약</t>
  </si>
  <si>
    <t xml:space="preserve">(2025.10.16 기준)
 - GS칼텍스 주유기 키오스크(TEST) 수어영상 확인(10/14)
   L 기존 주유기 키오스크 옆에 추가 설치 의도로 제작됨
     (상단 광고 영역에서 수어 안내(정전기패드-일반주유-유종-결제수단-주유금액-포인트적립-카드결제)
   L 운영방안, 오픈 일정 등은 미정 상태
(11.06 기준)
 - GS칼텍스 주유기 키오스크(수어) 배포 일정 확인
  . 내부 운영방안, 오픈 일정 미정 지속 → 연내 현장 설치 어려울 것으로 예상함
(11.18 기준)
 - GS칼텍스 주유기 키오스크(수어) 배포 일정 확인
  . 내부 운영방안, 오픈 일정 미정 지속 → 연내 현장 설치 어려울 것으로 예상함
※ 2025.11.27 담당자 변경 심재홍 → 오민규
</t>
  </si>
  <si>
    <t xml:space="preserve">- GS칼텍스 주유소 운영 SW개발 사업을 GS ITM에서 개발사업 진행중
- 개발사업분야 : 셀프ODT, 주유기 KIOSK, 세차키오스크(15”화면상의 음성에 맞추어 수어영상 표출)
- 현재는 검토 단계이며, 계약진행시 당사와 GS칼텍스간 직접계약하여 GS ITS와 사업진행
- 사업진행계획 : 5월까지 개발완료 / 7월까지 테스트 / 8월 허브주유소 1~2곳 오픈(안정화) / 9월 사업종료
- 1/8(수) 1차 견적 발송 : 1안) Server License  / 2안 Kiosk Client License (1,2안 모두 SL-CMS포함 제안)
- GS ITM담당자 의견 : On-premis방식으로 주유기 수어서비스 예정이므로 CMS제외한 컨텐츠만 제공요청
- 1/14(화) SL-CMS제외 200문장기준 견적서 발송완료 / GS ITM측 수어서비외 추가 아이템 금액 산출후 GS칼텍스측에 품목 및 금액 발송예정
   ※ GS칼텍스측 결정시 5월전까지 ASAP으로 구축해야 되는 상황임.
- 2/7(금) 현재 GS ITM에서 추가 아이템을 취합하여 GS칼텍스에 전달한 상태이며, 임원결재 대기 상태
- 결정은 빠르면 2월 늦어도 3월중으로 추가사업 결정을 할것으로 예상한다고 함.(추가계약건은 GS ITM 계약대상이 아니라 GS칼텍스 결정상황 무관심) 
(2025.03.13 기준)
- 내부검토결과 수어적용 비용이 너무 과다하여 수어서비스 최소화로 하여 일부만(몇개만?) 적용하는것으로 결론
- 수어서비스 최소화 적용은 현재 화면디자인 설계중이라 확정된건 없다고 하며, 화면설계 진행하면서 확정되면 연락주겠다고 함 
(2025.04.09기준)
- GS칼텍스 사업금액 문제로 최소 문장(10문장) 수어서비스 적용 잠정확정 및 견적발송
- 견적 및 계약관련사항은 운영 SW혁신 프로젝트 PM결재를 득한후 GS칼텍스 계약팀으로 전달후 계약 진행예정
- 허브주유소대상 시범서비스이후 확대시 SL-CMS도입 및 수어문장 확대 계획중  
(2025.04.18기준)
- 최소 문장(10문장) 수어서비스 적용에 대한 GS ITM SW혁신 프로젝트 PM결재 완료상태이며, GS칼텍스 내부 결재 진행중 
- GS ITM 담당자 의견은 4월중 계약  5월 제작진행 예상한다는 입장(GS칼텍스측 변수 없을시)
[진행중] 4월 24일 기준
 ※ GS ITM  ----&gt; GS칼텍스 계약부서 전달 완료.
 ※ 차주중 계약관련 연락대기 상태
(2025.05.07 기준) 
  ※ GSITM 협력사 등록완료 
  ※ 5/9(금) 현재 GSITM 계약부서에서 내부 결재지연 상태이므로 현업부서와 선행하여 사업진행 요청
(2025.05.14 기준) 
- 차주 계약진행 예정
  ※ 1차 샘플아바타 제공상태에서 아바타 옷색상 변경 샘플 요청중
      L 요청사항 : * 현재 아바타 크기 유지 / 투명 부문 최소화하도록 전체이미지 조정 요청
                           (즉, 배경 포함된 사이즈를 캐럭터의 동선에 맞게 제작, 투명 배정 부분을 최소화 요청) 
                         * 전체 프레임 :동작이 있기까지 초기 대기 영역 삭제 요청
                            (사유는 파일 사이즈를 최소화하여 메모리 사용 효율성을 높이고자 합니다.)  </t>
  </si>
  <si>
    <t>(2025.05.23 기준) 
- 5/23 계약진행 완료
  ※ 계약기간  5/16 ~ 5/31까지
      L 계약은 위의 날짜로 진행하고 사업진행은 6/6까지 납품 및 계산서발행(GSITM 계약부서와 합의 완료)
      L SL사업본부 업무 포화로 6/6 이후 납품지연 가능성으로 GSITM측에 연기요청 진행 예정
(2025.05.30 기준) 
- GS칼텍스 적용아바타 디자인 협의 및 마무리 단계 진행
  ※ 차주중 적용아바타 픽스후 제작진행 예정
(2025.06.27 기준) 
- GS칼텍스 수어아바타 납품완료에 따른 청구진행중
   L GSITM 현업부서와 계약부서간 협의중 / 차주 계산서 발행예정
(2025.07.23 기준) 
- GS칼텍스 수어아바타 납품완료에 따른 향후 진행사항
   L 개발사인 GSITM에서 금년 9월까지 개발완료를 목표로 진행중
   L 프로토타입적용 허브주유소 5곳은 아직 미선정 상태
   L 허브주유소 테스트 및 안정화이후 전국 GS칼텍스 직영주유소에 배포 계획을 가지고 있음
   L 견적내역중 1차 계약에  사항에 포함된 내용 : 
      ※ "향후 추가 주유기 키오스크당 공급되는 수어아바타 컨텐츠 저작권에 대해 주유기 키오스크당 클라이언트 라이선스 추가 금액이 발생합니다."
      ※ 주유기 KIOSK Client License / 소비자가 50만원 제시 상태
(2025.08.29 기준)
 - GS칼텍스 검수 확인서 등록, 세금계산서 처리 완료
(2025.09.17 기준) 
  - GS칼텍스 수어아바타 납품완료에 따른 향후 진행사항 확인차 방문
    L 9/29(월) 오후 2시 / 추석전 인사 및 향후 계획관련 (주)GSITM 담당자 미팅
           ※ '26년 GS칼텍스 향후 사업 방향 확인차_With.오민규부장</t>
  </si>
  <si>
    <t>2025-031</t>
  </si>
  <si>
    <t>전국지자체</t>
  </si>
  <si>
    <t xml:space="preserve">- 전국 지자체 문화축제 수어서비스 적용 제안사업 </t>
  </si>
  <si>
    <t>2025년</t>
  </si>
  <si>
    <t>[2024년] 
- 문화축제 수어서비스 방향은 홈페이지, 앱, 안내표지판, 브로셔 등 QR적용 수어서비스 적용제안
- 하반기 전국 668개 행사기관 컨텍은 전문 텔레마케팅 대행사를 통해 1차 진행 요청중
   ※ 먼져 진행중인 아웃바운드 콜과 휴가시즌으로 인래 당사 진행은 8월 넷째주 진행예정 
    * 2차 고객수집은 상반기 지역축제 완료 기관대상 ‘25년 행사준비를 위한 텔레마케팅 진행 및 고객수집 
    * 남양주시 경기정원박람회 홍보물 스마트 수어QR서비스 제안 차 남양주시 공원녹지관리사업소 방문 / 예산문제로 도입불가
[2025년]
- '25년 상,하반기 지역축제대상 TM진행 예정
  ※ 2/12(수) 미래전략팀 박현후과장 지원으로 '25년 지역축제 전체 리스트 조사중
  ※ '25년 상,하반기 전체 리스트 확보후 전체 지역축제 대상 TM전문업체 "김&amp;김콜센터"를 통해 아웃바운드 진행예정(2월 셋째주중)
(2025.03.12 기준)
- 지역축제 TM 내부결재 완료따른 사업추진
- 3/17(월) 콜센터 발주진행 및 콜 진행 스케쥴 협의 예정(사업지원팀+미래전략팀)
- 아웃바운드 콜은 상반기, 하반기 전체 지역축제 대상으로 진행
- 수어서비스 적용에 긍정적 기관대상 영업추진
 ※ 표준 수어서비스 가격책정 필요 
(2025.03.25 기준)
- 1차 고객처대상 아웃바운드 콜 진행(3/19~24일) / 고객 호응도 중,상 대상 eDM 및 본사 콜 진행 예정
  ※ DX팀 영업인력 부족으로 유관부서 아웃바운드 콜진행 지원필요
- 2차 고객처대상 아웃바운드 콜 진행중(3/25~ing)
(2025.04.08 기준)
- SK쉴더스 지역 협력사를 통한 영업 추진 
   ※ 1차 아웃바운드 고객대상 SK쉴더스 협력사에서 2차 eDM발송 및 지역별 방문영업 진행
   ※ SK쉴더스 협력사 가능지역이외 타 지역은 본사에서 진행 
[진행중] 4월 23일 기준
 ※ SK쉴더스에서 지역 협력사 자료 배포완료
  ※ 케이엘큐브 소개자료기반 커스텀으로 자료작성후 고객께 배포. 
※ 2025.11.27 담당자 변경 심재홍 → 양승구</t>
  </si>
  <si>
    <t>2025-032</t>
  </si>
  <si>
    <t>(주)채움씨앤아이</t>
  </si>
  <si>
    <t xml:space="preserve">- (주)채움씨앤아이 도서관용 로봇 수어서비스 제안 </t>
  </si>
  <si>
    <t>2분기</t>
  </si>
  <si>
    <t>- 채움씨앤아이</t>
  </si>
  <si>
    <t xml:space="preserve">- 로봇 생산업체인 ㈜채움씨앤아이 도서관 최적화된 수어서비스 적용 검토중
- 로봇에 수어인식 기능을 적용 검토중에 있으나 변수사항(학습데이터)에 대한 문제로 단방향으로 제안
- 1/16(목) 100문장 기준 견적서 발송완료(SL-CMS제외)  
- 1/20(월) 로봇 수어 적용과 관련하여 김승철상무 미팅진행
   ※ 수어적용으로 인해 로봇 판매에 대한 원가상승 부담 / PoC적용후 판매 수량별 로봇 Client License형 금액정책 역제안중
- 2/11(화) 도서관 안내로봇에 수어아바타 적용에 대한 양사간 미팅진행 
   ※ 세종시립도서관 기 도입 도서관 로봇에 프로토타입으로 수어서비스 적용 논의
   ※ 프로토타입 적용후 타 도서관 밴치마킹 거첨사이트 활용
   ※ 25년 신축도서관, 리모델링도서관 도서관 로봇적용 고객처대상 영업진행 계획 
- 2/12(수) 세종시립도서관 과장님 (주)채움씨앤아이 내방에 따른 청각애인인에 대한 브리핑 및 도서관로봇 수어아바타적용 논의 진행
   ※ 도서관 로봇에 수어적용 테스트를 위한 샘플 수어아바타 (주)채움씨앤아이 개발팀 발송완료
   ※ 로봇 개발사 개발팀에서 로봇 UI/UX상 수어아바타 적용에 따른 문제점이 없는지 기술검토후 의견 제시할 예정 </t>
  </si>
  <si>
    <t>2025-033</t>
  </si>
  <si>
    <t>LG CNS</t>
  </si>
  <si>
    <t>KB국민은행 수어번역서비스</t>
  </si>
  <si>
    <t>- 장차법 대응 및 ESG경영 실천을 위해 수어번역서비스 도입 검토 예정
- 챗봇 시범 적용용 수어번역서비스 예산용 견적 및 인프라 구성안 제출
- 구축형, 구독형(금액 구조만 구독형으로 제안) 견적 제출
- 24년 12월에 금융지주에서 실무진과 SynK 당위성 논의 후 사실 상 예산기안 통과
- 4~5월 입찰 공고 후 6월에 프로젝트 착수 계획 중
  · 2-3월 중 RFP 작업 관여 및 지원 제안 예정</t>
  </si>
  <si>
    <t>* 계약라인업 : KB국민은행 &lt; SK쉴더스 &lt; LG CNS</t>
  </si>
  <si>
    <t>2025-034</t>
  </si>
  <si>
    <t>부천도시공사</t>
  </si>
  <si>
    <t>부천도시공사 수어번역서비스 제안</t>
  </si>
  <si>
    <t>- 발주금액 : 0.15억</t>
  </si>
  <si>
    <t>- ESG경영지표 충족의 일환으로 수어번역서비스 적용 검토(웹, 키오스크 대상)
- 스포츠센터 4군데 정도 있고 1군데 시범 적용 후 차차 확산 예정
 · 소사국민체육센터 로비 키오스크 PoC 중</t>
  </si>
  <si>
    <t>2025-035</t>
  </si>
  <si>
    <t>남양주도시공사</t>
  </si>
  <si>
    <t>남양주도시공사 수어번역서비스 제안</t>
  </si>
  <si>
    <t>- 25년3월에 키오스크 CMS의 WEB 전환 진행이라 그 이후 수어번역서비스 검토
  · 작년 경영평가 점수 다소 부족하여 수어번역서비스를 활용하면 개선에 도움될 것으로 공감
  · 키오스크 수량 : 29대 (체육센터)</t>
  </si>
  <si>
    <t>2025-036</t>
  </si>
  <si>
    <t xml:space="preserve">현대백화점 </t>
  </si>
  <si>
    <t>에이치엘엠</t>
  </si>
  <si>
    <t>현대백화점 수어번역서비스 키오스크 적용</t>
  </si>
  <si>
    <r>
      <rPr>
        <sz val="10"/>
        <color rgb="FF000000"/>
        <rFont val="&quot;맑은 고딕&quot;, monospace"/>
        <family val="3"/>
        <charset val="129"/>
      </rPr>
      <t xml:space="preserve">- 키오스크의 컨텐츠들은 대부분 도식화가 잘 갖추어져 있어서 수어 안내가 실용적이지 못할 것으로 예상
- 판교, 다산, 부산, 송도 지점들에 있는 미술관 제안 중
</t>
    </r>
    <r>
      <rPr>
        <sz val="10"/>
        <color rgb="FF000000"/>
        <rFont val="&quot;맑은 고딕&quot;, monospace"/>
        <family val="3"/>
        <charset val="129"/>
      </rPr>
      <t>(2025.03.25 기준)
- 4/3(수) 10시 현대백화점內 미술관(판교,다산,부산,송도)대상 수어서비스 제안 대면 미팅진행
  ※ (주)스위트케이 한정현이사 동행</t>
    </r>
  </si>
  <si>
    <t>2025-037</t>
  </si>
  <si>
    <t>본사영업</t>
  </si>
  <si>
    <t>12월 혹은 2026년초</t>
  </si>
  <si>
    <r>
      <rPr>
        <sz val="10"/>
        <color rgb="FF000000"/>
        <rFont val="&quot;맑은 고딕&quot;, monospace"/>
        <family val="3"/>
        <charset val="129"/>
      </rPr>
      <t xml:space="preserve"> (2025.09.24기준)
 - 카카오뱅크 수어영상에 실사형 리디자인 추가 협의 미팅 완료 : 9.24일(수) 10:00 ~11:30 판교 카뱅 사무실  
     L 기술적인 업무 협의 완료(레퍼런스 이미지 당사에서 작성 협의 완료), 구매팀 : 개발 기간 및 제안시의 단가로  조정 요청  
     L 구축 이후 문구의 수정 보안의 비용 여부 - 협의하여 조정 하겠음
     L 구매팀 : 실사형 아바타 타 사업에 제한기간의 설정필요(딥페이크 독점사용 기간 : 1분기 또는 6개월 요청으로 예상), 타 업권은 제외 요청함   
     L 수정 견적서 발송(9.24일), 협의 완료시  : 10.17일 이전 예약 체결 예정 
 (2025.09.30기준)
 - 카카오뱅크 수어영상에 실사형 리디자인 추가 협의 및 계약금액 확정  
     L 1차 계약 : 44,100,000, 2차 계약 : 50,500,000  = 합계 94,600,000 예정
     L 추가 범위 : 수어영상의 리디자인 작업 범위를 기존 사업수행 계획서 추가하여 10.1일까지 제출 요 (추석 전 품의 예정) 
     L 추석 이후에 계약을 바로 진행 될 수 있도록 햠조 요청함 
 (2025.10.14기준)
 - 카카오뱅크 수어영상에 실사형 리디자인 계약서 상호 확인  완료 - 금주 계약 체결 예정  
     L 계약서는 1차의 추가 계약으로 진행(금액은 합산 금액 : 94,600,000 수정 계약) 
     L 계약이행보증보험 증권 발행(총액 금액으로)  
</t>
    </r>
    <r>
      <rPr>
        <sz val="10"/>
        <color rgb="FFFF0000"/>
        <rFont val="&quot;맑은 고딕&quot;, monospace"/>
        <family val="3"/>
        <charset val="129"/>
      </rPr>
      <t xml:space="preserve">
 </t>
    </r>
    <r>
      <rPr>
        <sz val="10"/>
        <color rgb="FF000000"/>
        <rFont val="&quot;맑은 고딕&quot;, monospace"/>
        <family val="3"/>
        <charset val="129"/>
      </rPr>
      <t xml:space="preserve">(2025.10.23기준)
 - 카카오뱅크 수어영상에 실사형 리디자인 모델에 대한 레퍼런스 이미지 테스트본 공유 (가산 수어통역센터 10:00 ~!4:00) 
     L 당사 농인분들과 인터뷰 진행 - 개선 요구 사항 접수(수어영상 이미지 표출, 위치조정, 영상에 대한 선택, 배경색, 보이스피싱 등의 의견 제시) 
     L 레퍼런스 이미지에 대하여 고객사 만족, 이미지 모델 2 ~ 3개 선택 후 수어영상으로 제작 테스트 진행  
</t>
    </r>
  </si>
  <si>
    <t>* 수어번역서비스 설명회 및 업무 상담(2/19, with 대표님)
- 모션인식을 통한 수어 양방향 소통 뱅킹서비스 계획 중
· 교보생명 사례 활용 농인 대상 카카오뱅킹 app에 핵심키워드 클릭 유도하여 질의 처리 후 수어 답변 제안
(질의 처리를 위한 핵심키워드 시나리오 기획 고민 예정)
· 상세 상담의 경우 손말이음센터 혹은 전국 수어통역센터 연결 처리 대안 제시(개인정보인증 정책에 따름)
· 제안 내용 검토 및 고민 후 올해말 혹은 내년초 사업 추진 예정
(2025.04.03 기준)
- 카카오뱅크 Web/ App 수어서비스 진행에 따른 견적진행 완료
※ 구축 방법에 따른 비용 (각각)
* Web / App 2개 채널 이용 시 비용, App 1개 채널 이용 시 비용
* On-Premise 구축형과 SaaS 구독형 비용
- 예상 소요일정 : 4~5개월
- 4/4(금) 데모사이트 요청에 따라 KB저축은행 데모사이트 발송
(2025.04.11 기준)
- 4/7(월) 카카오뱅크 담당자 3차 대면미팅 진행
- On-Premise구축형 견적 사항에 대해서는 이해되었으나, 클라우드 구독형에 대한 견적은 의문상태
※ 당사 클라우드 구독형 가격정책 재정립 필요
[진행중] 4월 24일 기준
※ 당사 표준 수어아바타 이슈
※ 카카오뱅크 타 금융기관과의 차별화 이슈
※ 카카오뱅크 Needs.. 독자적인 캐릭터 만들고자 하며, 금액은 2차 문제라고 함.
※ 차주중 고객 Needs사항에 대해 회신예정_SL사업본부와 소통완료 상태
(2025.05.07 기준)
※ 카카오뱅크 전용 신규 수어아바타 모델제작 견적 및 클라우드 구독형 재정립 견적서 발송완료
※ 5/8(목) 카카오뱅크 유관부서 내부논의후 이슈사항 또는 확인사항 필요시 대면미팅요청 또는 서면질의 예정
L 신규 수어아바타 모델제작에 따른 기간 문제로 당사 표준 수어아바타 제작후 카카오뱅크에서 영상을 자체적으로 변경또는 커스텀요청을
해도 되는지 등.. 에 대한 서면질의 예정
(2025.05.16 기준)
※ 5/12(월) 카카오뱅크 현업담당자 미팅_with.안혜신팀장
L 아젠다 : On-Premise 구축시 SL-CMS 필요성 여부 및 SL-CMS와 FAQ 통합 재구축 논의
※ 5/15(수) SL-CMS와 FAQ 통합 재구축 견적서 제출
L 견적분야 : FAQ &amp; CMS 통합시스템 분야 / 카카오뱅크 전용 수어아바타 신규제작 분야 / 수어아바타 구성 및 검수외 분야
L 카카오뱅크 유관부서와 논의후 별도 연락 예정
※ 경쟁사 : 이큐포올, 멀틱스
(2025.05.23 기준)
- FAQ 및 CMS 통합 재구축관련 카카오뱅크 내부 논의 진행중
※ 사업진행은 빠르면 6월말진행. 늦어도 7월초에는 진행할 것으로 예상(카카오뱅크 강영욱매니저 의견)
※ 현재 통합으로 갈지, 별도로 진행할지에 대해서는 카카오뱅크 유관부서에서 논의후 결과 도출 예정
※ 요구사항 정의서 작성시 그간 얘기나왔던 전용 수어아바타 모델개발등 적용 예정
※ 당사에서 과업지시서 작성 지원을 얘기하였으나, 카카오뱅크 내부에서 별도 작성후 궁금한 사항이 있으면 연라 주겠다 함.
(2025.05.30 기준)
- FAQ 및 CMS 통합 재구축관련 카카오뱅크 내부 논의 진행중(변동사항 없음)
※ 사업진행은 빠르면 6월말진행. 늦어도 7월초에는 진행할 것으로 예상(카카오뱅크 강영욱매니저 의견)
※ 당사에서 과업지시서 작성 지원을 얘기하였으나, 카카오뱅크 내부에서 별도 작성후 궁금한 사항이 있으면 연라 주겠다 함.</t>
  </si>
  <si>
    <t>(2025.06.04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6월중 입찰예정 / 과업지시서는 카카오뱅크 내부에서 작성후 검증차원으로 사전 배포 예정
(2025.06.13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차주 입찰공고 예정 : 카카오뱅크 홈페이지 입찰사이트 게시
L 사업범위 : 2) FAQ Admin개발과 3) 신규아바타+수어생성 2가지로 분리하여 입찰공고
L 공고기간 : 2~3주 예상
L 입찰예가 : 비공개
※ 당사외 예상 참여사 확인불가상태(비공개)이며, 과업지시서 사전공개는 차주 월요일에 재확인예정(카카오뱅크 신진상팀장)
※ 당사 통합 견적가 : 4.18억(vat포함)
(2025.06.19 기준)
- 본 사업 및 타 시스템 예산편성 취합중으로 입찰공고 지연상태
※ 공고 일정은 차차주(7월초) 예상(카카오뱅크 신진상팀장)
L 입찰공고전 입찰 참여사에 과업지시서 공개 예정
(2025.06.26 기준)
- 카카오뱅크 변경 현업 담당자 인사 및 구매팀 논의 완료
※ 7월 cms개발 공고이후 8월 아바타(신규모델+문장생성) 공고 예정
L 아직까지 통합으로갈지 분리해서갈지 현업부서와 구매팀 협의 안됨.
L 차주 사업방향 결정후 구매팀에서 연락주기로 함.
L 통합으로 갈시 단일건으로 7월 공고로 완료
(2025.07.04 기준)
- 카카오뱅크 AI수어상담 시스템 구축 사업 입찰공고 게시
※ 세부일정(카뱅 내부사정에 의해 변경될 수 있음)
입찰공고 : 7/4(금)
제안서 접수 마감: 7/24(목) 16시까지
제안설명회 : 7/28(월) 예정 (카뱅 판교오피스)
우선협상대상자 선정 : 7/28(월) 예정
계약진행 : 8월內
(2025.07.10 기준)
- 카카오뱅크 AI수어상담 시스템 구축 사업 입찰공고 게시
L 입찰공고 : 7/4(금) / 접수마감: 7/24(목) 16시까지 / 제안발표 : 7/28(월) 예정 / 업체선정 : 7/28(월) 예정 / 계약진행 : 8월內
L 이슈사항 : 제안요청서상의 투입인력 상주 원칙사항은 계약후 인력투입관련 현업부서와 논의 과정에서
상주/비상주 사항에 대해 논의가 될 수 있다고 함(카뱅 CS플랫폼기획팀 신진상팀장 의견)</t>
  </si>
  <si>
    <t>(2025.07.14 기준)
- 카카오뱅크 AI수어상담 시스템 구축 사업 입찰공고 게시
L 입찰공고 : 7/4(금) / 접수마감: 7/24(목) 16시까지 / 제안발표 : 7/28(월) 예정 / 업체선정 : 7/28(월) 예정 / 계약진행 : 8월內
L 진행사항 : 아젠다 배포 및 장표별 담당부서 지정배포(유영복상무님)
(2025.07.25 기준)
- 카카오뱅크 AI수어상담 시스템 구축 사업 제안서 및 가격제안서 제출완료
L 제안 참여사 현황 : 비공개
※ 이큐포올 : 1차 개발사업 불참(2차 카뱅표준 수어아바타 제작사업 준비중)_김준경 연구소장 확인
※ 멀틱스 : 1차 개발사업 참여에 대해 명확하지 않음(2차 카뱅표준 수어아바타 제작사업 준비중)_백종민 영업팀장 확인
L 제안설명회 확정 :
※ 일 정 : '25.07.29(화) 10:30 ~ 11:20 (발표 30분 / Q&amp;A 20분)
※ 장 소 : 발표 10분전 까지 "카카오뱅크 판교오피스 15층" 대기후 → 발표장소 13층으로 이동
※ 평가위원 : 5명
※ 참석인원 : 정상욱부장(PM), 안혜신팀장(PL), 김종화대표, 심재홍이사(총4명)
(2025.07.30 기준)
- 1차사업 : AI수어상담 시스템 구축 사업 제안 / 미선정
L 제안 참여사 현황 : 4개사 중 당사 2위
※ 카카오뱅크 CS플렛폼기획팀 신진상팀장 확인
L 미선정 사유 : 솔루션 패키지 커스터마이징 제안 매우만족. 금액제안은 경쟁 3개사 대비 당사가 매우(?) 높아서 미선정 사유가 됨.
※ 카카오뱅크 CS플렛폼기획팀 연경은 매니저 확인_평가위원 참여
- 2차사업 "카카오뱅크 표준 수어아바타 제작 및 FAQ 수어번역 아바타 제작사업"
L 차주 입찰공고 게시 예정 / 공고시 공유예정
L 경쟁사 이큐포올 및 멀틱스 제안참여 확실
※ 이큐포올(김준경이사 확인), 멀틱스(백종민팀장 확인)
(2025.08.04 기준)
- 2차사업 : AI수어 상담 3D 아바타 및 영상제작 사업
■ 주요 추진 일정
1. 입찰참가마감일: 2025년 8월 20일 16시까지
2. 제안서 및 입찰서 제출 마감: 2025년 8월 20일 16시까지 (입찰참가마감일과동일)
3. 제안서 평가일: 2025년 8월 21일 (예정)
4. 우선협상대상자 지정: 2025년 8월 21일 (예정)
5. 기술협상 및 가격협상: 협상대상자 지정 통보일 익일
6. 계약 체결: 2025년 9월 중
■ 카카오뱅크 전용 수어아바타 샘플 영상 제공(5페이지 3.1 제안 방법 개요 참조)
※ 3.1.2 사업 수행 능력 평가를 위하여 아바타 샘플 영상을 필수로 제공해야 함
★ 제안한 3D 아바타를 사용한 5초 내외의 영상 1 Copy 이상 필수 제출
■ 8/5(화) 당사 확인 요청사항(CS플랫폼 기획팀 신진상팀장)
☞ 아바타 3D모션데이터 제공해줄수 있는지?
※ 사유 : 아바타 3D모션데이터 요청사항은 향후 카카오뱅크에서 자체내 아바타 리터치(비쥬얼적인 부분)
작업을 위해 문의하는 사항임.
※ 현재 위의 질문에 대해 "당사에서 수어아바타 영상을 제공하면서 3D모션데이터까지 제공해준 사례는 없는
상태"라고 하였으나,
※ 제안발표 평가시 위의 질문이 나올 것으로 예상됨(답변준비 필요)</t>
  </si>
  <si>
    <t>(2025.08.14 기준)
- 2차사업 : AI수어 상담 3D 아바타 및 영상제작 사업
■ 주요 추진 일정
1. 입찰참가마감일: 2025년 8월 20일 16시까지
2. 제안서 및 입찰서 제출 마감: 2025년 8월 20일 16시까지 (입찰참가 마감일과 동일)
3. 제안서 평가일: 2025년 8월 21일 (예정)
4. 우선협상대상자 지정: 2025년 8월 21일 (예정)
5. 기술협상 및 가격협상: 협상대상자 지정 통보일 익일
6. 계약 체결: 2025년 9월 중
L 제안서 작성 중. 취합(~8/14), 08/18(월) 리뷰 예정
L 카카오뱅크 전용 수어아바타 샘플 영상 제공 방안 검토중
(2025.08.21 기준)
- 2차사업 : AI수어 상담 3D 아바타 및 영상제작 사업
※ 8/21(목) 제안서 평가진행 (경쟁사 : 이큐포올, 멀틱스)
※ 8/21(목) 케이엘큐브 우선협상대상자 선정
※ 8/22(금) 기술협상진행_하윤호이사외
(2025.08.28 기준)
- 8/28(목) 사업수행계획서 제출완료(카카오뱅크 구매팀)
※ 사업수행계획서는 구매팀에서 현업부서인 CS플랫폼기획팀에 전달완료(구매팀 김재현 매니저 확인)
※ 현업부서에서 사업수행계획서상의 문제점이 없으면 차주중 바로 계약진행 예정
※ 카카오뱅크 영업담당자 변경 심재홍 → 양승구이사 / 고객처 인수인계중
 (2025.08.28기준)
 - 카카오뱅크에서 계약서 초안 발송으로 계약서 검토 진행  
     L 1차 경영기획팀에서 계약서 검토 후 카카오에 전송 예정 
     L 주요변경 사항 요청 사항 : " 손해배상의 한도를 계약금액의 총액으로 명기 요청" --&gt; 카카오내부에서 확인 후 답변 받아서 수정 예정 
     L 계약서 수정 완료 및 상호 검토 완료 후에, 가능한 9.1 ~ 2일 중으로 계약체결 예정 
 (2025.09.04기준)
 - 카카오뱅크 내부에서 계약서 등기 발송 예정(09.05 예정)  
     L  내부 결재 지연으로 25.09.05일 계약서 카카오뱅크 직인 후 등기 발송 예정 
     L 계약서 등기 접수 후(09/09 예정)  -  케이엘큐브 직인 후에 계약이행보증보험증권, 인감증명서와 같이 등기 발송 요청
 (2025.09.10기준)
 - 카카오뱅크 계약 체결 완료 (09.08자)  
      L 계약서 등기 접수 후(09/09 완료)  -  케이엘큐브 직인 후에 계약이행보증보험증권, 인감증명서와 같이 등기 발송 완료(9.10)
      L 대금지급 : 프로젝트 검수 후 100% 지급 (검수 후 7일 이내 계산서 발행) 
 (2025.09.11기준)
 - 카카오뱅크 수어영상에 실사형 리디자인 요청에 따른 협의(9.11일 카뱅 여의도 14:00 진행)  
      L 기존 영상을 실사 기반의 리디자인 진행으로 협의 - 기술지원 및 문서공유 : 카뱅, 개발 : 공동 진행  
      L 협의 사항 : 1. 당사 GPU 서버 사용으로 공동 개발, 2. 당사의 수어통역사 및 청각장애인과의 간담회 및 테스트 시 의견 청취   
      L 계약은 추가 신규 계약으로 진행 - (1차 견적: 87백만원 , 2차 수정 요청 견적 : 72백만원 수정 제시  --&gt; 비상주 조건) 
      L 시스템의 실사형 기반의 리디자인 오픈은 기존 프로젝트와 동일하게 OPEN(25.12월)
 (2025.09.18기준)
 - 카카오뱅크 수어영상에 실사형 리디자인 추가 협의(9.24일(수) 카뱅 여의도 14:00 진행)  
     L 기술적인 업무 협의 완료 하였고, 구매팀과 AI기술 이전, 라이선스, 비용에 대한 협의 
     L  카뱅 : CS플랫폼 기획팀, 구매팀, 당사 : 영업, 수어데이타 연구팀, 수행팀 참석 예정</t>
  </si>
  <si>
    <t>2025-038</t>
  </si>
  <si>
    <t>웅진씽크빅</t>
  </si>
  <si>
    <t>웅진씽크빅 디지털교과서 수어번역서비스 제안</t>
  </si>
  <si>
    <t>?</t>
  </si>
  <si>
    <t>- 수학 샘플데이터 수신(해설지, 해설 영상 및 스크립트)
  · 수학 교육에 대해 현실적으로 수어번역서비스 적합 유무 검토 필요
     -&gt; 적합 시 수학 학습데이터 준비 방안 및 구축 시간과 비용 등 제안 준비</t>
  </si>
  <si>
    <t>2025-039</t>
  </si>
  <si>
    <t>KB저축은행</t>
  </si>
  <si>
    <t>KB저축은행 수어번역서비스 적용</t>
  </si>
  <si>
    <t>- KB저축은행용 수어번역서비스 데모 시연
 · 우선순위 타프로젝트들의 수행으로 수어번역서비스는 중장기적으로 시간을 두고 도입 검토 예정
    (단독 사업으로 검토는 어려우며 타 프로젝트에 포함시켜 검토 예정)</t>
  </si>
  <si>
    <t>2025-040</t>
  </si>
  <si>
    <t>KB국민카드</t>
  </si>
  <si>
    <t>KB국민카드 수어번역서비스</t>
  </si>
  <si>
    <t>- 수어번역서비스 기본 소개 및 데모 시연
 · 정보보호부 부장을 컨택하였고 유관 부서인 소비자보호부로 전달하여 지속 영업활동 예정(LG CNS)</t>
  </si>
  <si>
    <t>2025-041</t>
  </si>
  <si>
    <t>BGF네트웍스</t>
  </si>
  <si>
    <t>CU 편의점 모바일앱 수어번역서비스</t>
  </si>
  <si>
    <t>- 편의점 CU앱에 장차법 대응 수어번역서비스 제품 소개 및 관련 법령 안내
- 모바일 상품권 등 타 프로젝트 우선순위로 장차법 대응 잠정적보류(지속적인 모니터링으로 사업기회 확인)</t>
  </si>
  <si>
    <t>2025-042</t>
  </si>
  <si>
    <t>연구개발특구진흥재단</t>
  </si>
  <si>
    <t>연구개발특구진흥재단 수어번역서비스</t>
  </si>
  <si>
    <t>- 발주금액 : 0.1억</t>
  </si>
  <si>
    <t>- 홈페이지 기관 소개용 수어 3D 아바타 영상만 도입 검토
 · 도입 검토 결과 차후 본사업으로 입찰 공고 예정(시스템 구축 방식 미정)
- 추가 정보 수집 후 2025년 입찰 준비 예정(지속적인 모니터링으로 사업기회 확인)</t>
  </si>
  <si>
    <t>2025-043</t>
  </si>
  <si>
    <t>식품안전정보원 홈페이지 기본 안내 설명 수어 자막 서비스</t>
  </si>
  <si>
    <t>- 수어서비스 라이선스 구축형과 영상 도입 방식 견적 제출
- 정보 수집 단계이며 구체적인 사업계획은 없고 미팅도 불필요하다고 함(지속적인 모니터링으로 사업기회 확인)</t>
  </si>
  <si>
    <t>2025-044</t>
  </si>
  <si>
    <t>S&amp;I코퍼레이션</t>
  </si>
  <si>
    <t>건물관리 분야 수어번역서비스 보급 확산</t>
  </si>
  <si>
    <t>- 실무진은 협력 사업기회발굴에 긍정적인 느낌을 가지고 있으나 경영진은 법적 강제성이 취약한 부분으로 인한 보급 확산이 쉽지 않을 것으로 보고 있음
- 베리어프리 키오스크와 번들로 판매하려니 베리어프리 키오스크가 고가라 제안하기 어려운 느낌이 있음
- 중장기적 협력 사업기회발굴 예정
(2025.10.20)
 - 업무담당자 변경(심재홍 -&gt; 임철현)에 따른 담당자 확인 및 방문일정 협의 예정</t>
  </si>
  <si>
    <t>서울시 원무팀</t>
  </si>
  <si>
    <r>
      <rPr>
        <sz val="10"/>
        <color rgb="FF000000"/>
        <rFont val="&quot;맑은 고딕&quot;, monospace"/>
        <family val="3"/>
        <charset val="129"/>
      </rPr>
      <t xml:space="preserve">
(2025.07.08기준)
  - 7/10(목) 발표자료 PMS 등록 완료
  - 7/15(화) 발표평가 13:00 ~ 13:35(발표 15분, 질의응답 20분)
    L 서울의료원 기획경영실 이미현팀장 섭외완료 및 발표평가 참석
(2025.09.02기준)
  - 2025년 테스트베드 서울 실증 지원사업_서울의료원 최종 선정
    L 향후일정 :  협약 일정 및 제출 서류 작업 진행중(전략기획실 사업기획팀)
    L 서울의료원 기획경영실 이미현팀장 실증사업 최종선정관련 통보(완료)
      ※ 이미현팀장 요청사항 : 향후 일정계획 및 사업 진행관련 미팅 요청
      ※ 당사와 서울경제진흥원간 협약 및 행정절차 완료이후 방문예정사항 이미현팀장께 전달 완료
(2025.09.17 기준) 
  - 2025년 테스트베드 서울 실증 지원사업_서울의료원 최종 선정
    L 9/19(금) 오전 10시 / 서울의료원 기획경영팀 + 원무과 팀장외 미팅(예정)
           ※ 향후 진행사항 브리핑 및 협약 날인
           ※ 방문자 김종화대표님, 정상욱부장원
           ※ 9/19(금) 미팅상황은 9/22(월) 주간보고시 공유예정
(2025.10.16 기준)
   - 10.14. SBA로 부터 협약관련 추가 보완 요청에 따라 고윤창팀장이 보완자료 준비 후 제출한 뒤 협약체결 진행예상됨
   - 10.15. 키오스크관련 배리어프리 키오스크 전문업체(케어랩스)와 업무 미팅 진행 함, 차주까지 키오스크 견적 및 의료분야 협업BM 만들기로 함
   - 10.16. 정상욱부장 경유 서울의료원과 차주 중 초도미팅 일정 협의 중, 초도 미팅 이후 협약체결 후 킥오프 진행 추진코자 함
</t>
    </r>
    <r>
      <rPr>
        <sz val="10"/>
        <color rgb="FF000000"/>
        <rFont val="&quot;맑은 고딕&quot;, monospace"/>
        <family val="3"/>
        <charset val="129"/>
      </rPr>
      <t xml:space="preserve">  
</t>
    </r>
    <r>
      <rPr>
        <sz val="10"/>
        <color rgb="FF000000"/>
        <rFont val="&quot;맑은 고딕&quot;, monospace"/>
        <family val="3"/>
        <charset val="129"/>
      </rPr>
      <t xml:space="preserve">(2025.10.25 기준)
  -  원무과 윤혜영팀장, 박주연차장, 박재라담당/ KL큐브 정상욱, 임철현, 백승준, 김해밝음
   L 배리어프리키오스크, 발급기, QR관련 미팅 진행 및 설치 위치관련 현지실사 진행
   L 배리어프리키오스크 설치 이후 유지보수 등을 위해 기존 공급사(헬스케넥트-포씨게이트) 장비와 동일 형식 장비 공급 선호 함
   L 당사 솔루션 구독형관련 실증기관 종료('26.09.14)이후 3개월 무상지원에 대한 계획서 상 언급 있으며 이에 대해 재검토 요청 접수
   L 발급기 관련해서는 양사간 내부 협의후 재미팅시 합의점 찾기로 함, QR설치위치에 대해선 운무팀 내부 재협의 후 얘기나누기로 함
</t>
    </r>
    <r>
      <rPr>
        <sz val="10"/>
        <color rgb="FF000000"/>
        <rFont val="&quot;맑은 고딕&quot;, monospace"/>
        <family val="3"/>
        <charset val="129"/>
      </rPr>
      <t xml:space="preserve"> </t>
    </r>
    <r>
      <rPr>
        <sz val="10"/>
        <color rgb="FF000000"/>
        <rFont val="&quot;맑은 고딕&quot;, monospace"/>
        <family val="3"/>
        <charset val="129"/>
      </rPr>
      <t>(2025.11.03 기준)
  - 매출관련 경영지원실과 협의 / 전체 매출 중 자부담금 제외 한 금액(2억원, VAT포함)으로 산정
 (2025.11.11 기준)
 - 업무미팅(윤혜영팀장, 박주연차장, 박재라담당, KL 정상욱, 임철현, 백승준)
   L 수행일정관련 업무협의, 실증관련 배리어프리키오스크1, 발급기3, QR관련 협의 --&gt; 발급기관련 1대(2층 건강검진센터)에 대해 안내형 전환요청/ 
      예산문제로 변경어려움 설명, 발급기로 공급하나 안내형으로 제공가능한지 내부 검토 후 재협의 하기로 함
   L 과제완료후 유지보수: 
       1. 키오스크는 제조사 유지보수 정책(3년 또는 1년) 준용, 키오스크 탑재 SW는 12개월 무상 유지보수 
       2. 모바일 핸드사인버스(SaaS) 입점은 '26년 10월 부터 월 50만원 비용 발생 안내,
      -&gt; 관련 세부사항은 추후 재협의 하기로 함</t>
    </r>
    <r>
      <rPr>
        <sz val="10"/>
        <color rgb="FF000000"/>
        <rFont val="&quot;맑은 고딕&quot;, monospace"/>
        <family val="3"/>
        <charset val="129"/>
      </rPr>
      <t xml:space="preserve">
</t>
    </r>
    <r>
      <rPr>
        <sz val="10"/>
        <color rgb="FF000000"/>
        <rFont val="&quot;맑은 고딕&quot;, monospace"/>
        <family val="3"/>
        <charset val="129"/>
      </rPr>
      <t xml:space="preserve">      
</t>
    </r>
    <r>
      <rPr>
        <sz val="10"/>
        <color rgb="FF000000"/>
        <rFont val="&quot;맑은 고딕&quot;, monospace"/>
        <family val="3"/>
        <charset val="129"/>
      </rPr>
      <t xml:space="preserve"> </t>
    </r>
    <r>
      <rPr>
        <sz val="10"/>
        <color rgb="FF000000"/>
        <rFont val="&quot;맑은 고딕&quot;, monospace"/>
        <family val="3"/>
        <charset val="129"/>
      </rPr>
      <t xml:space="preserve">(25.12.11)
 배리어프리키오스크(안내형) 및 발급기용 키오스크 견적 수령 - 엘토브, 포씨게이트
    L 금액비교 및 개발팀, 수행팀 협의 후 제품 선정 진행 필요
  (25.12.18)
  발급기용 키오스크 견적 요청 및 발급시스템 개발소스 제공받기 위한 '비밀유지서약서' 제공요청
   L 발급기용 키오스크 대당 금액 2벡만원 이내 확인 진행 중
   L 키오스크 전략적 협업관련 포씨에스 대표이사 미팅건 협의 중
   (25.12.30)
   과제관련 시스템 도입 및 과제이후 유지보수 예산배정관련 견적 제공
   L 내부 보고 시급성으로 인하여 선 견적작업 진행 함. 기존 키오스크(안내형1, 발급기3)기준 월 70만원 이상 배정시 예산확보 어려움
   L SaaS기반 구독형 핸드사인 톡톡 4ea(안내형 1, 발급기3) 제안 및 3년 약정 기준 추가 할인적용 월 84만원으로 제안 함 -&gt; 내부 보고후 재협의 예정
   L 발급기 키오스크관련 포시게이트와 금액 조율 진행, 기존 발급기 서울의료원 대당 7백만원 규모 제안으로 당사에 350만원이하 제공 불가
      기술지원서비스관련 비용도 추가 네고 어렵다고 함, 타 키오스크 도입에 대해 검토 필요 및 기술지원서비스관련 자체 진행가능여부 판단 필요
   </t>
    </r>
    <r>
      <rPr>
        <sz val="10"/>
        <color rgb="FF000000"/>
        <rFont val="&quot;맑은 고딕&quot;, monospace"/>
        <family val="3"/>
        <charset val="129"/>
      </rPr>
      <t xml:space="preserve">(26.01.02)
   과제관련 당사 핸드사인톡톡 조달청'혁신제품' 선정 및 유지보수 금액관련 협의, 의료원 내부 보고관련 사전 협의 및 관련 견적서(비교) 2부 제공 완료
   (26.01.07)
   과제관련 키오스크(배리어프리 안내형 1식, 발급기 3식)관련 내부 사전 품의 완료
   - 배리어프리 안내형 1식 키오스크 -&gt; 엘토브 43인치 스탠드형  BF인증 키오스크 선정
   - 발급기 3식 키오스그 -&gt; 포시케이트 21.5인치 발급기 3식 선정, 발급시스템 연동관련 금액 조정 협의 중 </t>
    </r>
  </si>
  <si>
    <t xml:space="preserve">
[진행중]4/24(목)기준
 ※ 제안서 시스템 상 제출 완료(04.17)
 ※ 6월 중 지원규모의 1.3배수 내외 발표평가 진행 예정
(2025.05.28기준)
※ 서울형 R&amp;D 테스트배드 실증사업 1차 통과 / 1차 통과에 따른 최유나주무관께 공유 완료_대표님
※ 발표평가 대비 실증기관 자격, 자격적합성, 연구중복성, 제재사항 조회, 실증기관의 수용 불수용 여부등 확인후
     7월 초순 발표평가 진행 예정
(2025.06.05기준)
※ 서울형 R&amp;D 테스트배드 실증사업관련 차주 서울시 복지실 장애인자립지원과 이계원팀장, 최유나주무관 대면미팅 진행 예정_with.대표님
    L 6/10(화) or 6/12(목)중 서울시청 담당자 일정확인후 당사로 통보예정 
(2025.06.12기준)
  -  기관 사업부서 변경 :
    L 복지실 장애인자립지원과 에서 "홍보기획관 민원실" 
    L 서울시청 1층 관리주체  : 인포메이션(행정국 총무과), 민원실(홍보기획관 민원과)
    L 6.12(목) 홍보기획관 민원실 본 사업관련 논의진행중
      ※ 기존 순번대기표 키오스크 사후관리사 "S/W (주)픽넘버" "H/W (주)포스뱅크"
      ※ 민원실 이슈사항 : 1층 구역별 관리주체가 달라 향후 장비 사후관리 문제 및 실증사업 1년이후 처리방안 고민중
          L'26년 민원실 배리어프리 예산 반영중 / 중복사업에 대한 우려 고민중
(2025.06.18기준)
  -  당초 실증사업을 서울시청(인포메이션, 민원실)에서 서울의료원으로 변경 
    L 변경사유 : 서울시청 행정국 총무국 및 홍보기획관 민원과에서 "불수용"통보 (개인정보보호문제)
    L 6/18(수) 서울의료원 내부논의후 "수용"으로 서울시청 경제정책과 혁신기술팀 공문접수 완료 및 서울경제진흥원 통보 완료(23일(월) 시스템 확인예정)
    L 서울시청 경제정책과 혁신기술팀 김혜선주무관께서 발표장표에 실증기관 변경에 따른 사유를 명시하면 좋겠다고 함. 
    L 본 사업 서울의료원 담당부서 변경(의료사회복지팀 → 기획팀+홍보팀)
    L 차주 서울의료원 기획팀외 관련부서 대상 사업진행 브리핑요청(일정확인중)
(2025.06.27기준)
  -  최종 발표평가대상 선정완료
    L 1. 접수번호 : TE250095로 최종 발표평가 대상으로 선정
       2. 실증기관 : 서울특별시 서울의료원 기획경영팀
       3. 발표자료 제출일 : 7월10일(목) 18시 마감(PMS 등록)
       4. 평가시간 : 7월 15일(화) 13:00 ~ 13:35. 발표 15분, 질의응답 20분
                         ※ 실증기관 담당자 참석 시 실증 필요성 발언 가능
       5. 발표장소 : 서울경제진흥원 본사(마포구 월드컵북로 400)
  - 7/1(화) am10시 서울의료원 기획경영팀외 미팅확정
    L 당사 실증사업 컨셉발표 및 서울의료원 Needs파악차 방문
    L 고객측 정확한 Needs파악을 위해 사업지원팀 김태형팀장or고윤창부장 동행예정</t>
  </si>
  <si>
    <t>(2025.3.18 기준) 
- 서울시 내부 상부의 지시에 의한 장애인 편의증진을 위한 AI기술 정보 수집중
- [1차미팅] 서울시 복지실 장애인자립지원과 이계원팀장, 최유나주무관 대면미팅 진행
  ※ 수어서비스 적용에 대한 제안중 농인,상담사,수어통역센터 3자통화 앱 개발 사업에 대한 관심을 보이며, 자료요청 및 발송(3/20)
  ※ 사업추진 방향 : 서울경제진흥원 "2025년도 서울형 R&amp;D 지원사업"을 서울시 도움을 받아 노원구 보건소를 실증기관으로 지정 요청예정
  ※ 차주 장애인자립지원과 2차 대면미팅 예정 → 미팅일정 픽스전
(2025.3.24 기준) 
- [2차미팅] 서울시 복지실 장애인자립지원과 이계원팀장, 최유나주무관 대면미팅 진행
  ※ 1차 제출 자료에 대해 윗선 보고자료로 보완요청 
       * 1안) 보건소 무장애서비스  
       * 2안) 서울시청 민원실 대상 시각,청각장애인 위한 무장애서비스
  ※ 보건소 대상으로 진행시 "서울시 복지시 장애인자립지원과"의 협업에 대한 업무 롤이 없는것에 대한 의견  
(2025.04.02 기준) 
- [2차미팅] 서울시 복지실 장애인자립지원과 이계원팀장, 최유나주무관 대면미팅 진행
  ※ 1차 제출 자료에 대해 복지실 과장 보고자료로 보완 제출
       * 1안) 보건소 무장애서비스  
       * 2안) 서울시청 민원실 대상 시각,청각장애인 위한 무장애서비스
  ※ 2025년도 서울형 R&amp;D 지원사업 "2안" 확정
(2025.04.11기준) 
- 서울시청 열린민원실 및 안내데스크 실증계획서 1차리뷰(04/11)
- 4/15(화) 실증계획서 설명차 서울시 복지실 장애인자립지원과 이계원팀장, 최유나주무관 대면미팅(예정)
(2025.04.15기준)
※ 서울형 R&amp;D 테스트배드 실증사업 자료(초안) 서울시청 복지정책실 이계원팀장, 최유나주무관 검토 완료
※ 4/17(목) 테스트배드 실증 제안자료 SBA(서울경제진흥원)제출 완료</t>
  </si>
  <si>
    <t>2025-046</t>
  </si>
  <si>
    <t>롯데백화점</t>
  </si>
  <si>
    <t>롯데백화점 기존 매장안내 키오스크 수어서비스 업그레이드 사업</t>
  </si>
  <si>
    <t>사업금액 : 0.44억</t>
  </si>
  <si>
    <t xml:space="preserve">(2025.3.24 기준) 
- 롯데백화점 기존 매장 키오스크 83대 대상 수어서비스 적용 업그레이드 예산 작업중 
- 적용범위 : 400문장 기준 / 키오스크 대당 라이센스 20만원 적용
 ※ 예산작업 중이라 수어서비스 적용여부는 예산배정이 확정되어야 알수있는 관계로 관망상태
※ 2025.11.27 담당자 변경 심재홍 → 오민규
</t>
  </si>
  <si>
    <t>2025-047</t>
  </si>
  <si>
    <t>NH농협은행</t>
  </si>
  <si>
    <t>NH농협은행 창구혁신 운영을 위한 수어서비스</t>
  </si>
  <si>
    <t>- 사업금액 : 18,050,000원(vat제외)</t>
  </si>
  <si>
    <t xml:space="preserve">  (2025.06.05 기준) 
   - NH농협은행 내부 결재 진행중
     L 구매예산 확정된 상태이며, 차주중 계약진행 예정
     L 수어아바타 제작을 위한 스크립트 30문장은 작성된 상태이며, 계약진행시 당사 배포예정
  (2025.06.12 기준) 
   - 차주 계약진행 예정
     L 견적금액중 구매부서 내고 5% 감안 예정
     L 전략기획실 요청사항 : 수어컨텐츠 제작금액 보다 수어플레이어 제작 금액이 70%비중을 감안하여 수어플레이어 퀄리티 상향필요(인스톨버젼)
   (2025.06.16 기준) 
   - 견적금액 내고 없이 원금액 발주서 접수 완료 
     L NH농협은행은 수의계약시 별도의 계약없이 발주서로 대처함.
   (2025.06.24기준) 
   - 고객 발주에 따른 내부 사업진행에 따른 협의진행  
     L 로컬 수어플레이어 제작에 따른 직접개발 or 외주제작 or 개발분야 취소 = 결정필요
   (2025.07.08기준) 
   - NH농협은행  각 지점별 청각장애인을 위한 수어콘텐츠 활용 홍보진행중
     L 7/15(화)까지 수어콘텐츠 및 수어플레이어 납품 要請
   (2025.07.15기준) 
   - 수어콘텐츠 및 수어플레이어 최종 납품완료
     L 납품사항에 대한 고객이슈 없음
     L 향후 비슷한 상황의 고객처 이슈대비 수어플레이어 업그레이드 필요해 보임
        ※ 특히, 플레이어기능(고대비,배속,투명/반투명 추가 및 문장별 하드코딩 사항 등
   (2025.09.30기준) 
   - 수어문장 추가 요청 (기존 : 17, 추가 : 13 = 총 30개 운영 예쩡)   
     L 추석 이후에 제공 될 수 있도록 협의 예정(10.1일)  
     L 플레이어도 13개 추가된 플레이어 제공(고대비,배속,투명/반투명 추가 및 문장별 하드코딩 사항 등) -&gt; 버젼관리 필요
※ 2025.11.27 담당자 변경 심재홍 → 양승구</t>
  </si>
  <si>
    <t>(2025.04.16 기준) 
- SK쉴더스 프리세일즈 영업라인을 통해 NH농협은행 프로세스혁신부 김용환부장 및 심필남팀장(창구혁신운영팀) 초도미팅 진행
 ※ 타 금융권 수어적용 사례 및 금융권 수어적용 필요성에 대한 어필
 ※ 4/17(목) 담당 부장 및 팀장께 "청각장애인을 위한 NH농협은행 수어서비스 제언서" 및 "청각장애인의 은행 서비스 개선을 위한 FGI결과 보고서" 제출완료
 ※ 4/18(금) 금융권 창구에서 테블릿을 이용한 수어서비스 레퍼런스 문의 및 IBK기업은행 실시간 화상상담 완료시점등 문의에 대한 대응진행 [심필남팀장 문의]
 ※ [내부미팅] 4/22(화) 10시반 SK쉴더스 정철진수석 및 이재문상무 NH농협은행 영업사항 논의차 당사 방문예정
(2025.04.24 기준) 
 ※ SK쉴더스 정철진수석 및 이재문상무 NH농협은행 영업사항 논의(완료)
 ※ 우리은행 명분자료 추가 요청중(고윤창부장 대응중)
(2025.05.08 기준) 
  ※ 전국 16개지점 대상 수어 시범서비스 진행예정
  ※ 본 사업 담당부서인 "프로세스혁신부 창구혁신운영팀"과 NH농협은행 전산센터와의 업무협조 불가상태
  ※ 시범서비스는 16개 각 지점별 창구담당자 PC에서 로컬로 수어컨텐츠 포팅후 필요시 영상송출하는 방식으로 서비스 제공 예정
  ※ 5/8(목) 구축형 및 구독형 견적서 발송완료 / NH농협은행 내부 검토후 별도연락 예정
          L 견적서상 지점별 수어컨텐츠 저작권 라이선스 책정에 대해 재검토 요청상태
          L 지점별 수어컨텐츠 저작권 라인선스 책정시 전국 1000여개 지점에 적용해야 하는 부담으로 사업 못할수 있다는 입장
  (2025.05.14 기준) 
  ※ 5/14(수) 수의계약범위 내 견적요청
        L 기본 30문장 범위
   ※ 5/16(금) 기본 30문장 및 수어아바타 플레이어 개발분야 적용 견적제출
        L 내부 결재의 복잡성으로 늦어도 6월말까지는 계약 및 발주진행 예정
  (2025.05.29 기준) 
   - 5/27(화) NH농협은행 내부 결재 진행중
     ※ 늦어도 6월말까지는 계약 및 발주진행 예정사항은 지난주와 변동사항 없음</t>
  </si>
  <si>
    <t>2025-048</t>
  </si>
  <si>
    <t xml:space="preserve">IBK기업은행 </t>
  </si>
  <si>
    <t>LG CNS&amp;에이텍에이피</t>
  </si>
  <si>
    <t>IBK기업은행 화상상담시스템 구축 및 디지털데스크 도입 사업</t>
  </si>
  <si>
    <t>- 발주금액 : 0.088억</t>
  </si>
  <si>
    <t>- 견적서 발송(0.088억)
- 1/10 발주
- 전체 계약기간 : 2024. 12. 04 ~ 2025. 06. 17
- 2/27 번역 대상 문장 1차본 수령
- 3/17까지 50문장 1차본 완료 예정(3월말까지 연장해 둔 상태)
  · 3월말 연구소 심다은 과장에게 완료본 수령하여 에이텍에이피 김지호 책임에게 전달(이메일 발송 시 LG CNS 류진걸 책임 항상 참조)
- 아바타 케릭터 : 여성(자켓&amp;Y셔츠 - 검정색&amp;회색) / 아바타 사이즈 : 교보생명과 동일 / 
- 4/29 시범오픈(4월초 정도까지 제작 및 테스트 완료)
- 5/13 대고객 오픈
- 6월 중순 안정화 완료 및 종료
- 6월말 : 대금결제 예정(세금계산서 발행일 확인 - 매출계산서 역발행 여부 확인)
 (2025.05.14 기준) 
  ※ 5/14(수) 수어제작 2차 54건 요청중
       L 6/2(월) 대고객 오픈으로 2차 54건에 대한 빠른 제작요청중
       L에이텍 담당자측에는 6/2(월)까지 노력은 하겠으나  6/13(금)까지 가능예상 통보
       L 짧은 제작기간으로 수어제작과 동시에 순차적으로 발송하는 방식으로 진행 통보  
 (2025.05.30 기준) 
  - 6/2(월) IBK기업은행 대고객 오픈 진행(시흥점, 과천점, 김포점)
    L 화상상담 오픈 진행시 기 제출 1차 수어아바타로 진행 / 2차분 수어아바타는 안정화 기간동안 적용 예정
       ※ 2차 수어제작분 순차적OR일괄적 배포시점 명확화하여 에이텍에 일정공유 필요 
 (2025.06.04 기준) 
  - 전체 100문장중 2차분 54문장 최종본 에이텍 발송완료
  - IBK기업은행(과천점) 고객 오픈 행사 완료에 따른 레퍼런스 사이트 방문예정
    L 에이텍측에서 디지털 데스크 오픈에 따른 기사송출 예정
 (2025.06.13 기준) 
  - 사업완료에 따른 치주 LGCNS 청구절차 진행 예정
    L 절차 : 케이엘큐브 -&gt; LGCNS -&gt; 에이텍 -&gt; LGCNS -&gt; 케이엘큐브(계산서발행)
    L LGCNS 류진걸팀장 공유 완료
 (2025.06.19 기준) 
  - 사업완료에 따른 주주 LGCNS 청구절차 진행 예정이였으나 LGCNS에서 에이텍에 사업완료 미확인상태
    L 계산서 발행과 관련하여 차주 LGCNS 류진걸팀장 별도 연락주기로 함.
 (2025.06.27 기준) 
  - 사업완료에 따른 차주 LGCNS 청구절차 진행 
    L 차주 검수확인서 확인후 계산서 발행예정
※ 2025.11.27 담당자 변경 심재홍 → 양승구</t>
  </si>
  <si>
    <t>2025-049</t>
  </si>
  <si>
    <t>서울시</t>
  </si>
  <si>
    <t>서울시청 장애인편의증진팀 협업사업 발굴 영업진행</t>
  </si>
  <si>
    <t>(2025.07.29기준)
  - 서울시청 장애인편의증진팀 향후 실증사업 논의 미팅
    L 일시 : 8/4(월) 15시~
    L 미팅목적 : 2025년 테스트베드 서울 실증 지원사업 서울의료원과의 진행사항 공유 및 
                        향후 서울시청 장애인편의증진팀과의 실증사업 진행 논의
    L 참석자 : 장애인편의증진팀 이계원팀장 / 최유나주무관 후임 주무관 참석
(2025.08.04기준)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차주 제출예정 
                  ※ '26년 본 예산 진행은 어려운 상태. '26년 추경사업으로 검토 예정 
(2025.08.14기준)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제출완료 
  L 청각장애인을 위한 수어통역서비스 시범구축 계획(안) 제출
1안: 의료원 1곳 시범구축. 2안: SaaS기반의 클라우드 서비스 26개 기관 단계별 구축 
        L 8/18(월) 10시 장애인편의증진팀 미팅 예정_with.대표님
(2025.08.18기준)
-  서울시청 장애인편의증진팀 2차 미팅 완료
  L 참석자 : 장애인편의증진팀 이계원팀장 / 박진수주무관
  L 논의사항 : 3자 화상통화 서비스 제안 및 서울시청 홈페이지 수어서비스 적용 논의 
    ※ 3자 화상통화 서비스는 현재 꼭 필요한 서비스가 아니라는 의견
    ※ 시범적으로 홈페이지 카테고리별 수어적용후 향후 확대
(2025.08.28기준)
 - 서울시 대표 홈페이지 수어서비스 적용 시범사업을 위한 1차 자료제출 완료 
     L 1차 대표 홈페이지 103개 카테고리별 대표메뉴 및 서브메뉴까지 수어아바타 적용
     L 2차 모바일 페이지 진행 
     L 3차 전체 페이지 확대 제안예정  
    ※ 반응형 웹으로 제작된 것으로 판단되며, 홈페이지 적용시 홈페이지 구축사와 수어서비스 적용에 대한 
        기술적 논의가 필요 함.
    ※ 서울시청 담당주무관 및 팀장 검토후 차주 대면미팅(필요시)요청 예정
(2025.09.04기준)
 - 서울시 대표 홈페이지 수어서비스 적용 시범사업을 위한 1차 자료제출 완료 
     L 1차 대표 홈페이지 103개 카테고리별 대표메뉴 및 서브메뉴까지 수어아바타 적용
    ※ 서울시청 담당주무관 및 팀장 검토진행중이며, 예산문제 및 수어적용관련 유관부서와의 협의등
        절차가 많이 남은 상태고, 추후 대면미팅 필요시 요청하겠다 함.
(2025.09.17 기준) 
  - 서울시 대표 홈페이지 수어서비스 적용 시범사업을 위한 2차 자료제출 완료 
    L 9/17(수) 1차 견적에대해 서울시 대표홈페이지 카테고리 변경으로 인해 2차 문장 견적요청
           ※ 요청사항에 대한 견적서 발송 완료 및 추석전 영업대표 변경에 따른 방문예정
           ※ 방문자 심재홍이사, 오민규부장
           ※ 10월 초순경 서울시 홈페이지 PoC 적용 가능성 80%(예산배정 실패지 '26년 진행)
               단, 2차 견적서는 "수의계약" 범위내 발송
※ 2025.11.27 담당자 변경 심재홍 → 양승구</t>
  </si>
  <si>
    <t>2025-050</t>
  </si>
  <si>
    <t>국립국악원</t>
  </si>
  <si>
    <t>국립국악원 국악 아카이브 포털 및 공연 영상자료 수어서비스 적용 제안</t>
  </si>
  <si>
    <t>(2025.05.28 기준) 
  - [인바운드] 국립국악원 국악 아카이브 포털(홈페이지 포함) 및 공연 영상자료 수어서비스 적용 대응
    ※ 수어서비스에 대한 순차적 적용 제안 
            L 1차(초기) : 국악 아카이브 포털 및 홈페이지(기본 100문장 진행) 및 7개 공연 영상(5분 분량) 영상당 10문장 = 70문장
            L 2차(확대) : SL-CMS도입 OR 클라우드 서비스 적용
    ※ 위의 제안의 기반으로 국립국악원 내부 검토중 
※ 2025.11.27 담당자 변경 심재홍 → 오민규</t>
  </si>
  <si>
    <t>2025-051</t>
  </si>
  <si>
    <t>토스뱅크</t>
  </si>
  <si>
    <t>(주)브리지텍</t>
  </si>
  <si>
    <t>(주)브리지텍_토스뱅크 콜 인프라 재구축 사업중 수어서비스 추가제안</t>
  </si>
  <si>
    <t xml:space="preserve">(2025.06.05 기준) 
  - 제안사 : 브리지텍
  - 고객사 : 토스뱅크
  - 사업명 : "토스뱅크 콜 인프라 재구축"중 수어서비스 추가제안 건
  - 사업범위 : 서버, 네트워크, 전화기, PBX, CTI, IVR, 녹취, 상담APP, 웹팩스, 통합운영관리 통합관제, 
                  STT, TA, 보이는ARS, 말로하는 ARS, AI콜봇(NLU), 연동/연계
  - 추가제안 : 수어아바타 서비스(디바이스_미확정)
                     ※ 사업확정시 브리지텍에서 토스뱅크와 논의예정
                     ※ 견적범위 : 핸드사인톡톡(SL-CMS), 수어 200문장(문장범위는 상황에 따라 가감)
  - 추가제안금액 : 5천~7천만원
  - [케이엘큐브] 추가제안 제출기한 : 6월10일(화)까지 / DX사업본부 사업지원팀 제안작업 진행중
  - [브리지텍] 본 제안서제출기한 : 6월17일(화)까지
  - [브리지텍] 제안발표 : 6월19(목) 
(2025.06.10 기준) 
  - 6.10(화) 추가 제안서 작성완료(사업지원팀) 및 가격제안(DX팀) 브리지텍 제출완료
      L 추가제안 금액 : 6천만원(vat별도)
      L 예정 : [브리지텍] 본 제안서제출기한 : 6월17일(화)까지
      L 예정 : [브리지텍] 제안발표 : 6월19(목) 
(2025.06.19 기준) 
  - 6.10(화) 추가 제안서 작성완료(사업지원팀) 및 가격제안(DX팀) 브리지텍 제출완료
      L 추가제안 금액 : 6천만원(vat별도)
      L [브리지텍] 본 제안서제출기한 : 6월17일(화) 완료
      L [브리지텍] 제안발표 : 6월19(목) 완료
       ※ 브리지텍 경쟁사 :(주)이씨에스, (주)한솔인티큐브
(2025.06.27 기준) 
  - 업체선정 대기중
      L 제안 참여사 : (주)브리지텍, (주)이씨에스, (주)한솔인티큐브 경쟁
       ※ 현재 분위기는 당사와의 협력중인 (주)브리지텍 선정가능성 높음
       ※ 단, 브리지텍 사업자선정시 기술협상에서 추가제안의 수어아바타 적용여부 지켜봐야 됨.
(2025.07.10 기준)
 - 우선협상 진행중 : 7/8~ ※ 수어 포함 여부 미확정
(2025.07.18 기준) : 전주 동일
(2025.07.22 기준)
- 콜센터 시스템 노후교체 PJT 브리지텍 우선협상 대상자로 선정후 금액협상중 2위 업체 금액으로 납품요구
   L 기능에서 우위. 가격에서는 5억 가량 높음
    ※ 브리지텍, 한솔인티큐브, ECS텔레콤 3개사 경쟁입찰이 되면서 2위 업체 금액으로 납품 요구(5억 ↓)
    ※ 납품 솔루션 LIST 정리하면서 추가제안 수어서비스와 일부 솔루션도 제외됨
    ※ 수어서비스 사항은 브리지텍에서 본 사업 진행하면서 당사와 협업으로 별도 예산 반영을 위한 공동영업 진행예정   
</t>
  </si>
  <si>
    <t>2025-052</t>
  </si>
  <si>
    <t>우리은행</t>
  </si>
  <si>
    <t>LGCNS</t>
  </si>
  <si>
    <t>우리은행 3개지점 AI브랜치 시범사업 구축사업</t>
  </si>
  <si>
    <t>(2025.06.27 기준) 
  - 우리은행 3개지점 AI브랜치 시범사업 진행중(구축사: LGCNS)
      L AI브랜치? : 2024년 LGCNS에서 신한은행을 대상으로 AI휴먼 무인은행 구축이후 금융권 확산 사업중
      L 당사 롤 : AI휴먼 서비스중 서비스 카테고리별 단방향 수어콘텐츠 적용으로 기획중
      L 구축시점 : 현재 LGCNS에서 우리은행 AI브랜치사업에 대해 구축중이며, 금년안에 대고객 서비스 개시 목표로 진행중
    ※ 협력사인 LGCNS 총판에서 리셀러 하향조정에 따른 리셀러계약서 발송 및 리셀러 가격정책확정후 LGCNS 발송 필요
(2025.07.15 기준) 
  - 우리은행 3개지점 AI브랜치 시범사업 진행중(구축사: LGCNS)
      L 금년 11월말까지 완료목표로 사업을 진행중이며, 수어적용에 대한 사항은 LGCNS에서 영업진행중(류진걸책임)
        ※ AI브랜치 사업과 관련하여 현재 NH농협은행과도 논의 중
(2025.09.17 기준) 
  - 우리은행 3개지점 AI브랜치 시범사업 진행중(구축사: LGCNS)
    L당초 우리은행 소공동지점 AI브런치에 AI기반 수어아바타 시범사업 제안을 하였으나, 예산문제로 제외됨(류진걸책임)
           ※ 참고 : LG CNS에서 추진하는 사업의 담당자는 본차 차원으로 우리은행 담당자 미팅을 하였으나, 공통적인 사항은 예산문제(팩트)
           ※ 단, '26년 금융권 수어서비스 적용관련해서 재차 예산반영 진행중에 있음.(예 : 교보생명, IBK기업은행, NH농협은행, 카카오뱅크 등..)
           ※ 금융권 무인화 정책으로인해 향후 수어서비스 적용은 디폴트로 인식 과정임(패러다임 정책)
※ 2025.11.27 담당자 변경 심재홍 → 양승구</t>
  </si>
  <si>
    <t>2025-053</t>
  </si>
  <si>
    <t>SRT</t>
  </si>
  <si>
    <t>에이텍모빌리티/지엔시스</t>
  </si>
  <si>
    <t>SRT 4개역사 배리어프리 발권기內 수어아바타 적용사업</t>
  </si>
  <si>
    <r>
      <rPr>
        <sz val="10"/>
        <color rgb="FF000000"/>
        <rFont val="&quot;맑은 고딕&quot;, monospace"/>
        <family val="3"/>
        <charset val="129"/>
      </rPr>
      <t>(2025.07.01 기준) 
  - SRT 4개역사 배리어프리 발권기內 수어아바타 구축사업(제안사: 에이텍모빌리티)
      L 입찰 대기상태 (입찰 예상참여사 : 에이텍모빌리티, 엘토브외 6개사) / 수어아바타 제작비용 협의 중(영업사: 아이앤지피플)
      L '25년12월까지 사업 완료목표
(2025.07.10 기준)
      L SRT 4개역사 배리어프리 발권기內 수어아바타 구축사업(제안사: 에이텍모빌리티)
      L 7/16(수) 진행상항 확인차 김대환선임 미팅예정_with.오민규부장
         ※ 사업참여 예정이였던 엘토브는 사업참여 포기 고민중(사업기간 문제 / 25년12월말까지 사업종료_BF인증 부담외)
(2025.07.17 기준)
      L SRT 4개역사 배리어프리 발권기內 수어아바타 구축사업(제안사: 에이텍모빌리티)
      L 7/16(수) 진행상항 확인차 김대환선임 미팅완료_with.오민규부장
         ※ 차주 사전규격 공고예정
      L 당사 견적 진행상황 : (주)에이텍모빌리티, (주)엘토브, (주)지앤시스_예정(現 KTX BF발권기 개발사이며, 당사 수어서비스 적용중)
         ※ (주)지앤시스의 경우 SRT 기존 발권기 납품사이며, 기존 발권기,차량안내 수어서비스는 이큐포올 수어아바타 적용 사례있음
         ※ (주)지앤시스의 측에서 이번 BF발권기 사업의 경우 이큐포올에서 당사로 지정하여 진행하고자 함(Win back)
    ★ (주)에이텍 모빌리티에서 현재 제주도 BIS시스템 수주예정
         L 쉘터의 경우 LED로 되어있어 수어적용 불가 / 버스內 LCD 디스플레이를 활용하여 수어서비스 적용제안 고민중
           ※ 차주 에이텍 모빌리티와의 협업관련 오창송 부사장님 미팅관련 방문(?)일정 문의(김대환선임) 
(2025.08.01 기준)
      L SRT 4개역사 배리어프리 발권기內 수어아바타 구축사업(제안사: 에이텍모빌리티외 2개사)
      L 일찰공고 지연상태 빠르면 8/1(금) 늦으면 차주 공고예정이나 명확하지는 않다고 함.(ITS사업부 김대환선임 확인)
         ※ 제안작업시 DX사업본부 사업지원팀 제안작업 지원 예정(에이텍 모빌리티, 지앤시스, 엘토브 3사)
(2025.08.07 기준)
      L SRT 4개역사 배리어프리 발권기內 수어아바타 구축사업(제안사: 에이텍모빌리티외 2개사)
      L 입찰공고 게시 : 8/1(금) / 입찰마감 8/12(화)
                   ※ 입찰 참여사 에이텍 모빌리티 및 지앤시스 당사 제안장표 제출완료 
                   ※ 차주중 제안발표후 바로 우선협상자 선정
(2025.08.14 기준)
 L SRT 4개역사 배리어프리 발권기內 수어아바타 구축사업(제안사: 에이텍모빌리티외 2개사)
 L 입찰공고 게시 : 8/1(금) / 입찰마감 8/12(화)
※ 입찰 참여사 에이텍 모빌리티 및 지앤시스 당사 제안장표 제출완료 
※ 차주 중 제안발표 후 바로 우선협상자 선정예정</t>
    </r>
    <r>
      <rPr>
        <sz val="10"/>
        <color rgb="FF000000"/>
        <rFont val="&quot;맑은 고딕&quot;, monospace"/>
        <family val="3"/>
        <charset val="129"/>
      </rPr>
      <t xml:space="preserve">
</t>
    </r>
    <r>
      <rPr>
        <sz val="10"/>
        <color rgb="FF000000"/>
        <rFont val="&quot;맑은 고딕&quot;, monospace"/>
        <family val="3"/>
        <charset val="129"/>
      </rPr>
      <t xml:space="preserve">
(2025.08.20기준)
 L SRT 4개역사 배리어프리 발권기內 수어아바타 구축사업(제안사: 에이텍모빌리티외 2개사)
 L 입찰공고 게시 : 8/1(금) / 입찰마감 8/12(화)
※ 에이텍 모빌리티 제안포기(제안서 기한내 제출못함)
※ 엘토브 제안포기(실적문제)
※ 지앤시스 제안서 제출완료. 제안설명회 대기중(선정가능성 높음) 
※ 차주 중 제안발표 후 바로 우선협상자 선정예정</t>
    </r>
    <r>
      <rPr>
        <sz val="10"/>
        <color rgb="FF000000"/>
        <rFont val="&quot;맑은 고딕&quot;, monospace"/>
        <family val="3"/>
        <charset val="129"/>
      </rPr>
      <t xml:space="preserve">
(2025.08.27기준)
 L SRT 4개역사 배리어프리 발권기內 수어아바타 구축사업(제안사: 에이텍모빌리티외 2개사)
 L 입찰결과 : (주)닷 → 우선협상대상자 선정
※ (주)닷은 작년 (주)엘리비젼_KIOSK제조사, (주)마음AI, (주)멀틱스 MOU상태
※ 에이텍 모빌리티 제안포기(제안서 기한내 제출못함), 엘토브 제안포기(실적문제), 지앤시스(정상 입찰) 
※ 본 사업 설계를 (주)지앤시스에서 설계를 했는데 엉뚱한 업체에서 우선협상대상자가되어 좀 지켜봐야 되는 상황이라 함.
</t>
    </r>
  </si>
  <si>
    <t>2025-054</t>
  </si>
  <si>
    <t>삼성전자</t>
  </si>
  <si>
    <t>삼성전자 서비스센터 배리어프리 대기자 발권 키오스크 도입사업</t>
  </si>
  <si>
    <r>
      <rPr>
        <sz val="10"/>
        <color rgb="FF000000"/>
        <rFont val="&quot;맑은 고딕&quot;, monospace"/>
        <family val="3"/>
        <charset val="129"/>
      </rPr>
      <t xml:space="preserve">(2025.07.08 기준) 
  - 삼성전자 서비스센터 배리어프리 대기자 발권 키오스크 도입사업 (제안사: 엘토브)
      L 입찰공고 : 당초 7/7(월)예정에서 공고 지연중 / 신규 도입 수량 460대
(2025.07.16 기준) 
  - 삼성전자 서비스센터 배리어프리 대기자 발권 키오스크 460대 도입사업 (제안사: 엘토브)
      L 엘토브 제안작업에 필요한 업무지원중(DX사업본부 사업지원팀)
(2025.07.31 기준) 
  - 삼성전자 서비스센터 배리어프리 대기자 발권 키오스크 460대 도입사업 (제안사: 엘토브)
      L 공고대기 상태 / 삼성전자 MRO업체를 통해 사업진행 예정
      L 기존 서비스센터 대기자 발권 키오스크 납품사 2곳중 본 사업은 (주)아이티센 마더사로 (주)엘토브 협력으로 제안 대기중
         ※ 삼성전자 서비스센터 기존 발권키오스크 수어아바타 멀틱스 아바타 적용상태  
(2025.08.06 기준) 
  - 삼성전자 서비스센터 배리어프리 대기자 발권 키오스크 460대 도입사업 (제안사: 엘토브)
      L 공고대기 상태 / 8월중 공고예정 / 당사 견적 발권키오스크 수량베이스 라이선스 제출완료(엘토브 담당 : 홍영복차장)
      L 엘토브측 삼성전자 MRO업체(코리아이플랫폼) 및 "아이티센클로잇" 2개사 투트랙 제안중
         ※ 입찰공고 게시이후 당사 제안분 제안작업 예정  
(2025.08.14 기준) 
- 삼성전자 서비스센터 배리어프리 대기자 발권 키오스크 460대 도입사업 (제안사: 엘토브)
 L 공고대기 상태 / 8월중 공고예정 / 당사 견적 발권키오스크 수량베이스 라이선스 제출완료
(엘토브 담당 : 홍영복차장)
 L </t>
    </r>
    <r>
      <rPr>
        <sz val="10"/>
        <color rgb="FFFF0000"/>
        <rFont val="&quot;맑은 고딕&quot;, monospace"/>
        <family val="3"/>
        <charset val="129"/>
      </rPr>
      <t>엘토브측 삼성전자 MRO업체 및 아이티센 클로잇 2개사 투트랙 제안중</t>
    </r>
    <r>
      <rPr>
        <sz val="10"/>
        <color rgb="FF000000"/>
        <rFont val="&quot;맑은 고딕&quot;, monospace"/>
        <family val="3"/>
        <charset val="129"/>
      </rPr>
      <t xml:space="preserve">
         ※ 입찰공고 게시이후 당사 제안분 제안작업 예정  
(2025.09.10 기준) 
- 삼성전자 서비스센터 배리어프리 대기자 발권 키오스크 460대 도입사업 (제안사: 엘토브)
 L 입찰공고 지연중 / 당사 견적 발권키오스크 수량베이스 라이선스 제출완료
    ※ 당초 올해 SW개발과 BF키오스크 전체 발주 예정이였으나 '25년 SW개발 '26년 하드웨어납품으로 사업 변경됨 
(2025.09.17 기준) 
- 삼성전자 서비스센터 배리어프리 대기자 발권 키오스크 460대 도입사업 (제안사: 엘토브)
 L 입찰공고 지연중이나,  (주)엘토브와의 협업관계는 확정(당사 견적 발권키오스크 수량베이스 라이선스 제출완료)
    ※ 당초 올해 SW개발과 BF키오스크 전체 발주 예정이였으나 '25년 SW개발 '26년 하드웨어납품으로 사업 변경됨 
    ※ 진행사항은 9월말 or 10월초순 사업진행 확인 예정(중기('26년) 사업)
    ※ 9월말 or 10월 초순_(주)엘토브 진행사항 확인후 유관부서 공유예정
※ 2025.11.27 담당자 변경 심재홍 → 오민규
</t>
    </r>
  </si>
  <si>
    <t>2025-055</t>
  </si>
  <si>
    <t>미래에셋생명</t>
  </si>
  <si>
    <t>미래에셋생명 차세대시스템 구축 추가 솔루션(AI수어) 도입사업</t>
  </si>
  <si>
    <r>
      <rPr>
        <sz val="10"/>
        <color rgb="FF000000"/>
        <rFont val="&quot;맑은 고딕&quot;, monospace"/>
        <family val="3"/>
        <charset val="129"/>
      </rPr>
      <t>(2025.07.02 기준) 
  - 7/2(화) 미래에셋생명 차세대시스템 구축 추가솔루션 구축에 따른 Needs파악 고객미팅 진행 
  - 부뜰정보시스템 미래에셋생명 차세대시스템 구축 추가솔루션 구축 기술 검토회의 진행예정
      L 회의안건 : AI수어 및 번역솔루션 도입에 따른 I/F 협의 요청 건
      L 회의일시 : 25.07.07 (월) 14시
      L 회의장소 : 부뜰정보시스템 본사 9층 회의실
      L 회의내용 : 1) AI수어 솔루션 도입에 따른 화상시스템, MISO 시스템 I/F 등 협의
                         2) 번역솔루션 도입에 따른 MISO 및 STT 시스템 I/F등 협의
2025.07.10 기준)
      - 7/10(목) 부뜰정보시스템 최종 견적제출 완료 
       L 견적가 1.79억(vat포함) 
       L 업무내역 : (1) SL-CMS 단일화(솔루션베이스) / (2)수어생성 150문장 / (3)SL-CMS 커스터마이징 및 I/F 개발 (4) 구독형 3자 통화_월정액</t>
    </r>
    <r>
      <rPr>
        <sz val="10"/>
        <color rgb="FF000000"/>
        <rFont val="&quot;맑은 고딕&quot;, monospace"/>
        <family val="3"/>
        <charset val="129"/>
      </rPr>
      <t xml:space="preserve">
(2025.10.21 기준)                
 - 보류중(부뜰 주지웅부장, 진행사항 확인차 연락)</t>
    </r>
  </si>
  <si>
    <t>(2025.07.03 기준) 
    [홈페이지_인바운드]
  - (주)서원_고속도로 휴게소 수어아바타를 적용한 배리어프리 주문 무인발권 키오스크 도입
      L (주)서원에서 관리하고 있는 10여개 휴게소중 1곳을 지정하여 사회적약자를 위한 식음료 결재시스템 도입 검토중 
      L 결재시스템은 (주)드림하이테크 VAN사 키오스크 이용중
      L 수어아바타가 적용된 배리어프리 키오스크 요청하였으나 기존 (주)드림하이테크 메뉴 키오스크에 수어적용 제안중
      L 내부검토 별도 연락주기로 함.
※ 담당자: (주)서원 임재현팀장 010-2109-1271 js1444@naver.com
※ 2025.11.27 담당자 변경 심재홍 → 오민규</t>
  </si>
  <si>
    <t>2025-057</t>
  </si>
  <si>
    <t>공공?</t>
  </si>
  <si>
    <t>더라이즈</t>
  </si>
  <si>
    <t>더라이즈 영상제작사 전시장 영상 수어아바타적용 사업</t>
  </si>
  <si>
    <r>
      <rPr>
        <sz val="10"/>
        <color rgb="FF000000"/>
        <rFont val="&quot;맑은 고딕&quot;, monospace"/>
        <family val="3"/>
        <charset val="129"/>
      </rPr>
      <t>(2025.07.04 기준) 
    [홈페이지_인바운드]
  - 공공기관 대상 영상제작중 AI로 생성한 수어아바타 적용 검토중(공공기관에서 요청??)
      L 견적서 발송 및 문체부 전시정보 참고영상 발송완료 
      L 더라이즈 대표 영업중인 공공기관에 참고영상 검토후 적용여부 판단예정</t>
    </r>
    <r>
      <rPr>
        <sz val="10"/>
        <color rgb="FF000000"/>
        <rFont val="&quot;맑은 고딕&quot;, monospace"/>
        <family val="3"/>
        <charset val="129"/>
      </rPr>
      <t xml:space="preserve">
(2025.07.08 기준) 
    [홈페이지_인바운드]
  - 공공기관 대상 영상제작중 AI로 생성한 수어아바타 적용 검토중
      L 당사에서 견적서 및 문체부 전시정보 참고영상 발송자료는 더라이즈 영업 기관에 전달완료
      L 영업 기관에서 확인후 적용 확정시 당사와 직접 계약할지 더라이즈를 통해서 계약할지는 기관에서 에서 별도 판단
         ※ 영업 기관에 대해서는 현재 Open을 못하는 상황이라고 함. </t>
    </r>
  </si>
  <si>
    <t>2025-058</t>
  </si>
  <si>
    <t>이대목동병원</t>
  </si>
  <si>
    <t>이대목동병원 장애인 의료기관 이용편의 지원사업 선정/ 수어서비스 도입 검토중</t>
  </si>
  <si>
    <t xml:space="preserve">
(2025.07.09 기준) 
    [홈페이지_인바운드]
  - 이대목동병원 장애인 의료기관 이용편의 지원사업 선정 / 수어서비스 도입 "잠정확정"
      L 8월말~9월초 3자 통화 앱 입점(구독형) 및 QR병원 구역 안내 QR병원 안내 계약예정 
         ※ B/F 키오스크형 수어봇 도입은 지원사업예산이 아닌 병원자체 예산으로 추진예정('26년초) 
      L 8월중 이대목동병원 센터장외 직원들 대상 설명회 진행 내부 검토중 / 3자통화 및 QR데모 사전준비 필요
         ※ 이대목동병원외 5개 지원사업 선정병원 담당자는 박준홍 연구원이 서울시청에 확인후 별도로 알려주기로 함.
(2025.07.18 기준) 
    [홈페이지_인바운드]
  - 이대목동병원 장애인 의료기관 이용편의 지원사업 선정 / 수어서비스 도입
      L 7/18(금) 3자 화상 통화 앱 입점 및 QR 안내 가격정책 확정안 수급 완료(전략기획실)
      L 차주 1차 서비스에 대한 견적서 발송 및 방문설명 예정
         ※ 이대목동병원외 4개 지원사업 선정병원 담당자 확인은 박준홍 연구원이 내부 업무로 미확인 상태 / 차주 다시 확인해 보겠다고 함.
(2025.07.23 기준) 
  - 이대목동병원 장애인 의료기관 이용편의 지원사업 선정 / 수어서비스 도입
      L 7/23(수) 3자 화상 통화 앱 입점 및 QR 안내 가격정책 설명차 방문완료
         ※ 확인사항 : 고객처 구독형 입점방법(App에서 가입? / 가입신청서 페이퍼가입? / 청구 및 입급방법 / 
                             고객처 기본정보입력 표준신청서 양식 필요 / 구독형 가입시 약정기간은?(1년,2년,3년) 장기 가입 고객처 Benefit은??
(2025.09.03 기준) 
  - 이대목동병원 장애인 의료기관 이용편의 지원사업 선정 / 수어서비스 도입
      L 9/3(수) 수어통역사 채용 및 물품구입비 예산배정 완료(사업비 4개월분)   
         ※ 물품구입비 예산이 2천만원 배정으로 인해 올해는 PC등 물품구매로 인해 수어서비스 적용은 힘든상태고
              내년예산으로 수어서비스 적용하고자 함.
         ※ 미팅은 2차 사업진행시 다시 하자고 함.
(2025.09.17 기준) 
- 이대목동병원 장애인 의료기관 이용편의 지원사업 선정 / 수어서비스 도입
  L 당초 올해 SW개발과 BF키오스크 전체 발주 예정이였으나 '25년 SW개발 '26년 하드웨어납품으로 사업 변경됨 
    ※ 영업대표 변경으로 차원으로 9월말 or 10월초 병원 센터장 및 담당자 미팅 예정_With.임철현부장
(2025.10.16 기준) 
- 이대목동병원 장애인 의료기관 이용편의 지원사업 선정 / 수어서비스 도입
  L 배하석교수 미팅:  영업대표 변경(심재홍 -&gt; 임철현), 수어서비스 도입건관련 진행사항문의, 수어통역사 채용 진행 어려움 확인, 3차 채용 공고 진행중
  L 복지부 및 서울시에 상기 사항에 대해 어필 예정, 예산 배정시 수어통역사위주로 되어 있어 운영에 대한 이슈 제기 예정, '26년 예산 작업시 수어통역사외 대체방안(수서서비스등)언급 코자 함 
</t>
  </si>
  <si>
    <t>(2025.07.03 기준) 
    [홈페이지_인바운드]
  - 이대목동병원 장애인 의료기관 이용편의 지원사업 선정/ 수어서비스 도입 검토
      L 장애인 의료기관 이용편의 지원사업 수행기관에 5개병원 선정
         ※ 선정병원 : 이대목동병원, 서울동부병원, 경기도의료원, 수원병원, 분당서울대병원 5개
      L 예산 : 1차년도 (1개소당 9천만원[6개월]) 2차년도 (1개소당 1.8억[12개월]) 예산의 80%는 인건비(코디네이터,수어통역사) 
      L 7/9(수) 16시30분 이대목동병원 배하석 교수 연구팀 미팅 확정
         ※ 서울의료원 모델로 제안 예정(3자통화, QR서비스)</t>
  </si>
  <si>
    <t>2025-059</t>
  </si>
  <si>
    <t>동부병원</t>
  </si>
  <si>
    <t>서울시 동부병원 장애인 의료기관 이용편의 지원사업 3자화상통화외 입점 영업진행</t>
  </si>
  <si>
    <r>
      <rPr>
        <sz val="10"/>
        <color rgb="FF000000"/>
        <rFont val="&quot;맑은 고딕&quot;, monospace"/>
        <family val="3"/>
        <charset val="129"/>
      </rPr>
      <t xml:space="preserve">(2025.07.30 기준) 
  - 서울시 동부병원 장애인 의료기관 이용편의 지원사업 3자화상통화외 입점 영업진행
      L 일시 :  8/5(화) 10시~ 담당부서 부서 미팅 진행
      L 미팅목적 : 서울의료원 및 이대목동병원 3자화상통화 입점 사례 설명, 입점 독려 영업진행
      L 참석자 : 동부병원 공공의료사업단  윤화영차장 / 기획팀 오승민팀장
(2025.08.05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 하기로 함.
      L 요청사항 : 3자화상통화 입점 및 QR 수어서비스 자료 및 서비스 로직에 대한 영상자료, 견적서
        ※ 요청자료에 대한 재 정리후(영상자료) 차주 제출 및 방문 설명(미정) 예정 
(2025.08.14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검토하기로 함.
  L 요청사항 : 3자화상통화 입점 및 QR 수어서비스 자료 및 서비스 로직에 대한 영상자료, 견적서
        ※ 요청자료에 대한 재 정리 후(영상자료) 차주 제출 및 방문 설명(미정) 예정 
(2025.09.03 기준) 
- 서울시 동부병원 장애인 의료기관 이용편의 지원사업 3자화상통화외 입점 제안
  L 동부병원 공공의료사업단  윤화영차장 / 기획팀 오승민팀장
     ※ 차주 미팅관련 9/8(월) 오후에 재통화 요청 / 출장일정등 확인후 알려주겠다함.
     ※ 미팅시 3자 수어통역 화상통화 및 QR안내 시연요청과 농인+수어통역센터 앱 가입현황등 준비 필요
(2025.09.17 기준) 
- 서울시 동부병원 장애인 의료기관 이용편의 지원사업 3자화상통화외 입점 제안
  L 현재 수어통역사 채용완료 / 직원 채용후 교육 및 유관부서 교육으로 인해 당사 미팅은 9월말 or 10월초
    미팅 했으면 한다는 고객측 의견상태
    ※ 사업진행시 자투리 예산(저예산)으로 추진해야되는 상황인점 참고(시범사업 상황)
</t>
    </r>
    <r>
      <rPr>
        <b/>
        <sz val="10"/>
        <color rgb="FF000000"/>
        <rFont val="&quot;맑은 고딕&quot;, monospace"/>
        <family val="3"/>
        <charset val="129"/>
      </rPr>
      <t xml:space="preserve">    ※ 기보고 드린.. 미팅시 미팅시 3자 수어통역 화상통화 및 QR안내 시연요청과 농인+수어통역센터 앱 가입현황등 준비 필요(중요)</t>
    </r>
    <r>
      <rPr>
        <sz val="10"/>
        <color rgb="FF000000"/>
        <rFont val="&quot;맑은 고딕&quot;, monospace"/>
        <family val="3"/>
        <charset val="129"/>
      </rPr>
      <t xml:space="preserve">
(2025.10.01)
- 업무담당자 변경(심재홍-&gt;임철현)에 따른 방문, 오승민팀장인사, 윤화영차장 행사참여로 차기 재방문예정
- 오승민팀장: 병원 적자로 인하여 사소한 지출도 병원장이 직접 챙기고 있어 수어솔루션도입에 대한 부분은 검토 어려움, 
                      '의료편의 지원사업' 인건비만 지급되고 월급여 형식으로 지급되고 있음. 사업비 구성(복지부50% : 서울시50%)으로 의사결정이 느림
</t>
    </r>
  </si>
  <si>
    <t>2025-060</t>
  </si>
  <si>
    <t>경기도의료원/분당서울대병원/원광대학교병원</t>
  </si>
  <si>
    <t>장애인 의료기관 이용편의 지원사업 4개병원 3자통화/QR 제안</t>
  </si>
  <si>
    <t>(2025.07.24 기준) 
  - 장애인 의료기관 이용편의 지원사업 선정 4개병원 담당부서 및 담당자 확인완료
      L 담당부서 및 담담자 :
         ※ 서울특별시 동부병원 : 기획팀 / 오승민 기획팀장(02-920-9387) → 서울의료원 기획경영팀 이미현팀장 소개
         ※ 분당서울대병원(경기남부지역장애인보건의료센터) : 운영기획팀 / 김희성팀장(031-787-4851)
         ※ 경기도의료원 :  담당부서 확인중
         ※ 원광대학교병원(전북지역장애인보건의료센터) : 운영기획팀 / 담당자 미지정(063-859-0053)
      L 현재 목동이대병원을 포함하여 4개병원 공통사항은 8~9월 예산 배정완료후 사업을 진행할 예정이며,
         대부분 수어통역사 채용으로 사업을 지행하고자 함. 목동이대병원 사례를 들어 전체 예산중 자투리 예산을
         활용하여 3자화상통화 앱 가입 독려예정 
(2025.09.03 기준)
○ 경기도의료원 수원병원
    - 031-888-0114 → 검진센터 장애검진 담당자  표은채님(gpmc7707@medical.or.kr) 연결
    - 수어통역사 상주 → ‘의사소통 지원 체계’ 부분에서 3자화상, QR 서비스 제안드리고자 함. 회사소개서 e-mail 전달 完
     ※ 참고사항: [수원병원][2025-42호]장애인 의료기관 편의지원 사업 작업치료사(비정규직) 신규채용 공고
                       - 인원 1명. 접수기간 08.29~09.08. 면접 9월 중순/말 예정
○ 분당서울대병원
    - 분당서울대병원 031-787-1113  기획담당 조수정 통화. 담당부서 확인 후 연락주기로 함. 연락처 남김
    - 경기남부지역장애인보건의료센터 031-787-4851 김희성팀장(010-2067-9705, paekim27@grdhc.org) 통화(9/3). 인력 채용중 &amp; 실제 사업 시작 전. 회사 소개서 전달 完
○ 원광대학교병원(전북지역장애인보건의료센터)
    - 063-859-0055 사회복지사 오찬솔님(jbrhmc@wkuh.org). 담당자 외근중. 회사소개서 전달 完
(2025.10.23 기준) 
○ 분당서울대병원
    - 분당서울대병원 김희정팀장 -&gt; 수어통역사 채용완료, 금년도 수어솔루션도입 어려움, 당사 소개자료 재발송 요청 접수 및 발송
○ 원광대학교병원(전북지역장애인보건의료센터)
    - 사회복지사 오찬솔담당자 -&gt; 수어통역사 채용완료, 추가 수어솔루션 도입이슈 있으면 전화 주기로 함</t>
  </si>
  <si>
    <t>2025-061</t>
  </si>
  <si>
    <t>아르코대학로예술극장</t>
  </si>
  <si>
    <t>한국문화예술위원회 아르코대학로예술극장 극장 안내영상內 수어아바타적용 검토중</t>
  </si>
  <si>
    <t>(2025.07.03 기준) 
    [홈페이지_인바운드]
  - 한국문화예술위원회 아르코대학로예술극장 극장 안내영상內 수어아바타적용 검토중
      L 견적서 발송 및 문체부 전시정보 참고영상 발송완료 
         ※ 고객측과 연락이 안되어 게시판 질의사항에 대한 회신 상태 / 차주 재연락 또는 대면미팅 예정</t>
  </si>
  <si>
    <t>2025-062</t>
  </si>
  <si>
    <t>경찰청 전기통신금융사기 통합분석대응시스템 고도화 사업</t>
  </si>
  <si>
    <r>
      <rPr>
        <sz val="10"/>
        <color rgb="FF000000"/>
        <rFont val="&quot;맑은 고딕&quot;, monospace"/>
        <family val="3"/>
        <charset val="129"/>
      </rPr>
      <t>(2025.07.10 기준)
 - 보이스피싱 녹음 파일을 텍스트로 변환하는 기능(펜타시스템)
    L KT STT : 제안 불가 - 현재 기능 개발중이며(완료 일정 미정), GPU 필요(RFP CPU x86)
    L 파워보이스 미회신 → 리드스피커코리아 검토 진행중</t>
    </r>
    <r>
      <rPr>
        <sz val="10"/>
        <color rgb="FF000000"/>
        <rFont val="&quot;맑은 고딕&quot;, monospace"/>
        <family val="3"/>
        <charset val="129"/>
      </rPr>
      <t xml:space="preserve">
(2025.07.18 기준)
    L 리드스피커코리아 사업 미진행 ∵ 화자분리 정확성 Risk 有
    L 펜타시스템쪽으로 금번 PJT 미진행 의견 송부 完</t>
    </r>
  </si>
  <si>
    <t>2025-063</t>
  </si>
  <si>
    <t>한국증권금융</t>
  </si>
  <si>
    <t>한국증권금융 콜센터시스템 재구축 사업內  KMS 구축</t>
  </si>
  <si>
    <r>
      <rPr>
        <sz val="10"/>
        <color rgb="FF000000"/>
        <rFont val="&quot;맑은 고딕&quot;, monospace"/>
        <family val="3"/>
        <charset val="129"/>
      </rPr>
      <t xml:space="preserve">(2025.07.03 기준)
 - 금액: 53,000,000원 ※ 검색엔진(Konan Search 3식. 커스터마이징 1MM(중급. vat별도)
 - 납기일: 2025.07.01~2026.02.02(PJT 종료일)
  ※ 6/30 김홍태부장(부뜰) → 박현후과장 : 발주서 확인 및 회신 요청
      7/1 박현후과장 → 김홍태부장 : 발주서 전달(참조: 이하형본부장, 김형일팀장)
 - 코난테크놀러지 발주서: 32,300,000원(Konan Search(4Core) 3식 , 인건비 2MM)
</t>
    </r>
    <r>
      <rPr>
        <sz val="10"/>
        <color rgb="FF000000"/>
        <rFont val="&quot;맑은 고딕&quot;, monospace"/>
        <family val="3"/>
        <charset val="129"/>
      </rPr>
      <t xml:space="preserve"> - 코난테크놀러지 설치확인서 전달. 인감날인 完(2025.10.14)</t>
    </r>
  </si>
  <si>
    <t>2025-064</t>
  </si>
  <si>
    <t>국립국어원 수어문자 사업기획</t>
  </si>
  <si>
    <t>(2025.07.18 기준)
 -  2종 FP 견적서 제출 完(수어문자 변환기(에디터) 개발, 수어 통합저작도구 개발)
 - 수어문자 변환기(에디터) 개발:  271,500,000원(VAT포함) 
 - 수어 통합저작도구 개발) :  553,300,000원(VAT포함)</t>
  </si>
  <si>
    <t>삼성SDS-펜타시스템(?)-당사</t>
  </si>
  <si>
    <t>(2025.06.10 기준)
 - 요구사항: 모바일/PC 등으로 노음되는 음성을 TEXT로 변환. STT 200ch. 재학습, 정확도 검증 지원
 - 견적회신: K-HIVE STT 200Ch. 배치처리, HW 단중화. 130,000천원(VAT제외)
(2025.07.03 기준)
 - 당사 STT/SynK 솔루션 검토(안) 보고
 - WhisperX 프레임워크 기반 STT, SynK 관리기능 Web 개발에 대한 인력 충원(개발 공수) 의사결정 필요(~7월말)
(2025.07.22 기준)
 - 삼성SDS 문의 대응
  L 이중화 구성시 채널 할당 : 서버 이중화시 200 + 200ch 필요. 동시처리 100ch으로 변경시 100 + 100ch로 구성
  L 서버 구성시 S/W:  Linux 셋팅. API 통신 고려(Web/WAS 불필요)
  L 외부 학습 가능 여부: 가능
    ※ WhisperX 프레임워크 기반 STT, SynK 관리기능 Web 개발에 대한 인력 충원(개발 공수) 의사결정 필요(대표님)
(2025.08.01 기준)
  - 유지보수 기간 재조정 요청: 삼성SDS. 개발 설치 2026.01(예정), 운영 설치 2027.01(예정)
  L 전체 PJT 검수완료 2027.10  → 2027.11~2028.10 무상유지보수 요청
   → 전체 PJT 검수가 아닌, 견문관리시스템STT 검수 이후 1년 무상, 이후 유상 반영 요청
(11.27 기준)
 - 유지보수 요율, 기간 문의: 삼성SDS 오상인님
 . 견문관리 PJT 기간(2차수): 2026년 6월~12월. 전체PJT 종료 ~2027년 10월
 . 요율: 15%, 무상기간 2027년. 유상유지보수 2028년 1월~</t>
  </si>
  <si>
    <t>2025-066</t>
  </si>
  <si>
    <t>국립호남권생물자원관</t>
  </si>
  <si>
    <t>국립호남권생물자원관 개인정보 처리방침 수어 안내</t>
  </si>
  <si>
    <r>
      <rPr>
        <sz val="10"/>
        <color rgb="FF000000"/>
        <rFont val="&quot;맑은 고딕&quot;, monospace"/>
        <family val="3"/>
        <charset val="129"/>
      </rPr>
      <t xml:space="preserve">(2025.08.08 기준) 
    [홈페이지_인바운드]
  - 국립호남권생물자원관 홈페이지 內 개인정보 처리방침 안내 수어아바타적용 검토중
      L 견적서 발송 및 게시판 질의사항에 대한 회신 상태 / 차주 연락 예정
(2025.08.13 기준)
 - 담당자 통화: 검토후 연락주기로 함. → 주 단위 체크 예정
(2025.08.21 기준)
 - 잔여예산 추진건으로 할인 요청(300만원 정도)
  → 스크립트를 보내주셔야 정확한 견적 가능 안내
       검토 후 스크립트 전달 주기로 함.
(2025.08.29 기준)
 - "개인정보 처리방침 안내" 본영상 + 수어영상 제작 요청
   L 본영상은 생물자원관에서 제작해야 함 안내
   L 본영상 제작 후 연락 주기로 함
(2025.09.05 기준)
 - "개인정보 처리방침 안내" 수어영상 제작 및 편집 요청
   L 본영상 제작 완료 연락. 수어영상 제작 및 편집 2주 내 완료 가능 여부 문의
   L 견적 2,750,000원(VAT포함) 전달 
(2025.09.12 기준)
 - "개인정보 목적외 이용 및 제3자제공 수어 영상 제작 및 편집"
   L 용역승낙서, 견적서, 과업내용서 등 전달
   L 수어 영상 제작/편집 전달 : ~9/19 예정
(09.26 기준)
 - "개인정보 목적외 이용 및 제3자제공 수어 영상 제작 및 편집"
   L 수어 영상 크기 조절 최종 수정본 전달
   L 최종 대금지급을 위한 서류 준비 중(검수확인서, 납품확인서, 계약(이행)보증지급각서 등)
(10.01 기준)
 - 세금계산서 발행 完(09.30)
 - 최종 대급지급 서류 전달 完(납품확인서 外)
</t>
    </r>
    <r>
      <rPr>
        <sz val="10"/>
        <color rgb="FF000000"/>
        <rFont val="&quot;맑은 고딕&quot;, monospace"/>
        <family val="3"/>
        <charset val="129"/>
      </rPr>
      <t xml:space="preserve">
(10.16 기준)
 - 세금계산서 재발행(기존 9/29 → 10/10. 10.13 完)</t>
    </r>
  </si>
  <si>
    <t>2025-067</t>
  </si>
  <si>
    <t>교보라이프플래닛생명보험</t>
  </si>
  <si>
    <t>교보라이프플래닛생명보험 검색엔진 유지보수</t>
  </si>
  <si>
    <t>(2025.08.21 기준)
○ 본사업: 교보라이프 플래닛 디지털 마케팅 및 옴니채널 시스템 구축 사업
  L 검색엔진: Konan Search(4Core) 1식, 솔루션 커스터마이징 0.5MM(중급) 19,000,000원(VAT제외)
○ 유지보수 계약 
  L 계약기간: 2025.7.1~2026.6.30(무상 2025.1.1~2025.12.31. 유상 2026.1.1~2026.6.30. 6개월)
  L 계약금액: 900,000원(vat제외). 2026.1월 ~ 6월 각 150,000원/월 청구. 분기점검
  L 계약서 전달 : 2025.08.22
  L 계약서 수령 : 2025.08.27(수)</t>
  </si>
  <si>
    <t>2025-068</t>
  </si>
  <si>
    <t>유비케어</t>
  </si>
  <si>
    <t>복스유니버스</t>
  </si>
  <si>
    <t>유비케어 KMS 지식 데이터 구축</t>
  </si>
  <si>
    <t>(2025.08.21 기준)
 [복스유니버스 한정진상무(함영민부장 소개) 인바운드]
 - 유비케어 생성형 AI기반 상담어시스트 고도화 및 AI챗봇 자동화 구축사업
  L STT 기반 유형별 학습데이터 수집, 정제, FAQ 생성, 검수 등의 인력 소싱 요청
  L 제안수행팀-AICC파트 인력 서칭하여 인력 프로파일 전달
  L 인력 단가 비용 이슈로 최종 미추진함
   ※ 개선 포인트: 인력 소싱 요청시 예상 등급/MM 단가/근무지역 확인 必</t>
  </si>
  <si>
    <t>2025-069</t>
  </si>
  <si>
    <t>가톨릭대학교 성빈센트병원</t>
  </si>
  <si>
    <t>수원 가톨릭대학교 성빈센트병원 "수어안내키오스크 구축"</t>
  </si>
  <si>
    <t>16,000,000원(vat포함)</t>
  </si>
  <si>
    <r>
      <rPr>
        <sz val="10"/>
        <color rgb="FF000000"/>
        <rFont val="&quot;맑은 고딕&quot;, monospace"/>
        <family val="3"/>
        <charset val="129"/>
      </rPr>
      <t xml:space="preserve">(2025.08.14 기준) 
 - 사업명 : 가톨릭대학교 성빈센트병원 수어안내키오스크 구축
 - 계약내용: 수어통역사 영상 사용. 1대, 1,600만원 (부가세 포함, 납품 완료 후 익월 말 일괄 결제)
   L 사업기간: 25. 08. 11 ~ 25. 09. 25. 
   L 조건 : 9월 23일까지 납품 및 현장테스트가 완료 必. 9/26일 병원행사에서 사용
    ※ 키오스크 종류 : 49인치, 터치형, PC 내장형 사용 (고대 안암병원과 동일)
   L 계약일: 2025.08.13(수)
</t>
    </r>
    <r>
      <rPr>
        <sz val="10"/>
        <color rgb="FF000000"/>
        <rFont val="&quot;맑은 고딕&quot;, monospace"/>
        <family val="3"/>
        <charset val="129"/>
      </rPr>
      <t>(2025.09.17 기준) 
- 사업명 : 가톨릭대학교 성빈센트병원 수어안내키오스크 구축
  L 9/18(목) 납품진행(고객사 방문자 : 정상욱부장, 김태민사원, 채승주사원)
    ※납품이후 이슈사항은 별도 보고 예정(보고자: 정상욱부장-&gt;이하형부무장)</t>
    </r>
  </si>
  <si>
    <t>2025-070</t>
  </si>
  <si>
    <t>남양주시수어통역센터</t>
  </si>
  <si>
    <t>남양주시수어통역센터 핸드사인톡톡-모바일서비스 제안</t>
  </si>
  <si>
    <r>
      <rPr>
        <sz val="10"/>
        <color rgb="FF000000"/>
        <rFont val="&quot;맑은 고딕&quot;, monospace"/>
        <family val="3"/>
        <charset val="129"/>
      </rPr>
      <t xml:space="preserve">(2025.08.28 신규 )
○ 남양주시수어통역센터 핸드사인톡톡-모바일서비스 시연
  L QR코드 생성과 3자통화서비스에 대한 주요 기능에 대한 설명 과 시연 
  L 설명 후 반응 : QR코드는 요즘 많이 사용함으로 적용이 가능하지만, 3자통화서비스는 사용의 어려움과 기존 사용 방법으로 
                          본 제안은 불편함(예약 및 수어통역센터의 역할에 의문)이 있음으로 작용에 대하여서는 부정적 
  L 현재 남양주시와의 협력관계가 미온적으로 남양주수어통역센터를 통해서는 진행이 어려 울 수 있음. 
  L 당사에서 남양주시의 관계자와 협의해서 진행 하겠으니, 많은 지원을 부탁요청 
  (2025.11.07 )
○ 남양주시수어통역센터 핸드사인톡톡-모바일서비스 제공에 대한 지연 
  L 남양주도시공사의 전체 키오스크에 적용하는 것은 현싷적으로 어려움과 예산의 부족으로 25년에는 어려움이 있음
  L 26년도 장비의 추가시 검토 진행 하겟음 - 지속적으로 지원 요청과 협의 드리겠음 
  (2025.11.28 )
○ 남양주시수어통역센터 방문 
  L 남양주시 장애인복지센터 센타장님 미팅 - 당사 기업의 소개 및 차후 지원 사업 진행시 협의(당사 소개자료 전송)  
  L 남양주시에 AI 수어의 지속적인 사업 진행  예정으로 협조 요청, 수
  L 남양주 수어센터 당사의 핸드사인톡톡 앱에 입주하여 서비스 가능에 대한 협의 진행 (테블릿 - 3대 지원)
  (2025.12.08 )
○ 남양주시수어통역센터 내부 지원 사항 확정 --&gt; 대표님 보고 완료
  L 남양주 수어센터 당사의 핸드사인톡톡 앱에 입주 결정 (개발팀과 협의 진행 -&gt; 메일 전송) 
  L 테블릿 - 2대 지원 확정 및 수어통역사 교육 등을 위한 일정은 차주 협의 (12/18일 예정) 
</t>
    </r>
    <r>
      <rPr>
        <sz val="10"/>
        <color rgb="FF000000"/>
        <rFont val="&quot;맑은 고딕&quot;, monospace"/>
        <family val="3"/>
        <charset val="129"/>
      </rPr>
      <t xml:space="preserve">  (2025.12.17 )
○ 남양주시수어통역센터 내부 지원 사항 협의 --&gt; 일정에 대한 조정으로 차주 진행 예정 </t>
    </r>
    <r>
      <rPr>
        <sz val="10"/>
        <color rgb="FF000000"/>
        <rFont val="&quot;맑은 고딕&quot;, monospace"/>
        <family val="3"/>
        <charset val="129"/>
      </rPr>
      <t xml:space="preserve">
</t>
    </r>
    <r>
      <rPr>
        <sz val="10"/>
        <color rgb="FF000000"/>
        <rFont val="&quot;맑은 고딕&quot;, monospace"/>
        <family val="3"/>
        <charset val="129"/>
      </rPr>
      <t xml:space="preserve">   L 테블릿 - 2대 지원 확정 및 수어통역사 교육 등을 위한 일정 협의차 방문(12.23일)</t>
    </r>
  </si>
  <si>
    <t>2025-071</t>
  </si>
  <si>
    <t>브로드씨엔에스 고객사 중 병원</t>
  </si>
  <si>
    <t>브로드씨엔에스</t>
  </si>
  <si>
    <t>브로드씨엔에스 병원 내 수어서비스 제안</t>
  </si>
  <si>
    <t>(2025.08.29 기준 )
○ 브로드씨엔에스 병원 고객사 대상 챗봇 內 수어서비스 PoC
  L 7문장 수어 제작(방문 감사 인사, 진료예약 1번, 주민등록번호 입력 등) 후 영상 전달 예정
(09.03 기준)
 - 영상 제작 완료. 브로드씨엔에스 전달
  ※ 차주 구성 방안 미팅 예정
(09.12 기준)
 - 병원 제안서 작성 후 전달 예정
   L 포함 내용: 수어 필요성, 홈페이지, Web, 챗/콜봇, 보이는ARS 내 수어 안내 화면 포함
※ 2025.11.28 담당자 변경: 오민규 → 임철현</t>
  </si>
  <si>
    <t>2025-072</t>
  </si>
  <si>
    <t>파주나비나라박물관</t>
  </si>
  <si>
    <t>파주나비나라박물관 홍보영상 내 수어영상 제작</t>
  </si>
  <si>
    <r>
      <rPr>
        <sz val="10"/>
        <color rgb="FF000000"/>
        <rFont val="&quot;맑은 고딕&quot;, monospace"/>
        <family val="3"/>
        <charset val="129"/>
      </rPr>
      <t>(2025.08.29 기준 )
○ (홈페이지 IN) 파주나비나라박물관 홍보영상 2개 수어영상 제작
  L 영상 1(100문장), 영상 2(49문장) 견적 전달. 검토 후 연락주기로 함
(2025.09.05 기준)
 - 홍보영상 2개 수어영상 제작 및 영상편집 건
  L 예산 부족으로 진행 어려움(500만원 이하)
  L 홍보영상 1개 진행으로 제안(견적 4,950,000원. vat포함)</t>
    </r>
    <r>
      <rPr>
        <sz val="10"/>
        <color rgb="FF000000"/>
        <rFont val="&quot;맑은 고딕&quot;, monospace"/>
        <family val="3"/>
        <charset val="129"/>
      </rPr>
      <t xml:space="preserve">
(2025.09.12 기준)
 - 홍보영상 "벅스라이프" 수어 영상 제작 및 영상편집"
   L 견적 4,950,000원(vat포함)
   L 영상 조회수 낮은 상황. 잠정 보류</t>
    </r>
  </si>
  <si>
    <t>2025-073</t>
  </si>
  <si>
    <t>DOWHAT</t>
  </si>
  <si>
    <t>DOWHAT AI 음성봇 제안</t>
  </si>
  <si>
    <r>
      <rPr>
        <sz val="10"/>
        <color theme="1"/>
        <rFont val="&quot;맑은 고딕&quot;, monospace"/>
        <family val="3"/>
        <charset val="129"/>
      </rPr>
      <t xml:space="preserve">(2025.09.05 기준)
 - 호텔 단순, 정형화 문의 대응 AI 음성봇 제안
  L 대표님 검토중
</t>
    </r>
    <r>
      <rPr>
        <sz val="10"/>
        <color theme="1"/>
        <rFont val="&quot;맑은 고딕&quot;, monospace"/>
        <family val="3"/>
        <charset val="129"/>
      </rPr>
      <t>(09.26 기준)
 - AI음성봇 성능유지방안(인식율 95%, 답변 정확도 98%) 보완(대표님 전달)</t>
    </r>
  </si>
  <si>
    <t>2025-074</t>
  </si>
  <si>
    <t>남양주시</t>
  </si>
  <si>
    <t>경기도 남양주시</t>
  </si>
  <si>
    <t>남양주시 스마트관광지도 수어 안내</t>
  </si>
  <si>
    <r>
      <rPr>
        <sz val="10"/>
        <color rgb="FF000000"/>
        <rFont val="&quot;맑은 고딕&quot;, monospace"/>
        <family val="3"/>
        <charset val="129"/>
      </rPr>
      <t xml:space="preserve">기존 사업명 : 경기도 남양주시 수어 시스템 소개 및 26년도 사업 예산 작업 지원
(2025.10.13 기준)
 1) 남양주시 :  스마트관광지도 서비스에 AI 기반의 수어 솔루션 도입을 위한 견적서 제출  
     L 문화관광과 박수림주무관 전화 연락  
         - 3개 장소에 대한 소개 문구 접수 (18문장 산출)  --&gt; 당사 최소 문장 단위(30문장)로 견적 제출 하고, 추후 문장 추가하여 37개로 제출 완료  
         - 내부 검토 후 의견 주지로 함. 
     L 문화관광과 과장님과 통화 함  
         - 내부에서 진행 예정이며, 확정 되면 연락 주기로 함.  
(2025.10.23 기준)
 1) 남양주시 :  스마트관광지도 서비스에 AI 기반의 수어 솔루션 도입을 위한" 과업내역서 요청"에 대한 처리 완료 
      L 차주 계약 진행 예상하고 있으며, 계약하면 11월 21일까지 납품하는 것으로 제안 
(2025.10.29 기준)
 1) 남양주시 :  스마트관광지도 서비스에 AI 기반의 수어 솔루션 도입" 진행 결정 완료 
      L 10월 30일 계약서 작성을 위한 방문, 계약 체결 예정(기존 금액과 동일) 
      L 계약기간 : 계약 체결 후 - 25.11.21일까지 예정 --&gt; 계약 종료 일 변경 (11.21일  --&gt; 11.29일)
(2025.11.10 기준)
 1) 남양주시 :  현재 계약하여 주신 시나리오 수조롭게 진행 중이며, 차주에는 초안 제공 예정 
      L 금주 목요일 정도에 방문하여 진행 사항 공유 및 26년도 추가 사업에 대한 협의 
(2025.11.13 기준)
 1) 남양주시 :  영상 제작 11.21 완료 후 차주 월요일 제공 예정  
      L 남양주시 시의원님 미팅 예정 : 11.17일 열인관광의 시 조례에 당사의 수어가  기본으 될 수 있도록 
        시 조례의 수정 제안 예정 
      L 2026년도 시장님 신년인사에 당사의 수어를  제안하여 진행하기로 함 (무상 제안)  
       - 2025년도 신년인사 영상 확인 사항 : 유트브 - 2.30초, 문구 - 18개 
       - 카뱅과 같이 실사형 아바타로 제작하여 진행하는 방안으로 진행 할 예정으로  일정상 불가시 표준아바타로 진행  </t>
    </r>
    <r>
      <rPr>
        <sz val="10"/>
        <color rgb="FFFF0000"/>
        <rFont val="&quot;맑은 고딕&quot;, monospace"/>
        <family val="3"/>
        <charset val="129"/>
      </rPr>
      <t xml:space="preserve">
</t>
    </r>
    <r>
      <rPr>
        <sz val="10"/>
        <color rgb="FF000000"/>
        <rFont val="&quot;맑은 고딕&quot;, monospace"/>
        <family val="3"/>
        <charset val="129"/>
      </rPr>
      <t xml:space="preserve">
(2025.11.26 기준)
 1) 남양주시 :  영상 제작 11.21 제공 완료  
 2) 소개지역에 대한 수어영상을 각 저절로 표현한 것을 WEB Page에서 보이기 위해서 1개의 파일로 통합하여 제공 요청  
      L 23개파일을 5개 파일로 통합하여 제공 완료(11,27일) 
 3) 시장님의 새해 인사 문구확정 되면 수보 받기로 함 - 예상일 12월 2째주 
(2025.12.02 기준)
 1) 남양주시 :  남양주시 스마트관광지도 수어 시스템 오픈 완료, (추가 계약 : 수어영상에 자막편집 요청, 60만원 계약 금주 예정)
 2) 시장님의 새해 인사 문구 확정 : 12.17일 예정 일주 인내에 작업 진행 요청(11/27일 이전 납품예정으로 진행) 
     L 예산 금액 조정 요청 : 200만원 선에서 진행요청, 협의후 메일 드리겠음 
(2025.12.09 기준)
 1) 남양주시 :  남양주시 스마트관광지도 수어 시스템 오픈 후 일부 수정 요청으로 진행 완료  
     L 계약 : 25.12.11 ,  계약 기간 : 12.11 ~ 12.31 일까지, 12월 30일 이내에 계싼서 발행 예정
 2) 시장님의 새해 인사 문구 확정 : 12.17일 예정 일주 인내에 작업 진행 요청(11/27일 이전 납품예정으로 진행) 
     L 예산 금액 조정 요청 : 200만원 선에서 진행요청, 협의후 메일 드리겠음
     L 예산에 대한 금액의 조정을 진행 중임  
</t>
    </r>
    <r>
      <rPr>
        <sz val="10"/>
        <color rgb="FFFF0000"/>
        <rFont val="&quot;맑은 고딕&quot;, monospace"/>
        <family val="3"/>
        <charset val="129"/>
      </rPr>
      <t xml:space="preserve">
</t>
    </r>
    <r>
      <rPr>
        <sz val="10"/>
        <color rgb="FF000000"/>
        <rFont val="&quot;맑은 고딕&quot;, monospace"/>
        <family val="3"/>
        <charset val="129"/>
      </rPr>
      <t xml:space="preserve">(2025.12.15 기준)
 1) 시장님의 새해 인사 문구 확정 : 12.17일 예정 일주 인내에 작업 진행 요청(11/27일 이전 납품예정으로 진행) 
     L 예산 부족으로 26년 진행으로 협의 조정, 설 인사에 AI수어 도입 검토 협의  
 2) 남양주도시공사 사장님 미팅 : 25.12.19일 15시  
     L 당사 솔루션애 대한 제안 예정 
(2025.12.23 기준)
 1) 남양주도시공사 사장님 미팅 : 25.12.19일 15시 미팅 완료   
     L 당사 솔루션애 대한 제안 설명, 현재 시의 예산에 대한 지원의 부족으로 26년바로 진행은 불가 한 상황 
     L 솔루션의 도입에 대한 필요성 인식함, 추가에 진행에 대한 사항은 협의 하겠음.  
</t>
    </r>
    <r>
      <rPr>
        <sz val="10"/>
        <color rgb="FFFF0000"/>
        <rFont val="&quot;맑은 고딕&quot;, monospace"/>
        <family val="3"/>
        <charset val="129"/>
      </rPr>
      <t xml:space="preserve">
</t>
    </r>
  </si>
  <si>
    <t xml:space="preserve">(2025.09.08 기준)
 1) 남양주시를 위한 AI 기반의 수어 시스템 소개 및 미팅 (9.5일)
     L 장애인복지과, 복지정책과 담당과장님께  - 남양주시 AI수어번역 시스템 구축 제안 자료 및 영상자료 제공 (9.9일 - 메일전송)
     L 장애인복지과 9.12일 미팅 예정 - 각 부서에서 사전 수요 조사 후 , 26년의 각 업무 적용 요청을 위한 예산에 반영 할 수 있는 방안 협의
 2) 남양주도시공사 
     L 남양주도시공사 시설본부장님 소개 받음. 
     L 차주 9.17일 오후 16:00에 AI수어 번역 시스템에 대한 소계  
     L 주요관리 운영시설 : 문화센터 7곳, 청소년 수련관 4곳, 교통환경 6곳(전철,주차장 등) 
     L 중점제안 : QR코드와 점자를 기반으로한 의한 시설안내 및 가이드(SaaS 구독형 서비스 제안)  
(2025.09.18 기준)
 1) 남양주시 :  AI 기반의 수어 시스템 소개 및 미팅 (09.12일 오후 17:00)
     L 장애인복지과 미팅 
         - 각 부서에서 사전 수요 조사 후 , 26년의 각 업무 적용 요청을 위한 예산에 반영 할 수 있는 방안 협의
         - 25년도 1차적으로 적용 할 수 있는 방안 : 남양주 "다산정약용문화제"에 QR코드 기반의 행사 안내서비스 제안 
           (09.19일 14:00 남양주시청에서 해당 사업 진행을 위한 협의 - 구축자료 및 예산 견적서 제공 예정) 
      L 26년도 장애인의 날(6월 3일) 행사 진행시 AI 수어서비스 수행을 위한 예산 반영예정(서비스 및 예산 비용 확인)
 2) 남양주도시공사 
     L 9.17일(목) 오후 16:00 : AI수어 번역 시스템에 대한 소계 완료, 수어 도입 및 설치에 대한 필요성 인식 --&gt; 추후 모든 시설 및 서비스에 도입  
     L 26년도 추진 사업 : 26년도 키오스크 교체 사업시 수어를 도입 할 수 있는 방안 추진 하겠음
                    주요내용  :  문화센터 8곳,  8대 BF키오스크 도입 시 예산 범위 안에서 AI 수어 도입 검토 하겠음 
                                      차주 타 업무팀장과 IT와 협의하는 시간을 가지고 함. 금주 중 연락 하겠음
(2025.09.23 기준)
 1) 남양주시 :  AI 기반의 수어 시스템 소개 및 미팅 (09.24일 오후 15:00 ~ 16:00)
     L 문화관광과 박선영과장 미팅 예정  
         - 당사 솔루션에 대한 설명과 수어서비스 필요성에 대한 설명(AI수어의 확대에 따른 수어통역사의 역할의 중여성과 업무의 확대)
         - 26년도 예산에 반영 할 수 있는 방안 제시  
         - 25년 남은 예산으로 구축 할 수 있는 업무 선정요청(스마트관광안내지도에 AI수어서비스 제공방안 작성요청 -&gt; 제안자료 전송완료)
 2) 남양주도시공사 
     L 9.23일 : AI수어 번역 시스템을 26년도입하는 BF 키오스크에 모두 수용하는 것은 예산문제로 시범적으로 시행 예정 
     L 25.11월 중순 이후 BF 발주 진행시 당사와 협의 할 수 있도록 진행 하겠으며, 남양주체육관에 시범적으로 우선 진행 예정
     L 시설본부장님께 진행 사항 보고 : 가능한 전체 8대 도입시 적용 할 수 있도록 진행 요청(확인 후 답변 예정)          
(2025.09.29 기준)
 1) 남양주시 :  AI 기반의 수어 시스템  신규 사업으로 추진 협의 중  
     L 문화관광과 박선영과장 미팅   
         - 당사 솔루션에 대하여 어떤 명분으로, 어느 사업 부분에 적용 할지에 대하여 고민 중임.  
         - 추석 이후 에 추진으로 내부 검토 중임(추석이후 미팅 일정 협의하기로 함)  </t>
  </si>
  <si>
    <t>2025-075</t>
  </si>
  <si>
    <t>원주시 시설관리공단</t>
  </si>
  <si>
    <t>원주시 시설관리공단 키오스크 수어 안내</t>
  </si>
  <si>
    <r>
      <rPr>
        <sz val="10"/>
        <color rgb="FF000000"/>
        <rFont val="&quot;맑은 고딕&quot;, monospace"/>
        <family val="3"/>
        <charset val="129"/>
      </rPr>
      <t xml:space="preserve"> (2025.09.12 기준 )
○ (대표번호 IN) 산업AI 엑스포 전시 보고 문의
 - 시설관리공단 키오스크 15대 수어 안내
   L CMS, Client, 50문장 : 62,150,000원(vat포함 견적전달)
   L 구축형 지양 지침으로 구독형 진행 검토(담당자 월 예산 200만원 책정 예정)
   L 당사 서비스 디지털서비스몰 이용 등록 후 재연락 예정
</t>
    </r>
    <r>
      <rPr>
        <sz val="10"/>
        <color rgb="FF000000"/>
        <rFont val="&quot;맑은 고딕&quot;, monospace"/>
        <family val="3"/>
        <charset val="129"/>
      </rPr>
      <t>(12.09 기준)
 - 원주시에서 예산삭감. 추경예산(5월)에 반영 예정
   ※ 큰 규모 위주로 편성. 신규/소규모 예산(200만원/월) 항목은 제외됨(서원준대리)
 - 체육시설과 관광시설 키오스크에 꼭 적용 예정(강한의지. 지속 comm. 예정)</t>
    </r>
  </si>
  <si>
    <t>2025-076</t>
  </si>
  <si>
    <t>경기도장애인복지종합지원센터</t>
  </si>
  <si>
    <t>경기복지재단 장애인 생활환경 개선사업 수어 영상</t>
  </si>
  <si>
    <r>
      <rPr>
        <sz val="10"/>
        <color rgb="FF000000"/>
        <rFont val="&quot;맑은 고딕&quot;, monospace"/>
        <family val="3"/>
        <charset val="129"/>
      </rPr>
      <t xml:space="preserve">(2025.09.17 기준 )
○ 장애인 생활환경 개선사업 영상에 AI수어서비스 구축 
   L 재단에서 11월 경기도 도지사님과 관련 관계자를 모시고 장애인 생활환경 개선사업 사업 보고시 제작 영상에 AI 수어 시스템 추가 하고자 함
   L 현재 예산 - 경기도 보조금으로 :50만원 책정 중인 상황으로 10월 중순까지 제작이 가능한지 문의 드림  
   L 주신 시나리오 분석시  70 ~ 80개의 문장 산출 됨으로, 내부 협의 후 진행 여부를 알려 드리겠음.  
(2025.09.22 기준 )
○ 경기복지재단 미팅 완료  
   L 업무의 내용은 파악 하였고, 전략적인 금액으로 제안, 재단에서 10월 2일까지 촬영 완료 후 시나리오 문구 조정하여 당사에 제공 예정 
   L 사업 범위: 재단에서 영상제공시, 해당 영상에 당사의 아바타 영상을 편집하여 제공(문구는 30문장 이내)
   L 제공 견적서, 사업자등록증, 통장 사본 제출 완료, 추석전까지 계약완료 예정(계약서는 발주서로 대체함) 
(2025.09.30 기준 )
○ 최종 시나리오 수보 받음 (수어영상 제작 진행 예정) 
   L 경기복지재단의 내부 영상 촬영 지연으로, 당사 수어영상 먼저 작성 후 제공하여 주면, 수어영상을 경기복지재단의 영상에 
      추가하는 작업은 재단에 진행하기로 함  
   L 금주중으로 결재된 내부품의문서 제공 후, 계산서는 검수 이후에 진행  
   L 내부문서가 아니 발주서 요청으로 협의 예정(직인 불가시, 담당 및 팀장의 사인으로 대체 예정)   
(2025.10.16 기준 )
○ 최종 시나리오 수보 받음 (수어영상 제작 진행 예정) 
   L 당사에서 수어영상을 10.24일 이전에 제공하는 조건으로 수어영상 제작의 진행 사항체크 
   L 25.10.24일 이전 작성 완료 확인 (하윤호 이사님)   
(2025.10.23 기준 )
○ 최종 시나리오 영상 작성완료로 고객사에 전송 완료(고객사 확인)
   L 기존 홍보 영상과 결합 후 최종본 공유하여 제공하기로 함(당사의 영업자료로 활용 가능) 
   L 25.11 중순 경기도 도지사  보고 행사시 당사도 참석 할 수 있도록 요청  
(2025.10.28 기준 )
○ 최종 시나리오 영상 작성완료 및 전달 완료 (10.23) 
   L 기존 홍보 영상에서 추가 되는 부분이 있어서 이에 대한 추가 요청(8개 맨트) _작성 후 전달 예정 
   L 11.7일까지 제출 가능 회신 
(2025.11.12 기준 )
○ 최종 시나리오 영상 전달 완료 후 복지재단의 최종 통합 영상에 대하여 수어문장이 잘 적용 되었는지 획인 요청  
   L 최종 통합 영상 확인 후 전달 예정이며, 최종 전달 완료, 계산서 발행 완료 </t>
    </r>
    <r>
      <rPr>
        <sz val="10"/>
        <color rgb="FF000000"/>
        <rFont val="&quot;맑은 고딕&quot;, monospace"/>
        <family val="3"/>
        <charset val="129"/>
      </rPr>
      <t xml:space="preserve">
</t>
    </r>
    <r>
      <rPr>
        <sz val="10"/>
        <color rgb="FF000000"/>
        <rFont val="&quot;맑은 고딕&quot;, monospace"/>
        <family val="3"/>
        <charset val="129"/>
      </rPr>
      <t xml:space="preserve">(2025.11.17 기준 )
○ 최종 시나리오 영상 전달, 계싼서 발행 완료  
   L 11.28일 도시지사님 참석하는 행사의 주요일정은 내부 결재 후 공유 예정  
</t>
    </r>
    <r>
      <rPr>
        <sz val="10"/>
        <color rgb="FF000000"/>
        <rFont val="&quot;맑은 고딕&quot;, monospace"/>
        <family val="3"/>
        <charset val="129"/>
      </rPr>
      <t xml:space="preserve">(2025.11.27 기준 )
○ 경기도 예산 편성에 대한 회의로 도지사님 참석 불가로 행사 취소 됨  
   L 자체적인 행사로 조용히 진행 예정이며, 참여 인력은 최소화 함,  
   L 당사의 수어 솔루션에 대한 부분은 각 부서에 적극적인 홍보 진행 하겠음 
</t>
    </r>
  </si>
  <si>
    <t>2025-077</t>
  </si>
  <si>
    <t>부산대병원</t>
  </si>
  <si>
    <t>아이티아이즈</t>
  </si>
  <si>
    <t>아이티아이즈 헬스케어본부 배리어프리 키오스크 제안</t>
  </si>
  <si>
    <t>(2025.09.17 기준 )
 - 아이티아이즈 헬스케어본부 협업 배리어프리 키오스크 제안
  L 금주(~09.18) 부산대병원 및 부산시와 연구과제관련 업무미팅 예정
  L 당사 소개자료 기반 배리어프리 키오스크 관련 의견 청취 예정, 이 후 당사 미팅 주선 예정
  L 아이티아이즈 헬스케어본부와 협업을 통해 상급종합병원 47개 담당자 정보 확보예정
  L 아이티아이즈 수행중인 ‘건강정보 고속도로’사업에 당사 솔루션 추가 제안 예정</t>
  </si>
  <si>
    <t>2025-078</t>
  </si>
  <si>
    <t>기상청</t>
  </si>
  <si>
    <t xml:space="preserve">(주)러닝플레닛  </t>
  </si>
  <si>
    <t>(주)러닝플레닛  기상청 - 기후변화 과학 용어집의 AI수어번역서비스 제안</t>
  </si>
  <si>
    <t xml:space="preserve">(2025.09.23 기준 )
 - (주)러닝플레닛에서 기상청에서 26년도 사업 진행을 위힌 "기후변화 과학 용어집"에 AI수어번역서비스 추가 제안 요청  
  L 과학용어집 : 400, 500개 문장에 대하여 청각장애인을 위한 AI수어번역 시스템을 구축 하고자 함  
  L 견적서 2개 제출, 당사 솔루션 소개 자료 및 동영상 제료 제공 
  L 금주 9.25일 기상청 방문 이후에 차주 미팅 예정  
(2025.10.02 기준 )
 - (주)러닝플레닛에서 기상청에서 26년도 사업 진행을 위힌 "기후변화 과학 용어집"에 AI수어번역서비스 추가 제안 자료 및 견적서 제공 완료   
  L 새부적인 사항은 추석 이후에 별도의 미팅을 잡아서 협의 하기로 조정  
</t>
  </si>
  <si>
    <t>2025-079</t>
  </si>
  <si>
    <t>부천도시공사 디지털정보팀
(소사스포츠센터)</t>
  </si>
  <si>
    <t>부천도시공사 AI 수어아바타 핸드사인톡톡(구축형)</t>
  </si>
  <si>
    <r>
      <rPr>
        <sz val="10"/>
        <color rgb="FF000000"/>
        <rFont val="&quot;맑은 고딕&quot;, monospace"/>
        <family val="3"/>
        <charset val="129"/>
      </rPr>
      <t xml:space="preserve">(2025.09.24 기준)
 - 부천도시공사 잔여예산 반영 기보유 키오스크(3ea)에 수어아바타 제안
    L 키오스크별  : 5개 문장에 대하여 청각장애인을 위한 AI수어번역 시스템을 구축 하고자 함
    L 소사스포츠센터에서 견적을 의뢰한 것이고, 소사스포츠센터 내부 품의 결과에 따라 도입결정시 당사로 연락주겠다고 함 </t>
    </r>
    <r>
      <rPr>
        <sz val="10"/>
        <color rgb="FF000000"/>
        <rFont val="&quot;맑은 고딕&quot;, monospace"/>
        <family val="3"/>
        <charset val="129"/>
      </rPr>
      <t xml:space="preserve">
</t>
    </r>
    <r>
      <rPr>
        <sz val="10"/>
        <color rgb="FF000000"/>
        <rFont val="&quot;맑은 고딕&quot;, monospace"/>
        <family val="3"/>
        <charset val="129"/>
      </rPr>
      <t>(2025.10.01 기준)
 - 부천도시공사 잔여예산 반영 기보유 키오스크(3ea)에 수어아바타 제안
    L 키오스크별  : 5개 문장에 대하여 청각장애인을 위한 AI수어번역 시스템을 구축 하고자 함
       L 기존 디지털정보팀 김종수팀장 전배로 인하여 추진 담당자 확인 중</t>
    </r>
    <r>
      <rPr>
        <sz val="10"/>
        <color rgb="FF000000"/>
        <rFont val="&quot;맑은 고딕&quot;, monospace"/>
        <family val="3"/>
        <charset val="129"/>
      </rPr>
      <t xml:space="preserve"> 
(2025.10.13 기준)
- 디지털정보팀(김종수팀장)에서 수어아바타 도입관련 견적을 센터(?)로 전달했다고 하여
- 3개센터(복사골, 오정, 송내) 각 담당자에게 전화상 문의하였으나 관련 내용을 알고 있지 못함 (소사센터는 '26년 도입 고려중, 추후 배리어프리 키오스크 도입건 영업 필요, 오정센터는 예산 없음확인)</t>
    </r>
  </si>
  <si>
    <t>2025-080</t>
  </si>
  <si>
    <t>천안시</t>
  </si>
  <si>
    <t>아이비테크 주식회사</t>
  </si>
  <si>
    <t>천안시 홈페이지 수어안내</t>
  </si>
  <si>
    <r>
      <rPr>
        <sz val="10"/>
        <color rgb="FF000000"/>
        <rFont val="&quot;맑은 고딕&quot;, monospace"/>
        <family val="3"/>
        <charset val="129"/>
      </rPr>
      <t xml:space="preserve">(09.26 기준)
 - 천안시 홈페이지 "복지일반" 내용 수어 안내
    L (대표번호 IN) (주)아이비테크 신현섭이사. AI 스마트 로봇 기업. 지차제 납품 실적 有. 천안시 수어 문의 대응
    L 천안시 홈페이지 메인 - 1차 - 2차메뉴 - 내용. 단계별 수어 안내 제언중
(10.16 기준)
 - 천안시에 수어 안내 자료 전달함. 검토 의견 대기중(아이비테크 신협섭이사 확인. 10.15)
</t>
    </r>
    <r>
      <rPr>
        <sz val="10"/>
        <color rgb="FF000000"/>
        <rFont val="&quot;맑은 고딕&quot;, monospace"/>
        <family val="3"/>
        <charset val="129"/>
      </rPr>
      <t>(11.27 기준)
 - 천안시 검토 의견 대기중(신현섭이사 확인)
 - 차주 당사 방문 &amp; 수어 시스템 소개 예정(일정 미정)</t>
    </r>
  </si>
  <si>
    <t>2025-081</t>
  </si>
  <si>
    <t>ABL생명</t>
  </si>
  <si>
    <t>유니디아</t>
  </si>
  <si>
    <t>ABL 생명 통합 유지보수</t>
  </si>
  <si>
    <r>
      <rPr>
        <sz val="10"/>
        <color rgb="FF000000"/>
        <rFont val="&quot;맑은 고딕&quot;, monospace"/>
        <family val="3"/>
        <charset val="129"/>
      </rPr>
      <t xml:space="preserve">"(09.26 기준)
 - ABL 생명 유지보수 계약 진행중. 담당자 유니디아 이진우이사
    L STT 2EA, 160Ch 2025.10.12~2028.10.11 / STT 10Ch 2026.06.01~2028.10.11
    L 유지보수 총 금액 : 27,998,384원(vat제외)
(10.01 기준)
 - 유지보수 계약 체결을 위한 라이런스 증서, 기술지원확약서 서류 전달
(11/06 기준)
 - ABL생명 유지보수 계약 체결(27,998,384원. 2025.10.12~2028.10.11)
 - DR 훈련 대비 시스템 구성(안) F/up 중
</t>
    </r>
    <r>
      <rPr>
        <sz val="10"/>
        <color rgb="FF000000"/>
        <rFont val="&quot;맑은 고딕&quot;, monospace"/>
        <family val="3"/>
        <charset val="129"/>
      </rPr>
      <t>(11.13 기준)
 - DR 훈련 대비 가견적 전달 : 160ch, 연동개발 1.5MM = 51,500,000원
   : 최종 구성안 확정시 재연락 주기로 함
 - 재해 복구 시스템 운영시 솔루션 라이선스 재활용 가능함 공문 전달</t>
    </r>
  </si>
  <si>
    <t>2025-082</t>
  </si>
  <si>
    <t>미래에셋생명 차세대시스템 구축 프로젝트</t>
  </si>
  <si>
    <r>
      <rPr>
        <sz val="10"/>
        <color rgb="FF000000"/>
        <rFont val="&quot;맑은 고딕&quot;, monospace"/>
        <family val="3"/>
        <charset val="129"/>
      </rPr>
      <t xml:space="preserve">[본계약]
 - (용역) 미래에셋생명보험 차세대시스템 TA/AI-QA/컨텐츠등록 구축. 2025.04.21~2027.02.15. 495,000.000원 (계약일: 2025.07.03)
 - (제품) 미래에셋생명보험 차세대시스템 구축 사업. 최종검수예정일 2027.04.30. 487,640.000원 (계약일: 2025.07.03)
(09.26 기준)
 - 매입처 계약 진행중
    L 지란지교 소프트
(10.01 기준)
 - 매입처 계약 진행중: 지란지교 소프트, 코난테크놀러지
    그외 매입처 확인중
(10.16 기준)
 - 매입처 계약 진행중: 코난테크놀러지(검색/제품/용역 3개 항목)
(10.30 기준)
 - 매입처 계약: 코난 17MM → SynK 라이선스 계약
   지란지교 발주처리 예정. 그외 1개사 요청오면 진행. 한군데 업체는 박현후과장 SW, 용역 계약 진행
(11.06 기준)
 - 코난테크놀러지 SynK 매출계약 협의중(153,000,000원)
(11.13 기준)
 - 매입계약 : 코난테크놀로지, 지란지교, 시냅소프트 진행중
 - 매출계약 : 코난테크놀로지 SynK 진행중
(11.20 기준)
 - 매입계약 : 코난테크놀로지, 지란지교, 시냅소프트 완료
 - 매출계약 : 코난테크놀로지 SynK . 차주 대표님. 박현후과장 추가사항 확인 예정
(11.27 기준)
 - 매입계약 : 코난, 지란지교, 시냅소프트 계약서 및 발주서 전달 완료
</t>
    </r>
    <r>
      <rPr>
        <sz val="10"/>
        <color rgb="FF000000"/>
        <rFont val="&quot;맑은 고딕&quot;, monospace"/>
        <family val="3"/>
        <charset val="129"/>
      </rPr>
      <t>(12.24 기준)
 - 코난테크놀로지 투입인력 잦은 교체 원인 및 재발 방지 방안 요청 공문 송부 完(~12/30)
 - 기술지원확약서 전달(TA, TAssist, 검색, 웹에디터, 문서뷰어)
 ※ CMS/AI분류엔진 등 추가 전달 필요</t>
    </r>
  </si>
  <si>
    <t>2025-083</t>
  </si>
  <si>
    <t xml:space="preserve">카카오뱅크  AI수어상담 3D 아바타 리 디자인 구축 </t>
  </si>
  <si>
    <r>
      <rPr>
        <sz val="10"/>
        <color rgb="FF000000"/>
        <rFont val="&quot;맑은 고딕&quot;, monospace"/>
        <family val="3"/>
        <charset val="129"/>
      </rPr>
      <t xml:space="preserve">(10.16 기준)
 - 계약서 수보 완료 (계약서 직인 처리후 발송 예정) : 추가합의서 계약 체결일 - 25.10.15
 - 카카오 개발팀에서 당사에 방문하여 지속적인 협의 및 개발 진행 예정이며, 기존의 딥페이크 운영 기술에 대한 이전 진행 예정임
   (25.10.17일부터 방문 예정)
(11.12 기준)
 ○  카카오 개발의 진행 사항에 대한 문의 및 실시간 AI 수어 서비스에 대한 제안   
    L  현재 개발에 대한 이슈 및 문제점은 없으나 오픈 일정(12월 23일)을 지키는 것이 가장 큰 이슈  
      (표준 아바타로 진행하는 것은 문제가 없다고 판단하지만, 실사형의 리디지인 한 결과가 기존과 같을지는 테스트 후 확인이 가능 함으로 
       이에 대한 부담과 11월 중순인데, 11,30일 완료 후, 12.1 ~ 15일 보정, 12.23일 오픈 등의 일정에 대한 부담이 있음)  
    L  본사 내부에서도 최우선으로 카카오뱅크 개발하고 있으며, 최선을 다하고 있음으로 일정상 문제가 없도록 지원 하겠음  
    L  실사형 리디자인에 대한 내부 보고 완료 (경영진의 관심 과 타부서 문의가 많음으로 확장성 가능함  --&gt; 카카오에도 보고, 계열사에서도 관심이 있음) 
    L  리디자인 한(실사형 아바타)로  일반 상담원과 의사소통(의미전달 및 의사소통)의 업무를 진행 할 수 있다면 채팅 상당에 추가 하는 것을 적극 검토 하겠음.
       (실시간 AI 수어서비스에 대한 자료 설명 - 챗봇을 이용한  NLP기반의 룰베이스 형태의 AI수어 서비스 ) 
 (2025.11.17기준)
 - 카카오뱅크 수어영상에 실사형 리디자인 모델에 대한 레퍼런스 이미지 테스트 협의 미팅  
     L 이미지 영상에 대한 일관성 있는 작성 진행 요청(플롬프트 값에 대한 조정 테스트 요청, --&gt; 당사 진행 후 개선 진행)
     L 차주 11.24일 전체 개선에 대한 작업 진행 후 보정 작업 진행  
     L 한국농어인협회에서 관리하는 NDB 방송에 카뱅의 오픈(12.23일)시 기사 송출 방법에 대한 진행 문의 --&gt; 협회에 진행 문의 중  
 (2025.11.21기준)
 - 카카오뱅크 수어영상에 실사형 리디자인 모델에 대한 레퍼런스 이미지 테스트  지속적인 진행 중 
     L 한국농어인협회에서 관리하는 NDB 방송에 카뱅의 오픈(12.23일)시 기사 송출 방법 및 절차 제공 --&gt; 홍보팀과 협의 후 진행 사항 공유 하겟음 
 (2025.12.16 기준)
 - 카카오뱅크 FAQ 시스템 오픈 일정 확정 : 25.12.23일, 1차 오픈 예정으로 콘텐츠 50여개 진행 중 
     L 딥페이크 영상에 대한 오류 사항 지속적으로 수정 보안 진행 중 
     L 25.12.23일 오픈 예정인 영상은 12.19일까지  제공하고, 주말에 시스템 오픈 작업 진행 예정 
     L 당사에서 지원인력 대기 예정 </t>
    </r>
    <r>
      <rPr>
        <sz val="10"/>
        <color rgb="FF000000"/>
        <rFont val="&quot;맑은 고딕&quot;, monospace"/>
        <family val="3"/>
        <charset val="129"/>
      </rPr>
      <t xml:space="preserve">
</t>
    </r>
    <r>
      <rPr>
        <sz val="10"/>
        <color rgb="FF000000"/>
        <rFont val="&quot;맑은 고딕&quot;, monospace"/>
        <family val="3"/>
        <charset val="129"/>
      </rPr>
      <t xml:space="preserve"> (2025.12.23 기준)
 - 카카오뱅크 FAQ 시스템 오픈 일정 확정 : 25.12.23일, 1차 오픈 예정으로 콘텐츠 50여개 진행 예정이나 --&gt;22개 오픈 완료  
     L 딥페이크 영상에 대한 오류 사항 지속적으로 수정 보안 진행 중 
     L 당사에서 오픈을 위해 인력 지원, 12월 중으로 검수 진행 --&gt; 검수 확인에 필요한 서류 준비  
     L 추가 10문장애 대한 리스트 바로 전송 전송요청, 검수 인력 1개월 연장 예정 
</t>
    </r>
    <r>
      <rPr>
        <sz val="10"/>
        <color rgb="FF000000"/>
        <rFont val="&quot;맑은 고딕&quot;, monospace"/>
        <family val="3"/>
        <charset val="129"/>
      </rPr>
      <t xml:space="preserve"> (2025.12.29 기준)
 - 카카오뱅크 FAQ 시스템 오픈 후 추후 작업에 대한 협의 
     L 카뱅 오픈에 따른 지원 감사, 추후 추가 100문장 자료 수보 완료 
     L 현재 미 완료된 128건에 대한 개선 작업 지속적으로 진행, 콘텐트 89건 중 22개 완료, 1월 15일~19일 오픈 시 모두 완료 진행 요청(60%이상) 
     L 의사전달 또는 표햔이 어려윤 문장에 대한 개선 진행 중 
</t>
    </r>
  </si>
  <si>
    <t>KB국민은행 무인화상 디지털데스크 및 모바일 화상상담(기존시스템) 수어서비스 적용 구축</t>
  </si>
  <si>
    <t xml:space="preserve">(10.15 기준)
 - 구축방안에 대하여 내부 협의 진행중
 - 전사 및 KB FCC 챗봇시스템 연계방안 포함 검토(차주 방문 예정)
(10.27 기준)
 - 26년 챗봇 시스템에 AI 수업 시스템을 구축하는 방안으로 확정 후 11월 예산 확정되면 바로 진행 예정  
 - 11월 담당 추진 부장님 미팅시 진행 예부에 최종 확인 (현재 내부에서 검토 진행 중이며, 보안하고 있음)
(11.06 기준) 
 - 프로젝트 진행 일정에 대한 협의 및 대표님과 구부장님 식사 예정 
 (2025.11.25기준)
  -  26년 사업으로 확정(예산 5억) , AI수어 솔루션을 챗봇시스템과의 연계을 위한 방안 협의 및 RFP 자료 제공
  -  세부적인 RFP 작성을 위한 자료 제공하기로 함.  
 (2025.12.12기준)
  -  본 사업을 추진하고자 하엿던 담당부장 26년 1월 퇴직 예정, 사업에 대한 지속적인 사항 확인  
  -  세부적인 RFP는 부산은행을 기준으로 하엿던 자료 제공 예정 (차주 미팅 진행)  
 (2025.12.22기준)
  -  KB FCC 운영팀의 연말에 따른 인력 이동 발생 예정 - 담당부장님 퇴직(26.1월), 담당 팀장 손보로 복직, 선임차장 팀장으로 승진 예정
  - 인력변경에 따은 사업의 진행이 늦어 질수 있는 상황으로, 빠른 진행을 위해서 다른 라인의 확인 진행 중  
  - 부산은행에 제안 하였던 RFP 수정 후 전송 예정  
</t>
  </si>
  <si>
    <t>2025-085</t>
  </si>
  <si>
    <t>하나카드</t>
  </si>
  <si>
    <t>지뉴소프트</t>
  </si>
  <si>
    <t>하나카드 AICC 통합운영관리플랫폼 유지보수</t>
  </si>
  <si>
    <t>- 계약명: 하나카드 AICC 유지보수 관련 솔루션 (통합운영관리플랫폼 유지보수)
 . 2025.01.01~2025.12.31. 9,000,000원(750,000원/월. vat 별도). 계약일 2025.01.01
(12.31 기준)
- 26년 재계약 협의: ~26년 2월까지 기존 동일조건으로 수행. 추후 최종확정안 안내 예정</t>
  </si>
  <si>
    <t>2025-086</t>
  </si>
  <si>
    <t>부천시</t>
  </si>
  <si>
    <t>부천시 민원과 AI챗봇 서비스 구축</t>
  </si>
  <si>
    <t xml:space="preserve">(10.14 기준)
 - 26년 예산관련 부천시 민원과 콜센터 담당(홍석용주무관)으로부터 연락 받음
   L 기 부천도시공사 디지털정보팀(김종수팀장)에 제언된 "부천도시공사 AI 스마트 민원 챗봇 서비스 구축 계획"근거  
   L 부천도시공사가 아닌 부천시에서 '26년 사업으로 검토 중, 타 챗봇업체 보다 금액이 저렴한데 이에 대한 타 사이트 도입사례 있는지 문의 
   L 선진사례(챗봇+ChatGPT) 시범케이스 도입에 따라 금액을 조정해서 1억원 이내로 제언 한 상태이고 예산 확보시 세부 물량에 대한 협의를 진행하기로 했음
   L 부천시 내부 보고 후 차주 재협의 하기로 함 </t>
  </si>
  <si>
    <t>2025-087</t>
  </si>
  <si>
    <t>한국가스안전공사</t>
  </si>
  <si>
    <t>한국가스안전공사 전시 해설 수어통역 서비스 제안</t>
  </si>
  <si>
    <t xml:space="preserve">(10.16 기준)
 - 한국가스안전공사 7개의 전시 시설에 대한 해설을 진행시 음성을 포함해서 수어통역 서비스 제안
 - 홍보시설에 대한 스크립트 문서 수보 후  1. 한국어 문장 : 248개, 2. 어절 계산    : 2,089개 , 3. 수어 문장 : 269개  산정하여 견적서 제출 
 - 경쟁업체의 견적은 받지 않으것 확인 : 금액적인 부분을 확인 후 전략적인 제안 예정임 
(10.22 기준)
 - 견적서 및 자료 수신 완료  
 - 문장의 수와 영상에 적용 할 맨트의 검토 및 조정이 필여함으로 내부 정리 후 연락 하기로 함.(차주 진행 사항 체크) 
(10.29 기준)
 - 타 일정으로 현지 진행이 연기 중으로 25년도에 반드시 진행해야 할 사항으로 11월 초에 연락하겠음 
(11.07 기준)
 - 11월 11일 진행 사항에 대한 확인 전화  
(11.12 기준)
 - 내부적으로 시나리오 수정 및 보안하고 있음으로 11월 말정도에 상호 연락 주기로 함. 
(11.19 기준)
 - 최종 시나리오 수보 완료, 어절계산 및 견적서 재 전송 완료  ( 문장 : 149, 금액 : 2천2백만원) 
 - 2025년 진행 완료가 목표로, 계약진행시 12월 말까지 진행이 목표임으로, 당사의 수어 데이타 연구팀과의 일정 조율 필요.
(11.24 기준)
 - 타 업무와 연계하여 진행하고자 하였으나 예산의 부족으로 사업 연기 함.  
 - 추후 사업 진행 시 연락 하겟음 
</t>
  </si>
  <si>
    <t>2025-088</t>
  </si>
  <si>
    <t xml:space="preserve"> 평창군시설관리 공단</t>
  </si>
  <si>
    <t xml:space="preserve">광천선굴테마파크 관광 해설 영상 수어 안내시스템 구축 </t>
  </si>
  <si>
    <t xml:space="preserve">(10.16 기준)
 - 평창군시설관리 공단 에서 운영하는 광천선굴테마파크에서 상영되는 관광 해설 영상 중 약 7분 가량에 수어 해설을 추가하고자 함
 - 기존 영상의 스크립트를 제공하여 주면, 견적서 제공 하겠다고 협의 (스크립트 수보 예정)
(10.20 기준)
 - 기존 영상의 스크립트를 제공 받아서 견적서 및 어절계싼 내역에 대하여 제공 완료  
 - 내부 보고 후 진행 사항에 대하여 연락 주기로 함.  
(10.29 기준)
 - 금번 진행의 건은 일반 수어통역사로 영상을 제작하여 진행 하는 것으로 결정  
 - 26년도에 추기시 협의 하겠음  </t>
  </si>
  <si>
    <t>2025-089</t>
  </si>
  <si>
    <t xml:space="preserve">서울주택도시개발공사 </t>
  </si>
  <si>
    <t xml:space="preserve">서울주택도시개발공사 차세대 구축시 당사 AI 수어 제안 </t>
  </si>
  <si>
    <t xml:space="preserve">(10.23 기준)
 - 당사의 AI 솔루션에 대한 설명(10월 22일(수요일) 오전 10:00)
 - SH 공사 대국민 수어봇 서비스 도입을 위한 RFP 제안서 초안 작성 및 제공 
(10.28 기준)
 - 키오스크 18대에 수어서비스 적용 예정으로 견적과, FAQ기반의 챗봇 서비스 구축시 견적서 제출 제공
(11.05 기준)
 - 제안서 RFP 발송에 대한 진행 사항 확인 
(11.07 기준)
 - 현재 AI 수어 솔루션과 키오스크 도입과 연관된 시스템 구축 사항의 내용을 RFP 작성 중임. 
 - 1차 사업은 종료 되었고, 2차 사업을 빠르게 진행 할 예정으로 위의 요건을 RFP에 추가 중 
 - RFP가 완료 되면 공유 하겠음(지속적인 연락으로 관계 유지 하겠음)
(11.26 기준)
 - 예산 및 제안서 작성을 위해서 RFP 요청하여야 함. 
(12.10 기준)
 - 비교 견적서 및 18식에 대한 지원을 명기하여 견적서 제출 완료 
 - 18식은 키오스크 18대 연계를 개발 및 지원을  포함하여 산정 (견적서에 모두 내용 명기)
</t>
  </si>
  <si>
    <t>2026년 한국수어-한국어 사전 자료 집필</t>
  </si>
  <si>
    <t>11월</t>
  </si>
  <si>
    <t>9억원(VAT 포함)</t>
  </si>
  <si>
    <r>
      <rPr>
        <sz val="10"/>
        <color theme="1"/>
        <rFont val="Arial"/>
        <family val="2"/>
      </rPr>
      <t xml:space="preserve">(10.28 기준)
 - 2026년 한국수어-한국어 사전 자료 집필 사업
   L 사업공고일 : 25년 10월 27일(월) 15:10
      제안마감일:  25년 11월 11일(화) 10:00까지
      사업금액: 900,000,000원(VAT포함)
      입찰방식: 협상에의한 계약 (기술: 90%, 가격: 10%)
    L 제안일정: 1차 리뷰(11.03. 14:00~), 2차 리뷰(11.06 14:00 ~)
(11.05 기준)
  - 제안서 2차 리뷰 및 입찰관련서류 완료, 1차 제안서 검토진행
     L 제안서 제출 및 가격투찰 11.10(월) 15시 박현후과장 도움으로 진행예정 </t>
    </r>
    <r>
      <rPr>
        <sz val="10"/>
        <color rgb="FFFF0000"/>
        <rFont val="Arial"/>
        <family val="2"/>
      </rPr>
      <t xml:space="preserve">
</t>
    </r>
    <r>
      <rPr>
        <sz val="10"/>
        <color theme="1"/>
        <rFont val="Arial"/>
        <family val="2"/>
      </rPr>
      <t>(11.12. 기준)
 - 11.10. 제안서 및 가격 입찰서 제출 완료
 - 11.11. 단독응찰에 따른 유찰
 - 11.12. 장철승부장 경유 국립국어원 담당자 문의시 차주 월요일(11.17, 10:00) 적격평가 진행 예정 확인
(11.19. 기준)
 - 11.17 제안발표 및 적격 판정받음, 
 - 11.18. 수의시담관련 조달청 요청서류 제출
 - 11.19. 수의시담관련 공문 접수(수의시담 11.24. 13:00 ~ 14:00 확정), 입찰가격관련 조달담당자와 협의 예정
(11.25. 기준)
 - 11. 24 수의시담 완료(98.3% 투찰, 884,700천원)
 - 11.25. 수의시담관련 응답서회신관련 계약일자 확인중(발주기관(국립국어원) 확정시 계약보증증권 발행 후 응답서 회신해야 계약 체결됨)</t>
    </r>
    <r>
      <rPr>
        <sz val="10"/>
        <color rgb="FFFF0000"/>
        <rFont val="Arial"/>
        <family val="2"/>
      </rPr>
      <t xml:space="preserve">
</t>
    </r>
    <r>
      <rPr>
        <sz val="10"/>
        <color theme="1"/>
        <rFont val="Arial"/>
        <family val="2"/>
      </rPr>
      <t>(12.03 기준)
 - 12.03 계약서 수령완료, 계약시작일 '25.12.29, 납품기한: '26.12.15.
 - 수주품의서 작성(매입 부분은 '26.01.08 일경 국립국어원과 협의 완료후 재품의 예정)</t>
    </r>
    <r>
      <rPr>
        <sz val="10"/>
        <color rgb="FFFF0000"/>
        <rFont val="Arial"/>
        <family val="2"/>
      </rPr>
      <t xml:space="preserve">
</t>
    </r>
  </si>
  <si>
    <t>2025-091</t>
  </si>
  <si>
    <t>한국잡월드</t>
  </si>
  <si>
    <t>26년 배리어프리 키오스크 관련 수어서비스 도입</t>
  </si>
  <si>
    <r>
      <rPr>
        <sz val="10"/>
        <color rgb="FF000000"/>
        <rFont val="Arial"/>
        <family val="2"/>
      </rPr>
      <t>(10.28 기준)
 - 2026년 배리어프리키오스트 수어서비스도입관련 제언
   L 경영본부 인프라지원팀 장성수대리
      '26년 1월 배리어프리키오스크 도입시 수어서비스 솔루션 적용관련 당사솔루션 제언</t>
    </r>
    <r>
      <rPr>
        <sz val="10"/>
        <color rgb="FF000000"/>
        <rFont val="Arial"/>
        <family val="2"/>
      </rPr>
      <t xml:space="preserve">  </t>
    </r>
  </si>
  <si>
    <t>2025-092</t>
  </si>
  <si>
    <t>예금보험공사</t>
  </si>
  <si>
    <t>에쎈텍네트웍스</t>
  </si>
  <si>
    <t>디지털 뉴딜 IT 구축</t>
  </si>
  <si>
    <t>2022년</t>
  </si>
  <si>
    <r>
      <rPr>
        <sz val="10"/>
        <color rgb="FF000000"/>
        <rFont val="Arial"/>
        <family val="2"/>
      </rPr>
      <t xml:space="preserve">(10.30 기준)
○ 사업명: 디지털 뉴딜 IT 구축
 - 사업기간: 음성인식(STT) 구축. 사업기간: 2022.10 ~ 2025.06
 - 매출처 : 에쎈텍네트웍스 (한경구 부장, 010-7286-8972, hkg0909@essentec.co.kr)
   매입처 : 팀벨(노희균 차장, 010-8649-8076, nossa@timbel.net)
                블루베이네트웍스 (이승현 이사, 010-9022-4672, spypiggy@gmail.com)
 - 진행단계 : 무상 유지보수 진행중(유지보수사 : 에쎈텍네트웍스)
○ STT 서버 OS 마이너 버전 업그레이드 작업(10.31 오전 10:30)
  . 조민재 주임 현장 방문(김형일팀장 유선대기) 예정
(11.06 기준)
○ STT 서버 OS 마이너 버전 업그레이드 작업(10.31. 정상 완료)
○ sTT 서버 RPC 서비스 비활성화 조치 작업(11/04. 정상 완료)
(11.20 기준)
 - 시스템(서비스) 운영 메뉴얼 전달
 ※ 유지보수 담당자 변경 예정
(12/04 기준)
 - STT 시스템 메뉴얼 현황화 전달 完(11/28)
</t>
    </r>
    <r>
      <rPr>
        <sz val="10"/>
        <color rgb="FF000000"/>
        <rFont val="Arial"/>
        <family val="2"/>
      </rPr>
      <t>(12/17기준)
- 시스템 서버 정보 및 방화벽 정책 update 전달(12/15)</t>
    </r>
  </si>
  <si>
    <t>2025-093</t>
  </si>
  <si>
    <t>한국지능정보사회진흥원(NIA)</t>
  </si>
  <si>
    <t xml:space="preserve">촬영 된 영상에 실시간 수어 영상 제작 </t>
  </si>
  <si>
    <r>
      <rPr>
        <sz val="10"/>
        <color rgb="FF000000"/>
        <rFont val="Arial"/>
        <family val="2"/>
      </rPr>
      <t xml:space="preserve">(11.05 기준)
 - 12.03일 공공데이타 활용 창업경진대회 영상에 AI 수어 영상 제작 요청 
   L 실시간은 진행은 불가 안내, 전체적인 대본을 확인하고 이에 따른 진행 방안과 수어 영상 제작의 내용 검토 협의  
   -  진행 방향 : 기존 영상 받은 후 수어통역사를 통해서 번역 영상 제작 후 편집하여 제공하는 방안으로 협의 
   -  전체 예산이 500만원 정도로 추가 사항에 대한 부분은 협의 예정 (초기 견적서 제출) 
(11.12 기준)
 - 현재 예산의 부족으로 진행 여부를 담당 부서와 협의 후 진행 예쩡(금주 14일 진행) 
   L 일부 시나리오를 조정하여 변경 견적서 및 어절 계산자료 제공 
   L 금주 금요일 내부 회의 후 결과 공유 하기로 함  
</t>
    </r>
    <r>
      <rPr>
        <sz val="10"/>
        <color rgb="FF000000"/>
        <rFont val="Arial"/>
        <family val="2"/>
      </rPr>
      <t xml:space="preserve">(11.21 기준)
 - 영상에 수어를 제공하는 것을 기술적인 사항으로 제외 함. </t>
    </r>
  </si>
  <si>
    <t>2025-094</t>
  </si>
  <si>
    <t>SK텔레콤</t>
  </si>
  <si>
    <t>한솔인티큐브/브리지텍</t>
  </si>
  <si>
    <t>SKT/B 차세대 Call Infra 구축(수어서비스 추가 제안)</t>
  </si>
  <si>
    <t>(11.05 기준)
 - SKT/B 차세대 Call Infra 구축(수어서비스 추가 제안)
   : 제안서 제출 : 11/07 16시. 제안 발표 : 11/12(수) 예정
  . 홈페이지/보이는ARS/T월드APP. 수어 안내
  . CMS, 5Ch. 100문장 기준 견적 제공
  . 시범사업으로 T월드APP만 제안예정(한솔인티큐브)
 ※ 브리지텍 사 해당 내용 전달 완료
(11.13 기준)
 - 제안 발표 : 11/21(금) 예정 ※ 기존 11/12(수)에서 연기됨
(11/27 기준)
- 제안발표 연기: 11/21 → 12월초(미정) ∵조직개편
(12/18 기준)
- 제안발표 : 12/9. ※ 제안사별 개별 질의응답 : ~ 12/16
 L 1월 발표 예상(브리지텍 배상민팀장 의견)
(2026.02.02 기준)
 - 우선협상자 : 브리지텍 선정(1/30 금)
 - 수어 포함여부 확인요청: SKT에서 큰 관심을 보이지 않는 상태임
  → 최대한 브리지텍에서 수어사업 포함해서 진행할 수 있도록 부탁함</t>
  </si>
  <si>
    <t>2025-095</t>
  </si>
  <si>
    <t>한국의료기기안전정보원</t>
  </si>
  <si>
    <t>의정원 시청각장애인용 의료기기 안전정보 콘텐츠 제작</t>
  </si>
  <si>
    <t>7월</t>
  </si>
  <si>
    <r>
      <rPr>
        <sz val="10"/>
        <color theme="1"/>
        <rFont val="Arial"/>
        <family val="2"/>
      </rPr>
      <t>(25.11.05 기준)
 - 기존 사업수행부문(하윤호이사, 정상욱부장)에서 계약 및 수행 중에 있었음
   계약기간: '25년 7월 25일 ~ 동년 10월 31일까지
   L  지난주 10.31(금) 완료보고 진행함. 금주 말 또는 차주 초 검수완료에 따른 세금계산서 발행예정임 
(25.11.12 기준)
 - 대금청구 공문 및 세금계산서 발행완료, 17일까지 대금입금 예정
 - 11.19 의료기기안전정보원과 식약처간 본사업완료보고관련 워크샵 예정이며, 당사 참석 요청함, 내부 확인 후 연락주기로 함.</t>
    </r>
    <r>
      <rPr>
        <sz val="10"/>
        <color rgb="FFFF0000"/>
        <rFont val="Arial"/>
        <family val="2"/>
      </rPr>
      <t xml:space="preserve"> 
</t>
    </r>
    <r>
      <rPr>
        <sz val="10"/>
        <color theme="1"/>
        <rFont val="Arial"/>
        <family val="2"/>
      </rPr>
      <t>(11.19. 기준)
 - 의료기기 안전관리 발전을 위한 포럼 참석 완료, 안전정보원 이종록본부장 인사 및 '26년도 예산 배정 확인, 세부 금액은 추후 재확인 필요
(25.12.11)
 - 26년 예산 및 추가 사업관련 본부장(이종록), 노계정(연구원) 미팅 w 대표이사
  L  '26년 1월 27일 시행 예정인 의료건강지원기기관련 업무협의, 당사 청각장애인 대상 명상수어솔루션에 대한 의료건강지원기기 선정 가능 문의 등
  L  복지부, 식약처(의료기기관리과)에 대한 추가 예산 및 정보 취득시 '26년 초 재미팅 하기로 함</t>
    </r>
  </si>
  <si>
    <t>2025-096</t>
  </si>
  <si>
    <t>문화체육관광부</t>
  </si>
  <si>
    <t>2026년 대한민국정부 디지털콘텐츠 수어통역 영상 제작</t>
  </si>
  <si>
    <t>10월</t>
  </si>
  <si>
    <t>1억(VAT포함)</t>
  </si>
  <si>
    <t>(11.05 기준)
 - 공고일: 10.31
   제안마감일: 11.13. 10:00
   L 입찰참가자격 상 '소기업-소상공인 확인서'로 참여가 불가 하나 협력사(EDK) 경유 제안진행 하기로 함
      제안팀(고윤창팀장) 협조요청시 업무 지원하기로 함
(11.13 기준)
- 11.12. 제안서 및 입찰서류 제출완료
- 11.13. 개찰결과에 따라 제안발표 일정 추후 통지 예정
(11.18 기준)
- 제안발표 참석, 입찰 게시중으로 개찰결과 2위</t>
  </si>
  <si>
    <t>2025-097</t>
  </si>
  <si>
    <t>BC카드</t>
  </si>
  <si>
    <t>매입운영본부 상담팀</t>
  </si>
  <si>
    <t>BC카드 AI 수어 제안</t>
  </si>
  <si>
    <r>
      <rPr>
        <sz val="10"/>
        <color rgb="FF000000"/>
        <rFont val="Arial"/>
        <family val="2"/>
      </rPr>
      <t xml:space="preserve">(11.12 기준)
 - KT인베스먼트를 통해서 당사의 솔루션 소개  
   L 솔루션에 대한 관심 있음, 차주 11.18일 14:00 미팅 진행 예정 
   L AI 수어의 기능과 카카오뱅크의 구축 사례외 비용에 대한 문의  </t>
    </r>
    <r>
      <rPr>
        <sz val="10"/>
        <color rgb="FFFF0000"/>
        <rFont val="Arial"/>
        <family val="2"/>
      </rPr>
      <t xml:space="preserve">
</t>
    </r>
    <r>
      <rPr>
        <sz val="10"/>
        <color rgb="FF000000"/>
        <rFont val="Arial"/>
        <family val="2"/>
      </rPr>
      <t xml:space="preserve">(11.19 기준)
   - BC카드 담당자 미팅  - 11.20일 14:00 ~  
   - 회사 소개 및 솔루션 소개, 대표님과 같이 미팅 예정 </t>
    </r>
    <r>
      <rPr>
        <sz val="10"/>
        <color rgb="FFFF0000"/>
        <rFont val="Arial"/>
        <family val="2"/>
      </rPr>
      <t xml:space="preserve">
</t>
    </r>
    <r>
      <rPr>
        <sz val="10"/>
        <color rgb="FF000000"/>
        <rFont val="Arial"/>
        <family val="2"/>
      </rPr>
      <t xml:space="preserve">(11.20 기준)
   L BC카드 담당자 미팅 완료, 당사 솔루션 소개 및 업무 설명 
     - 콜샌터 업무에서 적용 방안 검토, 타 부서에 소개 요청   
(11.28 기준)
   L 타 부서  소개를 요청  
     - 현재 검토 중이며, 일정싱 협의 부분이 있음으로 차주 연락하기로 함  
     - 지속적인 연락을 통해서 고객관개의 개선을 지핸 하겠음 </t>
    </r>
    <r>
      <rPr>
        <sz val="10"/>
        <color rgb="FFFF0000"/>
        <rFont val="Arial"/>
        <family val="2"/>
      </rPr>
      <t xml:space="preserve">
</t>
    </r>
  </si>
  <si>
    <t>2025-098</t>
  </si>
  <si>
    <t>롯데홈쇼핑</t>
  </si>
  <si>
    <t>롯데홈쇼핑 KMS 검색엔진 유지보수</t>
  </si>
  <si>
    <r>
      <rPr>
        <sz val="10"/>
        <color rgb="FF000000"/>
        <rFont val="Arial"/>
        <family val="2"/>
      </rPr>
      <t xml:space="preserve">(11.13 기준)
 - 롯데홈쇼핑 KMS 검색엔진 유지보수
 . 기간 : 2025.04.01~2026.12.31. 5,250,000원(VAT제외. 250,000원/월)
 . 계약 협의중. 부뜰정보시스템 주지웅부장
</t>
    </r>
    <r>
      <rPr>
        <sz val="10"/>
        <color rgb="FF000000"/>
        <rFont val="Arial"/>
        <family val="2"/>
      </rPr>
      <t xml:space="preserve">(12.24 기준)
 - 부뜰정보시스템 계약 完 </t>
    </r>
  </si>
  <si>
    <t>2025-099</t>
  </si>
  <si>
    <t>ABL생명 음성인식 추가학습 용역</t>
  </si>
  <si>
    <r>
      <rPr>
        <sz val="10"/>
        <color rgb="FF000000"/>
        <rFont val="Arial"/>
        <family val="2"/>
      </rPr>
      <t>(11.13 기준)
 - ABL생명 음성인식 추가학습 용역
 . 50시간 녹취데이터 전사 및 음성인식 모델 튜닝 작업
 . 기간 : 25년 12월 내 완료
 . 속기업체 견적 협의중
  ※ 24년 수행내역 : 50시간. 0.5MM 13,000,000원(VAT포함)
(11/20 기준)
 - ABL생명 음성인식 추가학습 용역
 . 속기 및 엔진튜닝 적용: 12/19
 . 완료보고 12/23 예정
 . 24년 금액 동일 진행(13,000,000원. VAT포함) ※ 24년 9월, 25년 예산 동일 금액으로 전달됨
(11/27 기준)
 - ABL생명 음성인식 50H 추가학습 용역
 . 투입인력 정보 전달. 전자 입찰 견적 제출(11/26, 11/27)
(12/04 기준)
 - 계약완료(계약일 11/28. 계약기간 12.01~12.23.)
(12/11 기준)
 - 매입계약 완료(다한속기사. 50시간 속기 전사작업)
(12/18 기준)
- STT 추가학습 종료보고(12/22 13:30~)</t>
    </r>
    <r>
      <rPr>
        <sz val="10"/>
        <color rgb="FF000000"/>
        <rFont val="Arial"/>
        <family val="2"/>
      </rPr>
      <t xml:space="preserve">
(12.24 기준)
 - STT 추가학습 종료보고 完(12/22 13:30)
 - 검수확인서, 프로젝트 업무 종료 확인서, 세금계산서 발행 처리 完</t>
    </r>
  </si>
  <si>
    <t>2025-100</t>
  </si>
  <si>
    <t>수원시 팔달구보건소</t>
  </si>
  <si>
    <t>수원시 팔달보건소 배리어프리키오스크 수어아바타 공급</t>
  </si>
  <si>
    <t>120만원</t>
  </si>
  <si>
    <r>
      <rPr>
        <sz val="10"/>
        <color rgb="FF000000"/>
        <rFont val="Arial"/>
        <family val="2"/>
      </rPr>
      <t xml:space="preserve">(11.12. 기준)
 - 수원시 팔달보건소 배리어프리키오스크관련 수어아바타 도입건)
   L 기존 안내키오스크에 대해 배리어프리키오스크로 변경하여 납품하는 사업이며, 고객사 요청에 의해 문자가 아닌 수어탑재를 기획중임
   L 당사 수어아바타 도입건관련 작년도 강서구보건소 납품 실적 기반 동일 사업근거 견적을 요청함
</t>
    </r>
    <r>
      <rPr>
        <sz val="10"/>
        <color rgb="FF000000"/>
        <rFont val="Arial"/>
        <family val="2"/>
      </rPr>
      <t xml:space="preserve">(11.19 기준)
 - 당사 견적관련 엘토브 내부 품의 완료 금주 중 계약 및 납품일정 11월 28일예정
   L  수어아바타 ASAP으로 제작 요청 접수, 19일자 세금계산서 발행완료
</t>
    </r>
  </si>
  <si>
    <t>2025-101</t>
  </si>
  <si>
    <t>경상북도</t>
  </si>
  <si>
    <t>경상북도 수어 솔루션 소개</t>
  </si>
  <si>
    <r>
      <rPr>
        <sz val="10"/>
        <color rgb="FF000000"/>
        <rFont val="Arial"/>
        <family val="2"/>
      </rPr>
      <t xml:space="preserve">(11.18. 기준)
 - 경상북도 도청 방문 : 김민석 정책실장님 미팅  
   L 복지건강국장님(김호섭국장님) 미팅 : 당사 솔루션 및 수어대한 설명,  사업 할 수 있는 기회(사업) 확인 후 연락 하겠음 
   L 당사 솔루션 및 회사 소개 자료 전송 완료, 차주 초에 전화 연릭 예정 
(11.24. 기준)
 - 12월 중순에 경상북도 도청 방문 시  장애인 복지과 오선화 과장님 미팅 예정 (사전 일정 협의)  
   L 서울 경상북도 담당 본부장님 소개 
(12.02. 기준)
 - 12월 16일 오후 14:00 ~  방문하는 것으로 약속완료 - 장애인복지과 : 오선화과장 
     -&gt; 26년 예산 확정으로 신규 사업에는 제한있으나 우선 솔루션에 대한 설명을 듣겠음 (좀 미온적인 방응)  
   L 복지건강국장 및 정책 실장님 --&gt; 미팅  약속 예정 (사업을 수행 할 수 있는 구체적인 미팅의 진행 필요) 
(12.10. 기준)
 - 12월 16일 미팅을 위한 자료 작성 진행 중  
 - 장애복지과에서 당사 솔루션에 대한 설명 자료 요청으로 자료 제공  
    --&gt; 심봉섭 주무관님 (성동구 ESG 경영에 대한 지원 자료 제공, 키오스크 설치 가능에 대한 협의 예정) 
(12.16. 기준)
  1) 장애인복지과 오화선과장님 미팅 완료, 전형적인 공무원의 형태로 업무 진행 
      - 사업에 대한 필요성은 인식하지만, 26년도 예산 미확정, 타부사와의 연계사업으로 진행하여야 함으로 시간이 필요함 
      - 수동적인 업무 대응으로 진행
   2) 장애인정책과에서 BF수어봇 구축 :5천만원, AI 수어기반의 의료원서비스 구축 : 2억원의 주요 내용 자료 요청 
      - 12월 18일 자료 제출 완료 
 </t>
    </r>
    <r>
      <rPr>
        <sz val="10"/>
        <color rgb="FF000000"/>
        <rFont val="Arial"/>
        <family val="2"/>
      </rPr>
      <t xml:space="preserve">
(12.30. 기준)
   1) 자료 및 견적서 제공 이후에 진행 미진으로 추가적인 영업 지원 요창 
</t>
    </r>
  </si>
  <si>
    <t>2025-102</t>
  </si>
  <si>
    <t xml:space="preserve">법원행정처 재판절차별 법률용어 수어 영상 제작  </t>
  </si>
  <si>
    <t>2000만원</t>
  </si>
  <si>
    <r>
      <rPr>
        <sz val="10"/>
        <color rgb="FF000000"/>
        <rFont val="Arial"/>
        <family val="2"/>
      </rPr>
      <t xml:space="preserve">(11.20. 기준)
 - 법원행정처 사법정책심의관실에서  재판절차별 법률용어 수어 영상 제작 요청으로 사업 진행 
   L 하윤호이사님과 협의하여 진행(수의 계약)  
   L 제안 내용 중 수연 및 감수자 사례비 진행 예정으로 인건비 항목으로 진행   L 사무관님과 협의 완료 후 후속 업무 진행 예정 
(11.26. 기준)
 - 법원행정처 사법정책심의관실에서  재판절차별 법률용어 수어 영상 제작 사업 계약 완료 
   L 일정 : 11.26 ~ 12.25, PM : 정성철 부장님, 계약일 : 11.26, 계약금액 : 177만원 
</t>
    </r>
    <r>
      <rPr>
        <sz val="10"/>
        <color rgb="FF000000"/>
        <rFont val="Arial"/>
        <family val="2"/>
      </rPr>
      <t xml:space="preserve">(12.29. 기준)
 - 법원행정처 검수 진행을 위한 문서 작성 완료 - 담당 PM 
 - 금주 중으로 계싼서 발생 진행 예정이며, 연말 이후에 담당자 인사 진행 예정(1월초)
</t>
    </r>
    <r>
      <rPr>
        <sz val="10"/>
        <color rgb="FF000000"/>
        <rFont val="Arial"/>
        <family val="2"/>
      </rPr>
      <t xml:space="preserve">
</t>
    </r>
  </si>
  <si>
    <t>2025-103</t>
  </si>
  <si>
    <t>식약처 식품안전인증과</t>
  </si>
  <si>
    <t>푸드QR연계 AI기반 실시간 수어 생성시스템(구독형)</t>
  </si>
  <si>
    <t>4.2억</t>
  </si>
  <si>
    <t>(11.25. 기준)
 - 식약처 식품안전인증과 이우성주무관(T.043-719-2095, M.010-6648-0948, E. inca21c@korea.kr)
   L 푸드QR연계 AI기반 실시간 수어 생성시스템 서비스(구독형) 제안 및 견적서 제출
   L '26년 예산 편성 진행예정, 구축형이 아닌 구독형으로 내부 품의 진행 예정</t>
  </si>
  <si>
    <t xml:space="preserve">모던텍 음성봇(SaaS) 도입 및 고객센터 운영
</t>
  </si>
  <si>
    <t xml:space="preserve">2026년 </t>
  </si>
  <si>
    <r>
      <rPr>
        <sz val="10"/>
        <color rgb="FF000000"/>
        <rFont val="Arial"/>
        <family val="2"/>
      </rPr>
      <t>(11/27 기준)
※ 전기차 충전기 제조, 유통사
- 대표번호 단순문의 접수. 일평균 10콜 미만
- 24*365 외주센터 운영(콜당 비용)
- 운영비용 효율화 도모: 음성봇 추진 검토 ※ 담당: 서은석 차장
- 모던택 콜현황, 상담유형 데이터 전달 받기로 함
  → 아이컴시스 음성봇(사용량과금), 센터 운영(콜당) 협의 예정
(12/04 기준)
- 현 운영현황 데이터 정리 및 개선방안 정리
 . AI음성봇: AS, 결제, 충전기 문의 안내
 . 구축, 운영비용 협의 중
(12/11 기준)
 - (SaaS)음성봇 &amp; 고객센터 운영 제안중
 . 모던텍 담당자 금주 지방출장으로 차주 미팅. 제안 예정
(12/18 기준)
 - 모던텍 담당자 차주 월요일 미팅 예정(15시~)</t>
    </r>
    <r>
      <rPr>
        <sz val="10"/>
        <color rgb="FF000000"/>
        <rFont val="Arial"/>
        <family val="2"/>
      </rPr>
      <t xml:space="preserve">
</t>
    </r>
    <r>
      <rPr>
        <sz val="10"/>
        <color rgb="FF000000"/>
        <rFont val="Arial"/>
        <family val="2"/>
      </rPr>
      <t xml:space="preserve">
(12.24 기준)
 - 모던텍 담당자 미팅(12/24 15시~)</t>
    </r>
    <r>
      <rPr>
        <sz val="10"/>
        <color rgb="FF000000"/>
        <rFont val="Arial"/>
        <family val="2"/>
      </rPr>
      <t xml:space="preserve">
(12.31 기준)
 - 모던텍 담당자 미팅(12/24): 초기 음성봇 투자비 대비 5개년 비용 절감 효과가 크지 않아 보임
 → 초기 투자비 조정하여 재제안함(12/30) ※ 차주 방문 예정</t>
    </r>
  </si>
  <si>
    <t>2025-105</t>
  </si>
  <si>
    <t>한국지역정보개발원</t>
  </si>
  <si>
    <t>26년 재난관리자원 통합관리시스템 유지관리 및 기술지원</t>
  </si>
  <si>
    <t>12억</t>
  </si>
  <si>
    <t>검토중</t>
  </si>
  <si>
    <r>
      <rPr>
        <sz val="10"/>
        <color theme="1"/>
        <rFont val="Arial"/>
        <family val="2"/>
      </rPr>
      <t xml:space="preserve">(25.11.26  기준)
 - 지역정보개발원 '25년 유지보수 수행사 담당(세찬아이앤씨 소속 이재혁부장) 미팅(W.이하형부문장)
  L 금년도 유지보수 사업 '25년 12월 종료이나, '26년 사업자 미선정으로 자동연장 진행예상('26년 2월까지)
  L 세찬아이앤씨 수행인력 9월부터 인건비 지급에 문제 발생, 고객사도 인지하고 있으며 이에 대해 불안해 함
  L 26년 유지보수 사업 12억~ 13억 예상됨, 발주관련 제안서 작성 중에 있음, '26년 2월 중 발주 예상됨
  L 25년 RFP 기준 입찰 참가자격조건에 정보통신공사업 명시로 당사 주관사 참여 불가, 주관사 선정 고려 필요
(25.12.05 기준)
 - 현 수행사 인력 리스트 입수(이재혁부장경유) 및 컨텍인력 정보 확인, 9명 중 4명 섭외 가능 예상됨
 - 고객사 김관현 수석 차주 금요일 오전 미팅 예정, 이후 주관사 섭외 예정
 (25. 12.11 기준)
 - '26년 재난관리자원 통합관리시스템 유지관리 및 기술지원 사업 
  L 사업금액(VAT포함): 1,323,535,000원(VAT포함), 공고게시: 25.12.04 17:25, 제안마감: 25.12.23. 10:00, 제안평가: 26.01.06. 09:30 (조달청 온라인평가)
  L 업종제한(정보통신공사업)에 따른 주관사 섭외중(트루본, 요다정보기술, 아이티아이즈)
</t>
    </r>
    <r>
      <rPr>
        <sz val="10"/>
        <color rgb="FFFF0000"/>
        <rFont val="Arial"/>
        <family val="2"/>
      </rPr>
      <t xml:space="preserve">
</t>
    </r>
  </si>
  <si>
    <t>2025-106</t>
  </si>
  <si>
    <t>중앙사회서비스원</t>
  </si>
  <si>
    <t>26년 중앙사회서비스원 전산시스템 통합 유지관리</t>
  </si>
  <si>
    <t>25년 12월</t>
  </si>
  <si>
    <t>9.7억
(하도급 1.0억)</t>
  </si>
  <si>
    <r>
      <rPr>
        <sz val="10"/>
        <color rgb="FF000000"/>
        <rFont val="Arial"/>
        <family val="2"/>
      </rPr>
      <t xml:space="preserve">(25.11.27 기준)
 - 사전규격공고(11.25, 의견제시마감 11.30)
 - 투입인력 5명 상주, 입찰참가자격 정보통신공사업으로 당사 주관사 및 컨소사 참여 어려움
 - 메인사(트루본 또는 아이티아이즈) 접촉 시도 중
 - RFP검토 후 당사 참여분야 선정 예정
(25.12.03 기준)
- 고객사 방문, 본공고 금주 맟 차주 초 예상됨, 주관사(아이티아이즈) 소개 및 RFP관련 미팅
- 아이티아이즈 내부 수주심의 승인 시 제안 참여 가능하며 이에 대한 원가분석관련 자료 입수
- 당사는 상주인력 중 1명 및 유지보수 일부 하도급 형태 추진 예정  
(25.12.11 기준)
- 본공고(25.12.09), 입찰마감(25.12.24. 10:00까지)
  L 아이티아이즈 주관사 참여, 당사 하도급사(상주 1명 및 일부 유지보수) 참여 협의 중  
  L 운영장비(HW, SW)관련 원가분석 진행중에 있으며 확정시 당사 하도급액 협의 예정(1억 규모 예상)
(25.12.15.)
- 과업관련 발주기관 자료열람 및 담당자 미팅 진행
  L 아이티아이즈(PM 포함3명) 자료열람 및 담당자 미팅 
  L 당사 하도급사로 참여 확정 PC및 OA전담인력 1명 상주, 웹취약점 점검 파트 위탁 수행 협의(금액: 87백만원)
</t>
    </r>
    <r>
      <rPr>
        <sz val="10"/>
        <color rgb="FF000000"/>
        <rFont val="Arial"/>
        <family val="2"/>
      </rPr>
      <t>(25.12.24)
 - 아이티아이즈 제안서 제출, 29일(월) 제안발표예정/ 당사 하도급 참여(지분율 약8%, 87백만원)
    L 경쟁사: 현 수행사(와플원) 예상
 (25.12.26)
 -  아이티아이즈 제안발표 진행 및 개찰(와플원 협상대상자 선정) 기존 수행사로 선정됨</t>
    </r>
  </si>
  <si>
    <t>2025-107</t>
  </si>
  <si>
    <t>CJ올리브네트웤스</t>
  </si>
  <si>
    <t>CJ 계열사 Web/APP/Kiosk 수어 서비스</t>
  </si>
  <si>
    <t>(12/04 기준)
 - 회사 소개 및 주요 BM 모델 소개(12/01. 올리브네트웍스 커머스부문 운영팀장)
  . CJ올리브네트웍스 각 계열사 영업담당에게 자료 전달, 검토하기로 함</t>
  </si>
  <si>
    <t>2025-108</t>
  </si>
  <si>
    <t>전기차 충전단말기 Kiosk 수어 서비스</t>
  </si>
  <si>
    <t>(12/04 기준)
 - 수어 안내 필요성 및 BM 사례 소개(12/02. 소프트웨어팀장 w.임철현부장)</t>
  </si>
  <si>
    <t>MG새마을금고</t>
  </si>
  <si>
    <t xml:space="preserve">MG새마을금고 디지털창구 전자서식 시스템 고도화 사업_수어 제안 </t>
  </si>
  <si>
    <t xml:space="preserve">부사업자 </t>
  </si>
  <si>
    <r>
      <rPr>
        <sz val="10"/>
        <color rgb="FF000000"/>
        <rFont val="Arial"/>
        <family val="2"/>
      </rPr>
      <t xml:space="preserve">(12/04 기준)
 - 12/1일 제안 발표 (경쟁사 제출서류 미비로 본 제안 유찰)  
 - 12/4일 재공고, 12/11일 제안 마감으로 진행 예정, 수주가능성 : 75% 예상 
 - MG시스템즈와의 지속적인 관계 개선 진행 (타 서비스에 제안 가능성 많음 - 전략적인 관계로 협의 예정)
(12/10 기준)
 - 12/1일 제안 발표 (경쟁사 제출서류 미비로 본 제안 유찰)  
 - 12/15일  재 제안 마감 , 12/17일 제안 발표, 12/18일 선정 발표  
 - 제안 금액 조정 : 전지점 : 3500개 사용과 User 12,000명중 350개 사용하는 정책으로 재 견적 완료  
(12/18 기준)
 - 12/15일  재 제안 마감 , 12/17일 제안 발표, 12/18일 선정 발표 일정으로 진행 
 - 금일 우선협상업체 발표 : 14:00  
</t>
    </r>
    <r>
      <rPr>
        <sz val="10"/>
        <color rgb="FF000000"/>
        <rFont val="Arial"/>
        <family val="2"/>
      </rPr>
      <t xml:space="preserve">(12/31 기준)
 - 기술협상에 대한 협의는 26년 1월초부터 진행 예정, 2월에 사업착수로 진행 예정 
 - AI수어가 추가진행 사항으로 진행에는 무리가 없으나, 협의에 따라 조정 될 수 있음으로 신중하게 접근
 - 26년 1월초 방문 예정   
</t>
    </r>
    <r>
      <rPr>
        <sz val="10"/>
        <color rgb="FF000000"/>
        <rFont val="Arial"/>
        <family val="2"/>
      </rPr>
      <t xml:space="preserve">
 </t>
    </r>
  </si>
  <si>
    <t>더피프티원</t>
  </si>
  <si>
    <t>KBS 방송국 - AI 솔루션 소개 및 제안</t>
  </si>
  <si>
    <r>
      <rPr>
        <sz val="10"/>
        <color rgb="FF000000"/>
        <rFont val="Arial"/>
        <family val="2"/>
      </rPr>
      <t xml:space="preserve">(12/04 기준)
 - KBS 방송국 WEB 및 APP 등 기반 미디어 환경을 운영유지보수 및 구축을 진행하는 더피트티원을 통해서 AI 수어 소루션 제안 
 - 12월 9일을 제외 한 차주에 2개 일정을 주시면 KBS 보도국 AI담당하는 부장님와 협의 해서 일정확정   
 - 1차적으로 AI 수어솔루션에 대한 제안과 실시반 통번역을 위한 솔루션 제안 가능 
 - 주요 발표의 방향  
   -&gt;  KBS 공영방송에 따른 역할 강조 와 사회적 약자를 위한 포용적인 디지털 접근성 강화를 위한 AI 수어 솔루션의 역할 강조(장차법, 금결원의 디지털 접근성 강화 등)
   -&gt; 기술적인 전문성과 체계적인 AI 수어시스템 연구진 , 농인과 수어 통역사 그리고  전문적인 수어 연구원과 교수님의 참여에 따른 타시와 차별성 
   -&gt; 특허보유, 인증 서류, 투자 활성화 등을 통한 지속가능한 연구 개발과 향후 발전성의 방향을 제시하는 자료로 발표요함  
(12/09 기준)
  - 12월 23일 오후 15시에 미팅하는 것으로 결정, 자료는 당사에서 준비 진행   
(12/18 기준)
  - KBS 방송국에 적합한 컨테츠로 자료 작성  
(12/23 기준)
  - KBS 방송국 방문 완료 : 디지털뉴스국 부장님 미팅, 당사 솔루션 소개 완료 
  - 당사의 솔루션에 대한 이해
  - 제안 요청 : 실시간 뉴스 방송 이후 1시간 이내에 수어를 생성하여 기 방송한 뉴스에 AI수어 생성 할 수 있는지  
  - 제안 요청일 될 수 있다면, SaaS 형태로 서비스 요청(디바이스 연계는 RestAPI 형태로 요청) 
  - 금한 사항은 아니며, 내부에서 검토 후 제안 과 견적의 진행을 요청 (1월초에 협의)
</t>
    </r>
    <r>
      <rPr>
        <sz val="10"/>
        <color rgb="FF000000"/>
        <rFont val="Arial"/>
        <family val="2"/>
      </rPr>
      <t xml:space="preserve">(12/30 기준)
  - KBS에서 요청한  준 실시간 뉴스에 AI수어 반영에 대한 배누 미팅 진행 
    * 26.1.7일 오전 10시 본사에서 수어파트, 개발팀, 영업팀, 업무 추진팀 미팅하여 업무 진행 예정 
  - 당사의 중요한 고객사이며, 전략적인 파트너로 가져가야 할 부분으로 전사차원 업무 진행이 필요함.  </t>
    </r>
    <r>
      <rPr>
        <sz val="10"/>
        <color rgb="FF000000"/>
        <rFont val="Arial"/>
        <family val="2"/>
      </rPr>
      <t xml:space="preserve">
 </t>
    </r>
  </si>
  <si>
    <t>2025-111</t>
  </si>
  <si>
    <t>SK E&amp;S</t>
  </si>
  <si>
    <t>SK주유소, 충전소 수어 아바타 제안</t>
  </si>
  <si>
    <t>(12/11 기준)
 - SK에너지(주유소), 충전소 담당부서 소개 부탁(SK E&amp;S 최준식팀장. w. 임철현부장)
  . ESG 평가 긍정적 요소, GS칼텍스 도입사례 소개
  . 연말 인사이동, 부서개편 등으로 다소 어수선한 상태 → 연초 재컨택 예정</t>
  </si>
  <si>
    <r>
      <rPr>
        <sz val="10"/>
        <color rgb="FF000000"/>
        <rFont val="Arial"/>
        <family val="2"/>
      </rPr>
      <t xml:space="preserve">(12/17 기준)
- 한국승강기안전공단 안전인증실 김희석과장 미팅, w 대표이사
 L 승강기 비상상황시 시청각장애인 안내시스템 구축건관련 미팅
 L '26년 과제사업으로 추진하고자 함, 필요시 승강기대학과 협의 예정 -&gt; 시스템구축에 대한 세부 금액(안) 차주 중 제시 예정
 L 현성컨버전스에서 AI기반 엘리베이터 비상통화장치 KC인증 획득사례가 있어 당사에서 협업 의지 있으면 이를 기반 협업 추진하고자 함
(12.23)
- 한국승강가인전공단 담당자 경유 현성컨버전스 영업담당자 정보 전달 받음, 업체간 협업관련 협의 요청 접수.
  L 현성컨버전스 김정록영업팀장(010-7159-6769), AI기반 엘리베이터 비상통화장치 KC 안전인증 획득업체
</t>
    </r>
    <r>
      <rPr>
        <sz val="10"/>
        <color rgb="FF000000"/>
        <rFont val="Arial"/>
        <family val="2"/>
      </rPr>
      <t xml:space="preserve">(12.26)
- 한국승강기안전공단에 당사 시스템 제안자료 제공(사업비: 7천만원), 업무담당자 내부 검토 후 차주 재협의 예정
  L 현성컨버전즈 김정록영업팀장 미팅 1월 둘째주로 연기
</t>
    </r>
    <r>
      <rPr>
        <sz val="10"/>
        <color rgb="FF000000"/>
        <rFont val="Arial"/>
        <family val="2"/>
      </rPr>
      <t xml:space="preserve"> </t>
    </r>
  </si>
  <si>
    <t>2025-113</t>
  </si>
  <si>
    <t xml:space="preserve">BNK부산은행 차세대 구축 </t>
  </si>
  <si>
    <t>부사업자</t>
  </si>
  <si>
    <r>
      <rPr>
        <sz val="10"/>
        <color rgb="FF000000"/>
        <rFont val="Arial"/>
        <family val="2"/>
      </rPr>
      <t xml:space="preserve">(12/17 기준)
- BNK 부산은행 IT기획 CIO 배진호 상무님 미팅 
 L 당사의 솔루션에 대한 설명, 차세데 추진팀에게 당사의 솔루션 자료 검토 요청 부산은행 
 L 부산은행 및 경남은행 IT기획 담당자 및 기획 부장님 인사 
 L AICC 담당하시는 전성표대표 미팅 요청 (다음 방문시 미팅 추진 예정) 
</t>
    </r>
    <r>
      <rPr>
        <sz val="10"/>
        <color rgb="FF000000"/>
        <rFont val="Arial"/>
        <family val="2"/>
      </rPr>
      <t xml:space="preserve">(12/31 기준)
- BNK 부산은행 IT기획 CIO 배진호 상무님 연임 확정  
 L 새해 인사 완료, 1월 중순의 일정으로 방문 예정  
</t>
    </r>
  </si>
  <si>
    <t>2025-114</t>
  </si>
  <si>
    <t>고양특례시</t>
  </si>
  <si>
    <t>고양문화재단</t>
  </si>
  <si>
    <t xml:space="preserve">고양시 문화재단에 AI수어 서비스 제안 </t>
  </si>
  <si>
    <t xml:space="preserve">주사업자 </t>
  </si>
  <si>
    <r>
      <rPr>
        <sz val="10"/>
        <color rgb="FF000000"/>
        <rFont val="Arial"/>
        <family val="2"/>
      </rPr>
      <t>(12/23 기준)
- 고양특례시 : 문화재단 및 교육문화국 방문 
 1. 교육문화국  : 담당 국장 및 과장님 미팅, 당사의 솔루션에 대한 소개
    -  QR로 관광지에 대한 안내 및 주민센터의 키오스크 설치 방안에 대한 내부 검토 진행 후 연락 드리겠음
 2. 고앵문화재단 : 대표님 및 본부장님 미팅, 당사 솔루션에 대한 소개 
    - 문화재단의 전시회 진행시(단기간 : 1 ~ 3개월) 전시 내용과 전시 미술품에 대하여 청각장애인에서 지속적으로 서비스 할 수 있는 방안 협의  
    - SaaS 서비스를  이용하여 제안 수행 할 수 있음. 26년 2월까지 진행되는 "마르크샤갈"에 대한 주요 내용을 정리하여 수어로 서비스 제안 요청 
(</t>
    </r>
    <r>
      <rPr>
        <sz val="10"/>
        <color rgb="FF000000"/>
        <rFont val="Arial"/>
        <family val="2"/>
      </rPr>
      <t xml:space="preserve">12/30 기준)
- 고양특례시 : 문화재단 자료 작성 후  전송완료, 
 1. 담당 본부장님의 미진한 업무 진행으로, 고양시 사업진행원의 원장님께 확인 요청   
</t>
    </r>
    <r>
      <rPr>
        <sz val="10"/>
        <color rgb="FF000000"/>
        <rFont val="Arial"/>
        <family val="2"/>
      </rPr>
      <t xml:space="preserve">
</t>
    </r>
  </si>
  <si>
    <t>대구빙상장 BF키오스크 도입 검토</t>
  </si>
  <si>
    <r>
      <rPr>
        <sz val="10"/>
        <color rgb="FF000000"/>
        <rFont val="Arial"/>
        <family val="2"/>
      </rPr>
      <t xml:space="preserve">(12/23 기준)
- 대구 방상장에 BF 키오스크 도입 예정 (26년 1월 ~ 2월중 도입) 
 L BF인증 제품 요청, 인증서와 견적서 발송 (12/24일)  
</t>
    </r>
    <r>
      <rPr>
        <sz val="10"/>
        <color rgb="FF000000"/>
        <rFont val="Arial"/>
        <family val="2"/>
      </rPr>
      <t>(12/29 기준) 대구 방상장에 BF 키오스크 도입 검토 내부 품의 진행 중이며,  26년도 초에  사업 진행 예정</t>
    </r>
  </si>
  <si>
    <t>(12.31 기준)
 - 홈페이지 IN : 수어 20문장 견적 요청
 - 1차 미팅(12/24). 회사•솔루션•BM소개(w. 양승구이사)
 - 견적제출: 181문장. KIOSK 수량별 채널 License 구분 제출
 - 내부 검토 후 연락주기로 함. 차주 방문 예정</t>
  </si>
  <si>
    <t>5천만원</t>
  </si>
  <si>
    <t>주사업자</t>
  </si>
  <si>
    <r>
      <rPr>
        <sz val="10"/>
        <color rgb="FF000000"/>
        <rFont val="Arial"/>
        <family val="2"/>
      </rPr>
      <t xml:space="preserve">(12.30 기준)
 - 12.29일자 사전규격공고(의견마감 26.01.01), 본공고(공고기간 10일예상), 사업예산 5천만원, 과업기간 6월말까지
  L  참가자격: 소프트웨어사업자(컴퓨터관련서비스업 1468), </t>
    </r>
    <r>
      <rPr>
        <u/>
        <sz val="10"/>
        <color rgb="FF000000"/>
        <rFont val="Arial"/>
        <family val="2"/>
      </rPr>
      <t xml:space="preserve">소기업-소상공인확인서 소지자 (사업규모 1억원미만이라 제한있음)
</t>
    </r>
    <r>
      <rPr>
        <sz val="10"/>
        <color rgb="FF000000"/>
        <rFont val="Arial"/>
        <family val="2"/>
      </rPr>
      <t xml:space="preserve">  L  당사(중소기업) 참여 불가, 본 사업 무응찰시 소기업-소상공인확인서 조항 해제 가능
(01.07 기준)
- 입찰공고: 01/06
  공동수급(마감): 01/19 18:00까지   
  제안마감: 01/20 10:00
  -&gt; 단독 제안 및 제안전략관련 고객사 미팅 
</t>
    </r>
  </si>
  <si>
    <t>2025-118</t>
  </si>
  <si>
    <t>2025-119</t>
  </si>
  <si>
    <t>2025-120</t>
  </si>
  <si>
    <t>2025-121</t>
  </si>
  <si>
    <t>2025-122</t>
  </si>
  <si>
    <t>2025-123</t>
  </si>
  <si>
    <t>2025-124</t>
  </si>
  <si>
    <t>2025-125</t>
  </si>
  <si>
    <t>2025-126</t>
  </si>
  <si>
    <t>2025-127</t>
  </si>
  <si>
    <t>2025-128</t>
  </si>
  <si>
    <t>2025-129</t>
  </si>
  <si>
    <t>2025-130</t>
  </si>
  <si>
    <t>2025-131</t>
  </si>
  <si>
    <t>2025-132</t>
  </si>
  <si>
    <t>2025-133</t>
  </si>
  <si>
    <t>2025-134</t>
  </si>
  <si>
    <t>2025-135</t>
  </si>
  <si>
    <t>2025-136</t>
  </si>
  <si>
    <t>2025-137</t>
  </si>
  <si>
    <t>2025-138</t>
  </si>
  <si>
    <t>2025-139</t>
  </si>
  <si>
    <t>2025-140</t>
  </si>
  <si>
    <t>2025-141</t>
  </si>
  <si>
    <t>2025-142</t>
  </si>
  <si>
    <t>2025-143</t>
  </si>
  <si>
    <t>2025-144</t>
  </si>
  <si>
    <t>2025-145</t>
  </si>
  <si>
    <t>2025-146</t>
  </si>
  <si>
    <t>2025-147</t>
  </si>
  <si>
    <t>2025-148</t>
  </si>
  <si>
    <t>2025-149</t>
  </si>
  <si>
    <t>2025-150</t>
  </si>
  <si>
    <t>2025-151</t>
  </si>
  <si>
    <t>2025-152</t>
  </si>
  <si>
    <t>2025-153</t>
  </si>
  <si>
    <t>2025-154</t>
  </si>
  <si>
    <t>2025-155</t>
  </si>
  <si>
    <t>2025-156</t>
  </si>
  <si>
    <t>2025-157</t>
  </si>
  <si>
    <t>2025-158</t>
  </si>
  <si>
    <t>2025-159</t>
  </si>
  <si>
    <t>2025-160</t>
  </si>
  <si>
    <t>2025-161</t>
  </si>
  <si>
    <t>2025-162</t>
  </si>
  <si>
    <t>2025-163</t>
  </si>
  <si>
    <t>2025-164</t>
  </si>
  <si>
    <t>2025-165</t>
  </si>
  <si>
    <t>2025-166</t>
  </si>
  <si>
    <t>2025-167</t>
  </si>
  <si>
    <t>2025-168</t>
  </si>
  <si>
    <t>2025-169</t>
  </si>
  <si>
    <t>2025-170</t>
  </si>
  <si>
    <t>2025-171</t>
  </si>
  <si>
    <t>2025-172</t>
  </si>
  <si>
    <t>2025-173</t>
  </si>
  <si>
    <t>2025-174</t>
  </si>
  <si>
    <t>2025-175</t>
  </si>
  <si>
    <t>2025-176</t>
  </si>
  <si>
    <t>2025-177</t>
  </si>
  <si>
    <t>2025-178</t>
  </si>
  <si>
    <t>2025-179</t>
  </si>
  <si>
    <t>2025-180</t>
  </si>
  <si>
    <t>2025-181</t>
  </si>
  <si>
    <t>2025-182</t>
  </si>
  <si>
    <t>2025-183</t>
  </si>
  <si>
    <t>2025-184</t>
  </si>
  <si>
    <t>2025-185</t>
  </si>
  <si>
    <t>2025-186</t>
  </si>
  <si>
    <t>2025-187</t>
  </si>
  <si>
    <t>2025-188</t>
  </si>
  <si>
    <t>2025-189</t>
  </si>
  <si>
    <t>2025-190</t>
  </si>
  <si>
    <t>2025-191</t>
  </si>
  <si>
    <t>2025-192</t>
  </si>
  <si>
    <t>2025-193</t>
  </si>
  <si>
    <t>2025-194</t>
  </si>
  <si>
    <t>2025-195</t>
  </si>
  <si>
    <t>2025-196</t>
  </si>
  <si>
    <t>2025-197</t>
  </si>
  <si>
    <t>2025-198</t>
  </si>
  <si>
    <t>2025-199</t>
  </si>
  <si>
    <t>2025-200</t>
  </si>
  <si>
    <t>※ 본 Sheet에 내용 업데이트 금지 → NEW 에 기재하세요!!!</t>
  </si>
  <si>
    <t>2025-00000001</t>
  </si>
  <si>
    <t>견적제출</t>
  </si>
  <si>
    <t>2025-00000002</t>
  </si>
  <si>
    <t>DROP</t>
  </si>
  <si>
    <r>
      <rPr>
        <sz val="10"/>
        <color rgb="FF000000"/>
        <rFont val="&quot;맑은 고딕&quot;, monospace"/>
        <family val="3"/>
        <charset val="129"/>
      </rPr>
      <t xml:space="preserve">- 요구사항 : STT API 개발 검토 및 다수 동영상 동시다발적 업로드 기능 필요
  · 타 시스템에서 직접 호출 가능한 서비스 구성(호출방식은 추후 협의)
  · 다중사용자 및 다중파일 처리 구축(Queue, 멀티스레딩 등)
  · 처리현황
  · 서버 활용 모니터링, 변환 이력 관리
- 방송 쪽에서 STT 사용해 보고 실 적용 업무 대상 기획
  · 1분 정도 동영상 10개 정도 STT 적용 테스트 진행 완료
- 기존에 카카오 STT 도입해서 교통제보 대상 야간 상황실 담당자 부재에 대한 상담 대응용으로 사용해
   왔으나 카카오에서 STT EOS를 한 상황이라 공단 내부적으로 대안 고민해 옴
- 3차 사업용 STT API 개발 견적서 발송(4.5M/M)
</t>
    </r>
    <r>
      <rPr>
        <sz val="10"/>
        <color rgb="FFFF0000"/>
        <rFont val="&quot;맑은 고딕&quot;, monospace"/>
        <family val="3"/>
        <charset val="129"/>
      </rPr>
      <t xml:space="preserve">
</t>
    </r>
    <r>
      <rPr>
        <sz val="10"/>
        <color rgb="FF000000"/>
        <rFont val="&quot;맑은 고딕&quot;, monospace"/>
        <family val="3"/>
        <charset val="129"/>
      </rPr>
      <t>(25.07.03 기준)
- 모비젠 오진욱책임: 과업 범위 일부 조정되면서 STT 활용 연동 API 개발 부문은 제외하는 것으로 최종 협의됨</t>
    </r>
  </si>
  <si>
    <t>2025-00000003</t>
  </si>
  <si>
    <r>
      <rPr>
        <sz val="10"/>
        <color rgb="FF000000"/>
        <rFont val="&quot;맑은 고딕&quot;, monospace"/>
        <family val="3"/>
        <charset val="129"/>
      </rPr>
      <t>- 추정예산 : 20억 이하</t>
    </r>
    <r>
      <rPr>
        <sz val="10"/>
        <color rgb="FF000000"/>
        <rFont val="&quot;맑은 고딕&quot;, monospace"/>
        <family val="3"/>
        <charset val="129"/>
      </rPr>
      <t xml:space="preserve">
- 발주금액 : 5억</t>
    </r>
  </si>
  <si>
    <r>
      <rPr>
        <sz val="10"/>
        <color rgb="FF000000"/>
        <rFont val="&quot;맑은 고딕&quot;, monospace"/>
        <family val="3"/>
        <charset val="129"/>
      </rPr>
      <t>- 3월~4월 인바운드 LLM 기반 AI음성봇 구축 계획 중(AI개발팀 담당자 미팅)
  · 동시접속 50채널, 약190개 시나리오 AI음성봇 구축 계획
  · KT STT, TTS, 챗봇/콜봇과 코난테크놀로지 LLM 활용 구축 제안
  · 고객 발화에 대한 의도 분류 및 파악을 위해 LLM 필요
  · 예상경쟁사 : 한솔인티큐브(현 아웃바운드 AI음성봇 구축사), 마인드웨어웍스(현 챗봇 구축사), 솔트룩스 등
    (예산이 20억 혹은 그 이하 정도 예상되어 대기업 참여 원하지 않으나 예산에 맞출 수 있다면 대기업도 참여 가능)
- 주관사 : KT / 당사 : STT,TTS,AMP,지식구축 / 코난 : LLM
- RFP 수령 자격 검증을 위한 1차 가견적 중(KT에서 가견적은 25억 정도로 제출 예정)
  · 당사 : 7.65억-&gt;6.295억 / 코난 : 11.46억 -&gt; 9.25억 -&gt; 7.56억
  · 최종 입찰 제안 시 예상 금액 구도(개인적인 추정치) - 당사 : 5.5억 / 코난 : 6억 / KT : 6.5억 (합계 18억으로 투찰하는 시나리오)
- (25.03.13) 
  · 예산 20억 이하가 될 것으로 추정(15억 내외 추정)
    ㄴ 예산 문제로 주관사인 KT 내부적으로 참여 가능 여부 관건
    ㄴ 예상 보다 적은 예산이라 당사의 역할이 축소될 가능성 있음
  · 3월에 입찰 완료 후 4월 중순 착수 / 9월 오픈 / 10월 검수
  · STT의 경우 기존 리턴제로 활용하는 것으로 변경
  · 금주 혹은 차주 중 현대캐피탈 실무진에서 판단한 RFP 대상 후보업체 기안을 올린 후 구매팀에서 차주 내 RFP 발송 예정
    ㄴ RFP 수령 후 KT 사업 참여 내부 승인여부에 따라 해당 사업 입찰 여부 결정
    ㄴ 입찰 참여 결정 시 AI음성봇 부문 KT와 R&amp;R 및 금액 재조정 예상
- (25.03.20)
  · 입찰공고 및 KT RFP 수령
  · KT 내부적으로 당사의 C-HUB, STT 구축 수행 경험의 부재 이슈를 제기하며 당사의 역할을 축소시키려 함
    ㄴ C-HUB는 제외한다고 하더라도 AMP+STT+TTS는 한 업체에서 구축을 해야 하므로 당사에서 수행하는 것을 거듭 강조하는 중
        (사전에 미리미리 KT에 함께 언급해 두어야 하는 부분 관련 대표님 도움 필요 예상)</t>
    </r>
    <r>
      <rPr>
        <sz val="10"/>
        <color rgb="FF000000"/>
        <rFont val="&quot;맑은 고딕&quot;, monospace"/>
        <family val="3"/>
        <charset val="129"/>
      </rPr>
      <t xml:space="preserve">
</t>
    </r>
    <r>
      <rPr>
        <sz val="10"/>
        <color rgb="FF000000"/>
        <rFont val="&quot;맑은 고딕&quot;, monospace"/>
        <family val="3"/>
        <charset val="129"/>
      </rPr>
      <t xml:space="preserve">- KT로 부터 RFP수령(3/20)에 따른 STT+TTS+AMP(1안), TTS(2안) 입찰용 견적 요청 받음
  · STT+TTS+AMP(1안) 견적 금액 : 498,500,000원 (47M/M)
  · TTS(2안) 견적 금액 : 81,750,000원 (8M/M)
</t>
    </r>
    <r>
      <rPr>
        <sz val="10"/>
        <color rgb="FF000000"/>
        <rFont val="&quot;맑은 고딕&quot;, monospace"/>
        <family val="3"/>
        <charset val="129"/>
      </rPr>
      <t>(2025.03.26 기준)
- KT 내부 사업심의 결과 "사업원가 및 LLM과의 첫 연동 리스크 등의 사유로 사업 DROP 결정"</t>
    </r>
  </si>
  <si>
    <t>2025-00000004</t>
  </si>
  <si>
    <t>영업준비</t>
  </si>
  <si>
    <t>2025-00000005</t>
  </si>
  <si>
    <t>제안 중</t>
  </si>
  <si>
    <t>2025-00000006</t>
  </si>
  <si>
    <t>2025-00000007</t>
  </si>
  <si>
    <t>2025-00000008</t>
  </si>
  <si>
    <t>김종화&amp;박현후</t>
  </si>
  <si>
    <t>2025-00000009</t>
  </si>
  <si>
    <t>2025-00000010</t>
  </si>
  <si>
    <t>초도상담</t>
  </si>
  <si>
    <t>2025-00000011</t>
  </si>
  <si>
    <t>2025-00000012</t>
  </si>
  <si>
    <t>2025-00000013</t>
  </si>
  <si>
    <t>2025-00000014</t>
  </si>
  <si>
    <t>2025-00000015</t>
  </si>
  <si>
    <t>한국도로교통공단 STT 유지보수 1차</t>
  </si>
  <si>
    <r>
      <rPr>
        <strike/>
        <sz val="10"/>
        <color rgb="FF000000"/>
        <rFont val="&quot;맑은 고딕&quot;, monospace"/>
        <family val="3"/>
        <charset val="129"/>
      </rPr>
      <t>- 발주금액 : 16,302천원/22개월</t>
    </r>
    <r>
      <rPr>
        <sz val="10"/>
        <color rgb="FF000000"/>
        <rFont val="&quot;맑은 고딕&quot;, monospace"/>
        <family val="3"/>
        <charset val="129"/>
      </rPr>
      <t xml:space="preserve">
</t>
    </r>
    <r>
      <rPr>
        <sz val="10"/>
        <color rgb="FF000000"/>
        <rFont val="&quot;맑은 고딕&quot;, monospace"/>
        <family val="3"/>
        <charset val="129"/>
      </rPr>
      <t>- 발주금액 : 9,900천원/22개월</t>
    </r>
  </si>
  <si>
    <t>(2025.03.14 기준)
- STT 1차 사업에 대한 유지보수 견적 제출(견적금액 : 16,302,000원/22개월 - 도입가 대비 12%)
- 트루본에서 공단 측과 통합유지보수 금액 협상 중
 · 3월말 협상 완료 목표 / 4월초순 계약 진행 목표(당사를 포함하여 업체들 모두 금액 협의 조정 가능성 있음)
 · 예상 대로 당사에 견적 금액 하향 조정 요청(조정금액 : 9,900,000원/22개월 - 도입가 대비 약6% 정도됨)</t>
  </si>
  <si>
    <t>2025-00000019</t>
  </si>
  <si>
    <r>
      <rPr>
        <sz val="10"/>
        <color rgb="FF000000"/>
        <rFont val="&quot;맑은 고딕&quot;, monospace"/>
        <family val="3"/>
        <charset val="129"/>
      </rPr>
      <t xml:space="preserve">- 키오스크 및 로봇 생산업체인 라스테크에서 생산 제품 수어서비스 적용 검토중
- 구독형 서비스는 지양하고 온프라미스 1회성 견적요청
- 3/6(목) 온프레미스 클라이언트 라이선스용 으로 견적전달 완료
- 라스테크 내부검토후 연락주기로 함.
</t>
    </r>
    <r>
      <rPr>
        <sz val="10"/>
        <color rgb="FF000000"/>
        <rFont val="&quot;맑은 고딕&quot;, monospace"/>
        <family val="3"/>
        <charset val="129"/>
      </rPr>
      <t>(2025.03.12 기준)
- 3/20(목) 2시 수어서비스 적용관련 라스테크 방문 / 담당자 대면미팅 진행 / 
- 수어서비스 적용시 제품 원가상승 고민중</t>
    </r>
  </si>
  <si>
    <t>2025-00000016</t>
  </si>
  <si>
    <r>
      <rPr>
        <sz val="10"/>
        <color rgb="FF000000"/>
        <rFont val="&quot;맑은 고딕&quot;, monospace"/>
        <family val="3"/>
        <charset val="129"/>
      </rPr>
      <t xml:space="preserve">- 한국관광공사에서 서비스중인 관광포탈(열린관광지,오디(ODII)외) 수어적용관련 제안
- 관광포탈의 여러 서비스에 대한 분석이 필요하며, 수어서비스 적용에 대한 논리적 제안필요
- 전국 열린관광지 20개소(2023년기준: 충남,대전,경남,경기,경남,전북,전남)대상 견적요청 
- 사이트 분석후 견적제출 예정
(2025.03.13 기준)
- 열린관광포털 수어서비스 적용범위(안) 및 시범서비스 견적서 발송완료(3/13) 
 ※ 수신자 : 한국관광공사 관광복지안전센터 문지영파트장, 전성민전문위원, 유영재대리
- 3/17(월) 관광복지안전센터 부서 회의시 안건으로 채택하여 논의후 별도 연락주기로 함.
(2025.04.15 기준) 
 ※ 관광공사 내부 연이은 행사로 기 제출한 열린관광포탈 수어적용 견적서 및 기초 기획안 검토를 못하고 있는 상태 
 ※ 금주중 행사가 마무리될 예정이라고 하며, 차주(21일주)  검토를 진행하겠다고 함. 
 ※ 본 건과 관련하여 방문하여 브리핑 진행하겠다는 요청에 자료검토후 필요하면 방문요청 하겠다는 의견상태  
(2025.05.29 기준) 
 ※ 관광공사 내부 업무과다로 열린관광포털 수어서비스 적용범위(안) 및 시범서비스 견적서 현재까지 미검토
 ※ 금주 관광복지안전센터 문지영파트장 출장으로 차주 재검토 예정
</t>
    </r>
    <r>
      <rPr>
        <sz val="10"/>
        <color rgb="FF000000"/>
        <rFont val="&quot;맑은 고딕&quot;, monospace"/>
        <family val="3"/>
        <charset val="129"/>
      </rPr>
      <t>(2025.06.06 기준) 
 ※ 관광공사 내부 업무과다로 열린관광포털 수어서비스 적용범위(안) 및 시범서비스 견적서 현재까지 미검토
 ※ 관광복지안전센터 문지영파트장 출장으로 차주 재검토(변동사항 없음)
     L 해당부서 수어서비스 적용에 대한 소극적 대응상태로 중기적 대응이 필요 할 것으로 판단됨</t>
    </r>
    <r>
      <rPr>
        <sz val="10"/>
        <color rgb="FF000000"/>
        <rFont val="&quot;맑은 고딕&quot;, monospace"/>
        <family val="3"/>
        <charset val="129"/>
      </rPr>
      <t xml:space="preserve">
 </t>
    </r>
  </si>
  <si>
    <t>김종화&amp;심재홍</t>
  </si>
  <si>
    <t>2025-00000017</t>
  </si>
  <si>
    <t>입찰</t>
  </si>
  <si>
    <t xml:space="preserve">- 현재 입찰준비중
- 2/28일 식품안전정보원에서 식품업체대상 푸드 QR 설명회 진행
- 식품수량: 300개 / 예산 : 3000만원 / 입찰시점 : 5월~6월 예상
- 3/6(목) 입찰 예가산정을 위한 단가 견적서(식품당 20만원) 및 입찰참가자격 참고용 내용 발송완료
(2025.03.14 기준)
- 3/18(화) 1시 식품안전정보원에서 푸드QR 수어제작사 대상 설명회 및 간담회 진행
  ※ 간담회 참여사 : 케이엘큐브, 멀틱스, 이큐포올 3사
  ※ 주요내용 : 푸드QR 입찰관련 사항 공지 및 식품당 수어제작 단가 협의 예상됨
(2025.03.18 기준)
- 3/18(화) 1시 식품안전정보원에서 푸드QR 수어제작사 대상 설명회 및 간담회 참석
  ※ 간담회 참석자 : 식품안전정보원(문성팀장,임현수연구원외 3명), 케이엘큐브, 멀틱스, 이큐포올 3사
  ※ 주요내용 : 
       * 참가자격은 이큐포올도 사업참여 토록 관련 법령 적용예정
       * 컨소시엄구성 허용 / 상황에 따라 제안발표는 없이 서면평가로만 평가
       * 당초 300개 식품 → 150개 식품으로 하향조정(당사, 멀틱스 식품당 20만원 예가용 견적제출)
(2025.03.25 기준)
- 3/25(화) 식품 표시정보 아바타 수어영상 제작 용역사업(조달 발주계획 상태)
  ※ 사업일정 : 3월말~4월 사전규격 공개 및 조달입찰 / 5월 계약진행 
  ※ 사전규격(예상) :  평가 9:1(당초8:2), 공동수급 허용, 사업기간 11월까지, 내부평가, 제안서분량 30~50페이지 이내(당초100페이지), 식품수량 150개
  ※ 단독응찰 or 경쟁사 컨소시엄 결정필요 
  ※ 결정사항에 따라 이큐포올 대표 미팅예정
  (2025.04.04 기준)
- 4/7(목)까지 사전규격 공개상태
  ※ 사전규격은 전 주 보고내용 대로 공고
  (2025.04.10 기준) 
- 4/10 입찰공고 개시
  ※  입찰마감 : 4/25(금)
  ※ 제안구도 확정필요 → 단독응찰 or 협회,강남대 컨소시엄 or 경쟁사 컨소시엄
  (2025.04.16 기준) 
- 입찰 참가자격 이슈로 인해 재공고
  ※  입찰마감 : 05/02(금) → 제안 및 공동수급 완료시점은 04/30(수)이전 완료목표
  ※ 제안구도 : 케이엘큐브(60%)+이큐포올(40%) 공동수급 합의 완료
                      ㅁ 실 수행시 : 수어컨텐츠 제작은 각사 75개식품으로 5:5로 작업진행
  ※ 투찰금액 : 99% 투찰예정
  (2025.04.24 기준) 
  ※ 본제안서 작성 중, 4.25(금) 초안 완성 목표로 작업 중
  ※ 4.29(화)리뷰 예정_with.이큐포올_김준경이사
  ※ 발표자료 작성 및 제안서 제출(~4.30)
  (2025.05.08 기준) 
  ※ 입찰참여사 미공개 상태에서 3개사 참여(예상 : 케이엘큐브+이큐포올 컨소시엄, 멀틱스, 에스엘제스처(?)
  ※ 제안서 평가 진행중
  ※ 대면평가 진행 : 5/14(수) 10시25분(발표 15분, 질의 10분), 참석인원 : 발표자 외 3인  [포스트타워 10층(대기실), 12층(발표장)]
        L 당초 현업부서에서 서면평가로 진행하는것을 계약부서에서 대면평가로 변경상태(식품안전정보원 문성 팀장 확인)
 (2025.05.15 기준) 
  ※ 케이엘큐브 컨소시엄 낙찰
     * 케이엘큐브 (기술평가 : 90 가격: 9.2593 총점 : 99.2593)
     * 멀틱스 (기술: 87 가격: 9.7519 총점 : 96.7519)
     * 더씨앗 (기술: 0 가격: 10 총점 : 10) = 평가부적격
 (2025.05.22 기준) 
  - 5/27(화) 10시 계약진행을 위한 형식적 기술협상 진행(티타임 형태로 진행)_with.대표님
    ※ 식품업체 참여상태 및 식품수량 확인
(2025.05.25 기준) 
  - 5/27(화) 10시 기술협상 진행 완료_with.유영복상무
    ※ 식품업체 참여도 저조상태 / 계약 종료시점까지 계약물량 150개 식품 미달시 종료후에도 진행(계산서발행은 종료시점 선발행진행) 
 -  5/28(수) 기술협상결과 통보서 식품안전정보원 회신완료 / 계약 대기중
(2025.06.05 기준) 
  - 6/5(월) 기술협상 진행 완료에 따른 식품안전정보원 '25년 식품 푸드QR 지원사업 조달계약 완료
     L 차주 사업진행에 따른 식품안전정보원과의 협의 진행 예정(착수보고 일정, 식품업체 방문 및 식품업체 선정등)
(2025.06.12 기준) 
  - 사업진행에 따른 SL사업본부 식품안전정보원 사업진행 논의(하윤호이사)
    L 1차 50개 식품 품목에 대한 이큐포올과 업무배분 체크필요
    L 6월 중 식품안전정보원에서 삼성전자 미팅시 케이엘큐브 참석시 사전체크 
       ※ '24년 컨텍하였던 삼성전자 가전사업부(김진형담당) 사전 연락하여 식품안전정보원 사업과 가전 이모지사업 재추진 제안(예정)
(2025.06.19 기준) 
  - 선급금 70% 신청진행중
(2025.06.27 기준) 
  - 선급금 80% 신청완료(경영지원실+사업지원팀)
  - 사업진행시 SL사업본부에서는 이큐포올 담당자와의 직접적 업무조율 필요
(2025.09.17 기준) 
  - 2차 : 수어서비스 이큐포올 2차 리스트 발송 완료(수어데이터 연구팀 하윤호이사)
    L 이큐포올(60%) / 케이엘큐브(40%)
 - 현재까지 식품업체 신청 40% 
    L 사업종료 : 11월 말(단, 수어컨텐츠식품업체 미달시 종료후 계속진행)
</t>
  </si>
  <si>
    <t>2025-00000018</t>
  </si>
  <si>
    <t>2025-00000020</t>
  </si>
  <si>
    <t>2025-00000022</t>
  </si>
  <si>
    <t>조선호텔&amp;리조트
(구,신세계 E&amp;C)
- 엘토브 협업 -</t>
  </si>
  <si>
    <t>- 기존 신세계 스타필드에서 운영중인 안내 키오스크등 장차법대비 배리어프리 키오스크 교체 필요성 보고자료 작성중
- 기존 안내 키오스크는 당사 협력사인 엘토브 장비가 포함 되어있어 엘토브와의 협력으로 당사 수어서비스 적용목표
-  2/5(금) 장차법관련자료 및 수어를 포함한 엘토브 배리어프리 관련자료 신세계 스타필드 담당자 전달완료
- 계획단계로 적용시점은 시일이 걸릴것으로 예상
- 엘토브측 당사에서 신세계 E&amp;C에 자료발송 전에 조선호텔측과 배리어프리 안내키오스크 상담진행 했던것으로 확인됨
- 신세계 스타필드 영업사항은 (주)엘토브와 협업으로 영업진행하며, 신규 도입하는 배리어프리 키오스크에 당사 수어탑재 진행
- 사업시점 : 7월~8월예상 / 사업규모 30~200대 예상</t>
  </si>
  <si>
    <t>2025-00000023</t>
  </si>
  <si>
    <t>- AI휴먼 안내외 수어서비스 적용가능 여부에 대한 기술미팅 요청
- 1/23(목) 연금보험공단 디지털혁신부 조혜영차장(팀장)/우샘나대리 미팅_with.유영복상무
- 연금보험공단에서 "AI사원이 전하는 국민연금 뉴스" 및 "AI휴먼 안내DID"외 매체 수어서비스 적용 검토중
- "AI사원이 전하는 국민연금 뉴스" 회차별 영상은 4분 내외에서 생성하여 유튜브 송출
- 제안사항 : 1) 뉴스제작시 방송 스크립트 사전 수급후 수어컨텐츠만 연금공단에 발송하는 형태로 진행 제안
                   2) 뉴스제작 동영상 제작분 수급후 수어컨텐츠 매칭작업후 발송형태로 진행 제안
- 2/7(금) 현재 타사(이큐포올,멀틱스) 정보수집중이라고 하며, 문제는 예산이 없어서 과제사업, 실증사업으로 사업을 해야되는 상황
- 실질적인 사업을 확정하여 진행하는데 까지는 시간이 좀 더 걸릴것으로 보인다고 함.</t>
  </si>
  <si>
    <t>2025-00000024</t>
  </si>
  <si>
    <t>- 1/22(수) 회사 홈페이지 인바운드 접수건(이용방법 및 견적서 요청)
- 1/23(목) 서비스 이용방법 및 견적서 요청사항 발송완료. 
- 소다미술관 전시물대상 수어서비스를 하고자 내부 논의중이라고 하며, 좀더 확인후 궁금한 사항 다시 연락주겠다고 함.
- 2/12(수) 이수연매니져 대면미팅진행. 현재 소다미술관 겨울 시즌은 휴관중이며, 전시진행시 농인 참관객을 위한 작품설명을 수어서비스를 해보고자
                전시관 내부직원 아이디어 차원에서 의견이 나와서 알아보던중 국어문을 수어로 번역한다는 뉴스기사를 보고 문의.
     ※ 현재는 아이디어 의견차원이고 수시로 변경되는 전시물에 대해 수어아바타를 제작하는것에 비용적 부담이 있는 상태임.
     ※ 내부적으로 수어서비스 구축은 잠정 보류하기로 함.</t>
  </si>
  <si>
    <t>2025-00000025</t>
  </si>
  <si>
    <t>아이엔지피플
(LG CNS)</t>
  </si>
  <si>
    <t>수주</t>
  </si>
  <si>
    <r>
      <rPr>
        <sz val="10"/>
        <color rgb="FF000000"/>
        <rFont val="&quot;맑은 고딕&quot;, monospace"/>
        <family val="3"/>
        <charset val="129"/>
      </rPr>
      <t xml:space="preserve">  - 교보DTS마더사로 사업진행중이며, 아이앤지피플은 협력사로 제안
  -  AIA생명보험 포탈內 “청구서류안내, 청구방법안내, 지급절차안내” 3개항목에 대한 수어서비스 적용 검토중
  -  기본문장수 200개기준으로 LGCNS에 견적진행중에 있으며, 적용여부는 교보DTS에서 결정 예정 
  - 24/11/1 금융서비스 개선 필요성 명분자료 아이앤지피플 발송완료
  - 24/12/13 수어서비스 일부 적용 확정(분석/설계후 수어적용 시나리오 확정)
  - 사업기간 : 25/01/2~26/2/28까지(13개월) 프로젝트 
  - 수어적용시점은 25년 하반기부터 적용 예상
</t>
    </r>
    <r>
      <rPr>
        <sz val="10"/>
        <color rgb="FF000000"/>
        <rFont val="&quot;맑은 고딕&quot;, monospace"/>
        <family val="3"/>
        <charset val="129"/>
      </rPr>
      <t>(2025.09.17 기준) 
  - AIA생명 포탈사업 (주)아이엔지피플 분석,설계, 개발 진행..
    L (주)아이앤지피를 계약시 고객 수어서비스 필요없음 강조
    L (주)아이앤지피플 유은희대표.. 분석,설계, 개발 진행시 고객께 수어서비스 적용강조(10월)
      ※ 적용 여부는 10월초 or 10월중순 확인후 보고 예정</t>
    </r>
  </si>
  <si>
    <t>2025-00000026</t>
  </si>
  <si>
    <t>- KB이노베이션허브를 통해 KB증권 신기술팀(이진우차장) 컨텍 상태임.
- 현재 수어서비스에 대한 양방향 서비스를 원하고 있으나 현실적 상황 세부 설명완료(연구소 방기덕소장) 
- 금융영역에 있어 단계적으로 수어인식 및 시나리오기반 챗봇서비스에 대한 당사 기술 소개자료 발송완료
- 2/7(목) 연구과제 "청각장앤 비식별화 플랫폼 개발 제안"과 관련하여 연구과제 실증 및 협력기관 참여 독려를 하였으나,
              내부보고 절차의 절대적인 시간이 부족하여 불가상태라 함.(내부보고 절차 진행상황을 봤을때 최소 1개월전 사전협의 요청)
           ※ KB이노베이션 허브 측에서는 관계사에 본 사업에 대한 협력기관 참여 독려는 내부 프로세스상 어려움이 있다고 함.(불가)
- 수어분야 생성형AI 기술협의는 장기적 시간 필요한 상태 / 현재 기술기반에서는 기술미팅 무의미 상태라는 의견</t>
  </si>
  <si>
    <t>2025-00000027</t>
  </si>
  <si>
    <t>- KT클라우드 제주 총판인 ㈜에즈원시스템즈에서 DaaS 사업등으로 제주도청 및 교육청 영업중
- 클라우드기반 유치원,특수학교를 제외한 199개교 홈페이지외 수어서비스 적용 제안 
- 제주교육청산하 전체학교 대상으로 진행하는 상황이라 예산과 시간이 좀더 필요하다는 의견상태
- 제주도청 및 교육청 미팅은 어려운 상황이며, KT-C에서 에즈원시스템과 별도의 미팅을 잡을 예정
- ㈜에즈원시스템즈측 ’25년 2차 추경 예산작업을 위한 기관 초기 영업진행중 
- 1/15(수) KT클라우드 담당자에게 제언자료 전달 → 대표님
  ※ 관련미팅 대기상태</t>
  </si>
  <si>
    <t>2025-00000028</t>
  </si>
  <si>
    <t xml:space="preserve">한국철도공사(코레일) 신형자동발매기內 수어서비스적용 사업 </t>
  </si>
  <si>
    <t>지앤시스</t>
  </si>
  <si>
    <r>
      <rPr>
        <sz val="10"/>
        <color rgb="FF000000"/>
        <rFont val="&quot;맑은 고딕&quot;, monospace"/>
        <family val="3"/>
        <charset val="129"/>
      </rPr>
      <t xml:space="preserve">- 수주사인 ㈜씨아이테크 =&gt; 실 구축사 ㈜지앤시스
- 실 구축 개발사인 ㈜지앤시스 최호영대표 수어적용관련 미팅완료
- KTX 발권기 키오스크 UI/UX 복잡성으로 인해 수어적용 범위 미확정 상태. 
- ’25년 1월중 수어적용 문장 스크립트 수급예정 / 7~8월까지 개발 및 장비 프로토타입 완료계획
   ※ 서울역 시범운영후 전 역사 확대예정/ 전체 310대
   ※ 개발사측 추가제안으로 인해 당사를 포함한 멀틱스와 이큐포올 견적확인후 결정예정
- 1월중 수어적용 문장 스크립트 수급 예정이였으나 발권기 프로세스 복잡성으로 미완료 상태. 
   코레일측과 논의등을 감안했을시 완료시점을 3월경으로 보고 있다고 함.
(2025.03.12 기준)
- 3/20(목) 수어적용관련 미팅진행 예정
   ※ 수어제작 업체선정 및  KTX 발권기 적용문장 스크립트 준비상황 확인차
(2025.04.16 기준)
- 개발사인 (주)지앤시스측, KTX발권기 키오스크 UI/UX 복잡성으로 현재까지 설계중
- 5월말 경이나 수어적용 범위가 나올것으로 예상상태
- 수어적용범위 확정시 당사외 이큐포올 및 멀틱스 견적요청 진행예정 
(2025.05.15 기준) 
- 5/15(목) (주)지앤시스 최호용대표 미팅_with.대표님
  ※ 전국 KTX역사대상 310대 배리어프리 발권기 수어적용 
  ※ KTX 발권기 UI/UX 설계 완료에 따른 수어아바타 제작사 대상 견적요청 진행중
       L 추가 제안건으로 금액적 이슈가 관건
(2025.05.23 기준) 
- 당사 잠정적 확정(코레일측에 의견만 남은 상태)
  ※ 향후 진행사항 및 확인사항에 대한 답신 완료
       L 아바타의상 변경, SL-CMS 필수 도입여부, 향후 추가문장 도입비용등
  ※ 계약 및 발주 진행시 지앤시스 → 티랜드 → 케이엘큐브로 진행요청
       L 참고 : 티랜드 이경렬대표(씨아이테크출신)측에서 KTX 발권기사업 개발사인 지앤시스 당사소개
(2025.05.29 기준) 
- 5/30(금) 본사업 개발사인 (주)지앤시스에서 코레일측에 당사 및 이큐포올 사항 보고 완료 / 당사 선정완료
  ※ 향후 당사 수어아바타와 개발사간 발권기內 수어적용과 관련한 협의진행 예정
(2025.06.27 기준) 
- 본사업 개발사인 (주)지앤시스에서 코레일측과 향후 지원등 협의 완료
   L 기존 50문장이외 추가 지원되는 범위는? → 계약 문장수의 10% 범위內
   L 기존 문장 수정의 경우 유/무상여부? →  Warranty기간(1년) 이내에서는 계약문장수의 20%범위 내에서는 무상처리
                                                                  Warranty기간(1년) 이후에는 년간 변경 예상 문장수를 반영한  유지보수 계약
   L 향후 코레일측과 유지보수 및 추가 적용사항은 개발사인 지앤시스와 진행 → 수용 
- KTX 배리어프리 발권기 프로토타입 시범적용은 서울역을 시작으로 전국확대(310대) 예정
   L  지앤시스 발주전 코레일 역무원 표준 유니폼 샘플사진 요청. 사전 샘플디자인 작업 필요(코레일 검토용)
(2025.07.17 기준) 
- 7/16 본 사업 (주)지앤시스 발주진행 완료
   L 코레일 화면 : 64문장(TTS기준) / 실 어절단위 문장 : 477어절-32문장 
   L 표준디자인 : 1) KTX 전용유니폼 이미지 수급(컬러 넘버 없음_최대한 비슷한 색상으로 샘플 2종 요청)
                          2) 유니폼 사각 영문명찰(샘플용 KORAIL_표준CI 및 KTX_표준디자인)
   L납품일정 : 8월29일까지 / 계획된 납품일정보다 빠를수록 Prototype장비가 서울역 시범적용이 빨라질 수 있음
(2025.07.22 기준) 
-  KTX 발권 키오스크 테스트용 수어콘텐츠 (주)지앤시스 발송완료
   L  요구해상도 712×520 사이즈로 기존 제작 수어콘텐츠 적용시 화질문제(문개짐현상) 확인 
   L  당사 제안해상도 712×520 사이즈로 개발사에 역 제안중 
     ※ 1차 BF 발권 키오스크 완료후 2차 사업으로 열차 객차내 안내방송 수어서비스 적용 제안예정(지앤시스 → 코레일)
     ※ SRT열차 객차내 안내방송 수어서비스 이큐포올 수어아바타 적용 서비스중(지앤시스 → SRT)
(2025.08.01 기준) 
-  KTX 발권기 적용 샘플 2종 수어아바타 (주)지앤시스 발송완료
   L  요구 해상도 356×260 해상도 문제로 712×520 해상도 역 제안 진행중
      ※ 샘플제작 : KTX 전용 유니폼 및 명찰 적용 2종 
      ※ 지앤시스 샘플아바타 발권기 테스트 진행 및 코레일측 검토후 확정 예정
(2025.08.08기준) 
-  KTX 발권기 적용 샘플 2종 수어아바타 선정 지연상태
   L  요구 해상도 356×260 에서 712×520 해상도로 테스트 완료
      ※ 기존 해상도 356×260에서 역 제안 해상도 "712×520 확정"으로 문장 제작진행 
      ※ 본 사업 개발사인 (주)지앤시스에서 SRT사업 제안 준비로 KTX개발사업 신경을 못쓰는 상태
(2025.09.04 기준) 
-  KTX 발권기 수어아바타 최종본 발송에 따른 수어아바타 적용중 
   L  서울역, 광명역 프로토타입 발권기 9월말~10월초순 납품예정
      ※ 금년 프로토아입 발권기 시범서비스이후 '26년 전국 KTX역사 적용예정
      ※ KTX객차내 수어 안내방송 적용관련 코레일 영업진행중(지앤시스)
</t>
    </r>
    <r>
      <rPr>
        <sz val="10"/>
        <color rgb="FF000000"/>
        <rFont val="&quot;맑은 고딕&quot;, monospace"/>
        <family val="3"/>
        <charset val="129"/>
      </rPr>
      <t>(2025.09.17 기준) 
  -  KTX 발권기 수어아바타 최종본 발송에 따른 수어아바타 적용
    L 추석전 세금계산서 발행 및 영업사 수수료 지급 예정
           ※ '26년 KTX객차내 수어 안내방송 적용관련 코레일 영업진행중(지앤시스)</t>
    </r>
    <r>
      <rPr>
        <sz val="10"/>
        <color rgb="FF000000"/>
        <rFont val="&quot;맑은 고딕&quot;, monospace"/>
        <family val="3"/>
        <charset val="129"/>
      </rPr>
      <t xml:space="preserve">
</t>
    </r>
  </si>
  <si>
    <t>2025-00000029</t>
  </si>
  <si>
    <t>- LG그룹 계열사대상 수어서비스 적용 제안 진행중</t>
  </si>
  <si>
    <t>하반기기</t>
  </si>
  <si>
    <r>
      <rPr>
        <sz val="10"/>
        <color rgb="FF000000"/>
        <rFont val="&quot;맑은 고딕&quot;, monospace"/>
        <family val="3"/>
        <charset val="129"/>
      </rPr>
      <t xml:space="preserve">- 1/7(화) LG슈퍼스타트팀 LG그룹 계열사 수어서비스 적용 콜라보레이션 미팅 진행
- LG그룹 계열사중 우선순위 계열사를 순차적으로 PoC형태로 사업적용 제안 예정
- 1순위 : LG전자 가전사업부 및 로봇사업 /  2순위 : LG전자 VS -&gt; HUD(Head Up Display) / 3순위 : LG전자 KIOSK사업 /  4순위 : LG생활건강
- 서비스방식은 QR코드를 활용한 수어서비스 및 수어 응용서비스 발굴
- 1/10(금)우선순위관련 자료 LG슈퍼스타트팀 제출완료(기획팀 고윤창부장)   
- 1/20(월) 현재 LG그룹 계열사 미팅일정은 설명절 이후 순차적으로 진행될 것으로 예상.
- 2월 현재 LG슈퍼스타트팀 이진아책임께 계열사 미팅관련 전화와 문자를 드리고 있으나 연락두절 상태
- 2/12(수) LG전자 A2X센터에서 자체적으로 AI기반 수어개발중. 금년 5월에 출시될 TV에 수어적용 출시 예정
  ※  2/18(화) LG 전체 계열사 내부미팅 자리가 있는 상태이며, LG슈퍼스타트측에서 LG생활건강, HUD관련 계열사 상담 및 현황확인 예정
  ※ 3월말~4월초 아고라 발표자리에서 당사 수어서비스 어필해 보자고 함.
(2025.03.18)
- LG 유플러스 측에 "핸드사인톡톡"서비스 도입 검토 요청
- LG 유플러스 측 수어서비스보다 AICC솔루션 활용에 대한 논의 요청상태.
  ※ LG유플러스와 AICC솔루션관련 기술개발 및 사업적 협업 논의를 비롯한 투자검토 이력이 있는지 확인요청중
- 차주중 회신예정
</t>
    </r>
    <r>
      <rPr>
        <sz val="10"/>
        <color rgb="FF000000"/>
        <rFont val="&quot;맑은 고딕&quot;, monospace"/>
        <family val="3"/>
        <charset val="129"/>
      </rPr>
      <t>(2025.04.17 기준)
- LG유플러스와 AICC솔루션관련 협업 논의 및 당사 투자검토 이력에 대해 LG슈퍼스타트 이진아책임께 회신완료
- LG유플러스측에 당사와의 협업 논의 자리 만든후 다시 회신주기로 함. 
  ※ LG그룹 계열사 협업 프로그램 확인 요청중</t>
    </r>
  </si>
  <si>
    <t>2025-00000030</t>
  </si>
  <si>
    <t xml:space="preserve">GS칼텍스 주유소 운영 SW 혁신 프로젝트 수어서비스외 제안 </t>
  </si>
  <si>
    <r>
      <rPr>
        <sz val="10"/>
        <color rgb="FF000000"/>
        <rFont val="&quot;맑은 고딕&quot;, monospace"/>
        <family val="3"/>
        <charset val="129"/>
      </rPr>
      <t xml:space="preserve">- GS칼텍스 주유소 운영 SW개발 사업을 GS ITM에서 개발사업 진행중
- 개발사업분야 : 셀프ODT, 주유기 KIOSK, 세차키오스크(15”화면상의 음성에 맞추어 수어영상 표출)
- 현재는 검토 단계이며, 계약진행시 당사와 GS칼텍스간 직접계약하여 GS ITS와 사업진행
- 사업진행계획 : 5월까지 개발완료 / 7월까지 테스트 / 8월 허브주유소 1~2곳 오픈(안정화) / 9월 사업종료
- 1/8(수) 1차 견적 발송 : 1안) Server License  / 2안 Kiosk Client License (1,2안 모두 SL-CMS포함 제안)
- GS ITM담당자 의견 : On-premis방식으로 주유기 수어서비스 예정이므로 CMS제외한 컨텐츠만 제공요청
- 1/14(화) SL-CMS제외 200문장기준 견적서 발송완료 / GS ITM측 수어서비외 추가 아이템 금액 산출후 GS칼텍스측에 품목 및 금액 발송예정
   ※ GS칼텍스측 결정시 5월전까지 ASAP으로 구축해야 되는 상황임.
- 2/7(금) 현재 GS ITM에서 추가 아이템을 취합하여 GS칼텍스에 전달한 상태이며, 임원결재 대기 상태
- 결정은 빠르면 2월 늦어도 3월중으로 추가사업 결정을 할것으로 예상한다고 함.(추가계약건은 GS ITM 계약대상이 아니라 GS칼텍스 결정상황 무관심) 
(2025.03.13 기준)
- 내부검토결과 수어적용 비용이 너무 과다하여 수어서비스 최소화로 하여 일부만(몇개만?) 적용하는것으로 결론
- 수어서비스 최소화 적용은 현재 화면디자인 설계중이라 확정된건 없다고 하며, 화면설계 진행하면서 확정되면 연락주겠다고 함 
(2025.04.09기준)
- GS칼텍스 사업금액 문제로 최소 문장(10문장) 수어서비스 적용 잠정확정 및 견적발송
- 견적 및 계약관련사항은 운영 SW혁신 프로젝트 PM결재를 득한후 GS칼텍스 계약팀으로 전달후 계약 진행예정
- 허브주유소대상 시범서비스이후 확대시 SL-CMS도입 및 수어문장 확대 계획중  
(2025.04.18기준)
- 최소 문장(10문장) 수어서비스 적용에 대한 GS ITM SW혁신 프로젝트 PM결재 완료상태이며, GS칼텍스 내부 결재 진행중 
- GS ITM 담당자 의견은 4월중 계약  5월 제작진행 예상한다는 입장(GS칼텍스측 변수 없을시)
[진행중] 4월 24일 기준
 ※ GS ITM  ----&gt; GS칼텍스 계약부서 전달 완료.
 ※ 차주중 계약관련 연락대기 상태
(2025.05.07 기준) 
  ※ GSITM 협력사 등록완료 
  ※ 5/9(금) 현재 GSITM 계약부서에서 내부 결재지연 상태이므로 현업부서와 선행하여 사업진행 요청
(2025.05.14 기준) 
- 차주 계약진행 예정
  ※ 1차 샘플아바타 제공상태에서 아바타 옷색상 변경 샘플 요청중
      L 요청사항 : * 현재 아바타 크기 유지 / 투명 부문 최소화하도록 전체이미지 조정 요청
                           (즉, 배경 포함된 사이즈를 캐럭터의 동선에 맞게 제작, 투명 배정 부분을 최소화 요청) 
                         * 전체 프레임 :동작이 있기까지 초기 대기 영역 삭제 요청
                            (사유는 파일 사이즈를 최소화하여 메모리 사용 효율성을 높이고자 합니다.)  
(2025.05.23 기준) 
- 5/23 계약진행 완료
  ※ 계약기간  5/16 ~ 5/31까지
      L 계약은 위의 날짜로 진행하고 사업진행은 6/6까지 납품 및 계산서발행(GSITM 계약부서와 합의 완료)
      L SL사업본부 업무 포화로 6/6 이후 납품지연 가능성으로 GSITM측에 연기요청 진행 예정
(2025.05.30 기준) 
- GS칼텍스 적용아바타 디자인 협의 및 마무리 단계 진행
  ※ 차주중 적용아바타 픽스후 제작진행 예정
(2025.06.27 기준) 
- GS칼텍스 수어아바타 납품완료에 따른 청구진행중
   L GSITM 현업부서와 계약부서간 협의중 / 차주 계산서 발행예정
(2025.07.23 기준) 
- GS칼텍스 수어아바타 납품완료에 따른 향후 진행사항
   L 개발사인 GSITM에서 금년 9월까지 개발완료를 목표로 진행중
   L 프로토타입적용 허브주유소 5곳은 아직 미선정 상태
   L 허브주유소 테스트 및 안정화이후 전국 GS칼텍스 직영주유소에 배포 계획을 가지고 있음
   L 견적내역중 1차 계약에  사항에 포함된 내용 : 
      ※ "향후 추가 주유기 키오스크당 공급되는 수어아바타 컨텐츠 저작권에 대해 주유기 키오스크당 클라이언트 라이선스 추가 금액이 발생합니다."
      ※ 주유기 KIOSK Client License / 소비자가 50만원 제시 상태
(2025.08.29 기준)
 - GS칼텍스 검수 확인서 등록, 세금계산서 처리 완료
</t>
    </r>
    <r>
      <rPr>
        <sz val="10"/>
        <color rgb="FF000000"/>
        <rFont val="&quot;맑은 고딕&quot;, monospace"/>
        <family val="3"/>
        <charset val="129"/>
      </rPr>
      <t xml:space="preserve">(2025.09.17 기준) 
  - GS칼텍스 수어아바타 납품완료에 따른 향후 진행사항 확인차 방문
    L 9/29(월) 오후 2시 / 추석전 인사 및 향후 계획관련 (주)GSITM 담당자 미팅
           ※ '26년 GS칼텍스 향후 사업 방향 확인차_With.오민규부장
</t>
    </r>
  </si>
  <si>
    <t>2025-00000031</t>
  </si>
  <si>
    <r>
      <rPr>
        <sz val="10"/>
        <color rgb="FF000000"/>
        <rFont val="&quot;맑은 고딕&quot;, monospace"/>
        <family val="3"/>
        <charset val="129"/>
      </rPr>
      <t xml:space="preserve">[2024년] 
- 문화축제 수어서비스 방향은 홈페이지, 앱, 안내표지판, 브로셔 등 QR적용 수어서비스 적용제안
- 하반기 전국 668개 행사기관 컨텍은 전문 텔레마케팅 대행사를 통해 1차 진행 요청중
   ※ 먼져 진행중인 아웃바운드 콜과 휴가시즌으로 인래 당사 진행은 8월 넷째주 진행예정 
    * 2차 고객수집은 상반기 지역축제 완료 기관대상 ‘25년 행사준비를 위한 텔레마케팅 진행 및 고객수집 
    * 남양주시 경기정원박람회 홍보물 스마트 수어QR서비스 제안 차 남양주시 공원녹지관리사업소 방문 / 예산문제로 도입불가
[2025년]
- '25년 상,하반기 지역축제대상 TM진행 예정
  ※ 2/12(수) 미래전략팀 박현후과장 지원으로 '25년 지역축제 전체 리스트 조사중
  ※ '25년 상,하반기 전체 리스트 확보후 전체 지역축제 대상 TM전문업체 "김&amp;김콜센터"를 통해 아웃바운드 진행예정(2월 셋째주중)
(2025.03.12 기준)
- 지역축제 TM 내부결재 완료따른 사업추진
- 3/17(월) 콜센터 발주진행 및 콜 진행 스케쥴 협의 예정(사업지원팀+미래전략팀)
- 아웃바운드 콜은 상반기, 하반기 전체 지역축제 대상으로 진행
- 수어서비스 적용에 긍정적 기관대상 영업추진
 ※ 표준 수어서비스 가격책정 필요 
(2025.03.25 기준)
- 1차 고객처대상 아웃바운드 콜 진행(3/19~24일) / 고객 호응도 중,상 대상 eDM 및 본사 콜 진행 예정
  ※ DX팀 영업인력 부족으로 유관부서 아웃바운드 콜진행 지원필요
- 2차 고객처대상 아웃바운드 콜 진행중(3/25~ing)
(2025.04.08 기준)
- SK쉴더스 지역 협력사를 통한 영업 추진 
   ※ 1차 아웃바운드 고객대상 SK쉴더스 협력사에서 2차 eDM발송 및 지역별 방문영업 진행
   ※ SK쉴더스 협력사 가능지역이외 타 지역은 본사에서 진행 
</t>
    </r>
    <r>
      <rPr>
        <sz val="10"/>
        <color rgb="FF000000"/>
        <rFont val="&quot;맑은 고딕&quot;, monospace"/>
        <family val="3"/>
        <charset val="129"/>
      </rPr>
      <t xml:space="preserve">[진행중] 4월 23일 기준
 ※ SK쉴더스에서 지역 협력사 자료 배포완료
  ※ 케이엘큐브 소개자료기반 커스텀으로 자료작성후 고객께 배포. </t>
    </r>
  </si>
  <si>
    <t>2025-00000032</t>
  </si>
  <si>
    <t>2025-00000033</t>
  </si>
  <si>
    <t>2025-00000034</t>
  </si>
  <si>
    <t>2025-00000035</t>
  </si>
  <si>
    <t>2025-00000036</t>
  </si>
  <si>
    <r>
      <rPr>
        <sz val="10"/>
        <color rgb="FF000000"/>
        <rFont val="&quot;맑은 고딕&quot;, monospace"/>
        <family val="3"/>
        <charset val="129"/>
      </rPr>
      <t xml:space="preserve">- 키오스크의 컨텐츠들은 대부분 도식화가 잘 갖추어져 있어서 수어 안내가 실용적이지 못할 것으로 예상
- 판교, 다산, 부산, 송도 지점들에 있는 미술관 제안 중
</t>
    </r>
    <r>
      <rPr>
        <sz val="10"/>
        <color rgb="FF000000"/>
        <rFont val="&quot;맑은 고딕&quot;, monospace"/>
        <family val="3"/>
        <charset val="129"/>
      </rPr>
      <t>(2025.03.25 기준)
- 4/3(수) 10시 현대백화점內 미술관(판교,다산,부산,송도)대상 수어서비스 제안 대면 미팅진행
  ※ (주)스위트케이 한정현이사 동행</t>
    </r>
  </si>
  <si>
    <t>2025-00000037</t>
  </si>
  <si>
    <t xml:space="preserve">카카오뱅크  AI수어상담 3D 아바타 및 영상제작 사업 </t>
  </si>
  <si>
    <t>Y</t>
  </si>
  <si>
    <r>
      <rPr>
        <sz val="10"/>
        <color rgb="FF000000"/>
        <rFont val="&quot;맑은 고딕&quot;, monospace"/>
        <family val="3"/>
        <charset val="129"/>
      </rPr>
      <t xml:space="preserve">* 수어번역서비스 설명회 및 업무 상담(2/19, with 대표님)
- 모션인식을 통한 수어 양방향 소통 뱅킹서비스 계획 중
· 교보생명 사례 활용 농인 대상 카카오뱅킹 app에 핵심키워드 클릭 유도하여 질의 처리 후 수어 답변 제안
(질의 처리를 위한 핵심키워드 시나리오 기획 고민 예정)
· 상세 상담의 경우 손말이음센터 혹은 전국 수어통역센터 연결 처리 대안 제시(개인정보인증 정책에 따름)
· 제안 내용 검토 및 고민 후 올해말 혹은 내년초 사업 추진 예정
(2025.04.03 기준)
- 카카오뱅크 Web/ App 수어서비스 진행에 따른 견적진행 완료
※ 구축 방법에 따른 비용 (각각)
* Web / App 2개 채널 이용 시 비용, App 1개 채널 이용 시 비용
* On-Premise 구축형과 SaaS 구독형 비용
- 예상 소요일정 : 4~5개월
- 4/4(금) 데모사이트 요청에 따라 KB저축은행 데모사이트 발송
(2025.04.11 기준)
- 4/7(월) 카카오뱅크 담당자 3차 대면미팅 진행
- On-Premise구축형 견적 사항에 대해서는 이해되었으나, 클라우드 구독형에 대한 견적은 의문상태
※ 당사 클라우드 구독형 가격정책 재정립 필요
[진행중] 4월 24일 기준
※ 당사 표준 수어아바타 이슈
※ 카카오뱅크 타 금융기관과의 차별화 이슈
※ 카카오뱅크 Needs.. 독자적인 캐릭터 만들고자 하며, 금액은 2차 문제라고 함.
※ 차주중 고객 Needs사항에 대해 회신예정_SL사업본부와 소통완료 상태
(2025.05.07 기준)
※ 카카오뱅크 전용 신규 수어아바타 모델제작 견적 및 클라우드 구독형 재정립 견적서 발송완료
※ 5/8(목) 카카오뱅크 유관부서 내부논의후 이슈사항 또는 확인사항 필요시 대면미팅요청 또는 서면질의 예정
L 신규 수어아바타 모델제작에 따른 기간 문제로 당사 표준 수어아바타 제작후 카카오뱅크에서 영상을 자체적으로 변경또는 커스텀요청을
해도 되는지 등.. 에 대한 서면질의 예정
(2025.05.16 기준)
※ 5/12(월) 카카오뱅크 현업담당자 미팅_with.안혜신팀장
L 아젠다 : On-Premise 구축시 SL-CMS 필요성 여부 및 SL-CMS와 FAQ 통합 재구축 논의
※ 5/15(수) SL-CMS와 FAQ 통합 재구축 견적서 제출
L 견적분야 : FAQ &amp; CMS 통합시스템 분야 / 카카오뱅크 전용 수어아바타 신규제작 분야 / 수어아바타 구성 및 검수외 분야
L 카카오뱅크 유관부서와 논의후 별도 연락 예정
※ 경쟁사 : 이큐포올, 멀틱스
(2025.05.23 기준)
- FAQ 및 CMS 통합 재구축관련 카카오뱅크 내부 논의 진행중
※ 사업진행은 빠르면 6월말진행. 늦어도 7월초에는 진행할 것으로 예상(카카오뱅크 강영욱매니저 의견)
※ 현재 통합으로 갈지, 별도로 진행할지에 대해서는 카카오뱅크 유관부서에서 논의후 결과 도출 예정
※ 요구사항 정의서 작성시 그간 얘기나왔던 전용 수어아바타 모델개발등 적용 예정
※ 당사에서 과업지시서 작성 지원을 얘기하였으나, 카카오뱅크 내부에서 별도 작성후 궁금한 사항이 있으면 연라 주겠다 함.
(2025.05.30 기준)
- FAQ 및 CMS 통합 재구축관련 카카오뱅크 내부 논의 진행중(변동사항 없음)
※ 사업진행은 빠르면 6월말진행. 늦어도 7월초에는 진행할 것으로 예상(카카오뱅크 강영욱매니저 의견)
※ 당사에서 과업지시서 작성 지원을 얘기하였으나, 카카오뱅크 내부에서 별도 작성후 궁금한 사항이 있으면 연라 주겠다 함.
(2025.06.04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6월중 입찰예정 / 과업지시서는 카카오뱅크 내부에서 작성후 검증차원으로 사전 배포 예정
(2025.06.13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차주 입찰공고 예정 : 카카오뱅크 홈페이지 입찰사이트 게시
L 사업범위 : 2) FAQ Admin개발과 3) 신규아바타+수어생성 2가지로 분리하여 입찰공고
L 공고기간 : 2~3주 예상
L 입찰예가 : 비공개
※ 당사외 예상 참여사 확인불가상태(비공개)이며, 과업지시서 사전공개는 차주 월요일에 재확인예정(카카오뱅크 신진상팀장)
※ 당사 통합 견적가 : 4.18억(vat포함)
(2025.06.19 기준)
- 본 사업 및 타 시스템 예산편성 취합중으로 입찰공고 지연상태
※ 공고 일정은 차차주(7월초) 예상(카카오뱅크 신진상팀장)
L 입찰공고전 입찰 참여사에 과업지시서 공개 예정
(2025.06.26 기준)
- 카카오뱅크 변경 현업 담당자 인사 및 구매팀 논의 완료
※ 7월 cms개발 공고이후 8월 아바타(신규모델+문장생성) 공고 예정
L 아직까지 통합으로갈지 분리해서갈지 현업부서와 구매팀 협의 안됨.
L 차주 사업방향 결정후 구매팀에서 연락주기로 함.
L 통합으로 갈시 단일건으로 7월 공고로 완료
(2025.07.04 기준)
- 카카오뱅크 AI수어상담 시스템 구축 사업 입찰공고 게시
※ 세부일정(카뱅 내부사정에 의해 변경될 수 있음)
입찰공고 : 7/4(금)
제안서 접수 마감: 7/24(목) 16시까지
제안설명회 : 7/28(월) 예정 (카뱅 판교오피스)
우선협상대상자 선정 : 7/28(월) 예정
계약진행 : 8월內
(2025.07.10 기준)
- 카카오뱅크 AI수어상담 시스템 구축 사업 입찰공고 게시
L 입찰공고 : 7/4(금) / 접수마감: 7/24(목) 16시까지 / 제안발표 : 7/28(월) 예정 / 업체선정 : 7/28(월) 예정 / 계약진행 : 8월內
L 이슈사항 : 제안요청서상의 투입인력 상주 원칙사항은 계약후 인력투입관련 현업부서와 논의 과정에서
상주/비상주 사항에 대해 논의가 될 수 있다고 함(카뱅 CS플랫폼기획팀 신진상팀장 의견)
(2025.07.14 기준)
- 카카오뱅크 AI수어상담 시스템 구축 사업 입찰공고 게시
L 입찰공고 : 7/4(금) / 접수마감: 7/24(목) 16시까지 / 제안발표 : 7/28(월) 예정 / 업체선정 : 7/28(월) 예정 / 계약진행 : 8월內
L 진행사항 : 아젠다 배포 및 장표별 담당부서 지정배포(유영복상무님)
(2025.07.25 기준)
- 카카오뱅크 AI수어상담 시스템 구축 사업 제안서 및 가격제안서 제출완료
L 제안 참여사 현황 : 비공개
※ 이큐포올 : 1차 개발사업 불참(2차 카뱅표준 수어아바타 제작사업 준비중)_김준경 연구소장 확인
※ 멀틱스 : 1차 개발사업 참여에 대해 명확하지 않음(2차 카뱅표준 수어아바타 제작사업 준비중)_백종민 영업팀장 확인
L 제안설명회 확정 :
※ 일 정 : '25.07.29(화) 10:30 ~ 11:20 (발표 30분 / Q&amp;A 20분)
※ 장 소 : 발표 10분전 까지 "카카오뱅크 판교오피스 15층" 대기후 → 발표장소 13층으로 이동
※ 평가위원 : 5명
※ 참석인원 : 정상욱부장(PM), 안혜신팀장(PL), 김종화대표, 심재홍이사(총4명)
(2025.07.30 기준)
- 1차사업 : AI수어상담 시스템 구축 사업 제안 / 미선정
L 제안 참여사 현황 : 4개사 중 당사 2위
※ 카카오뱅크 CS플렛폼기획팀 신진상팀장 확인
L 미선정 사유 : 솔루션 패키지 커스터마이징 제안 매우만족. 금액제안은 경쟁 3개사 대비 당사가 매우(?) 높아서 미선정 사유가 됨.
※ 카카오뱅크 CS플렛폼기획팀 연경은 매니저 확인_평가위원 참여
- 2차사업 "카카오뱅크 표준 수어아바타 제작 및 FAQ 수어번역 아바타 제작사업"
L 차주 입찰공고 게시 예정 / 공고시 공유예정
L 경쟁사 이큐포올 및 멀틱스 제안참여 확실
※ 이큐포올(김준경이사 확인), 멀틱스(백종민팀장 확인)
(2025.08.04 기준)
- 2차사업 : AI수어 상담 3D 아바타 및 영상제작 사업
■ 주요 추진 일정
1. 입찰참가마감일: 2025년 8월 20일 16시까지
2. 제안서 및 입찰서 제출 마감: 2025년 8월 20일 16시까지 (입찰참가마감일과동일)
3. 제안서 평가일: 2025년 8월 21일 (예정)
4. 우선협상대상자 지정: 2025년 8월 21일 (예정)
5. 기술협상 및 가격협상: 협상대상자 지정 통보일 익일
6. 계약 체결: 2025년 9월 중
■ 카카오뱅크 전용 수어아바타 샘플 영상 제공(5페이지 3.1 제안 방법 개요 참조)
※ 3.1.2 사업 수행 능력 평가를 위하여 아바타 샘플 영상을 필수로 제공해야 함
★ 제안한 3D 아바타를 사용한 5초 내외의 영상 1 Copy 이상 필수 제출
■ 8/5(화) 당사 확인 요청사항(CS플랫폼 기획팀 신진상팀장)
☞ 아바타 3D모션데이터 제공해줄수 있는지?
※ 사유 : 아바타 3D모션데이터 요청사항은 향후 카카오뱅크에서 자체내 아바타 리터치(비쥬얼적인 부분)
작업을 위해 문의하는 사항임.
※ 현재 위의 질문에 대해 "당사에서 수어아바타 영상을 제공하면서 3D모션데이터까지 제공해준 사례는 없는
상태"라고 하였으나,
※ 제안발표 평가시 위의 질문이 나올 것으로 예상됨(답변준비 필요)
(2025.08.14 기준)
- 2차사업 : AI수어 상담 3D 아바타 및 영상제작 사업
■ 주요 추진 일정
1. 입찰참가마감일: 2025년 8월 20일 16시까지
2. 제안서 및 입찰서 제출 마감: 2025년 8월 20일 16시까지 (입찰참가 마감일과 동일)
3. 제안서 평가일: 2025년 8월 21일 (예정)
4. 우선협상대상자 지정: 2025년 8월 21일 (예정)
5. 기술협상 및 가격협상: 협상대상자 지정 통보일 익일
6. 계약 체결: 2025년 9월 중
L 제안서 작성 중. 취합(~8/14), 08/18(월) 리뷰 예정
L 카카오뱅크 전용 수어아바타 샘플 영상 제공 방안 검토중
(2025.08.21 기준)
- 2차사업 : AI수어 상담 3D 아바타 및 영상제작 사업
※ 8/21(목) 제안서 평가진행 (경쟁사 : 이큐포올, 멀틱스)
※ 8/21(목) 케이엘큐브 우선협상대상자 선정
※ 8/22(금) 기술협상진행_하윤호이사외
(2025.08.28 기준)
- 8/28(목) 사업수행계획서 제출완료(카카오뱅크 구매팀)
※ 사업수행계획서는 구매팀에서 현업부서인 CS플랫폼기획팀에 전달완료(구매팀 김재현 매니저 확인)
※ 현업부서에서 사업수행계획서상의 문제점이 없으면 차주중 바로 계약진행 예정
※ 카카오뱅크 영업담당자 변경 심재홍 → 양승구이사 / 고객처 인수인계중
 (2025.08.28기준)
 - 카카오뱅크에서 계약서 초안 발송으로 계약서 검토 진행  
     L 1차 경영기획팀에서 계약서 검토 후 카카오에 전송 예정 
     L 주요변경 사항 요청 사항 : " 손해배상의 한도를 계약금액의 총액으로 명기 요청" --&gt; 카카오내부에서 확인 후 답변 받아서 수정 예정 
     L 계약서 수정 완료 및 상호 검토 완료 후에, 가능한 9.1 ~ 2일 중으로 계약체결 예정 
 (2025.09.04기준)
 - 카카오뱅크 내부에서 계약서 등기 발송 예정(09.05 예정)  
     L  내부 결재 지연으로 25.09.05일 계약서 카카오뱅크 직인 후 등기 발송 예정 
     L 계약서 등기 접수 후(09/09 예정)  -  케이엘큐브 직인 후에 계약이행보증보험증권, 인감증명서와 같이 등기 발송 요청
 (2025.09.10기준)
 - 카카오뱅크 계약 체결 완료 (09.08자)  
      L 계약서 등기 접수 후(09/09 완료)  -  케이엘큐브 직인 후에 계약이행보증보험증권, 인감증명서와 같이 등기 발송 완료(9.10)
      L 대금지급 : 프로젝트 검수 후 100% 지급 (검수 후 7일 이내 계산서 발행) 
 (2025.09.11기준)
 - 카카오뱅크 수어영상에 실사형 리디자인 요청에 따른 협의(9.11일 카뱅 여의도 14:00 진행)  
      L 기존 영상을 실사 기반의 리디자인 진행으로 협의 - 기술지원 및 문서공유 : 카뱅, 개발 : 공동 진행  
      L 협의 사항 : 1. 당사 GPU 서버 사용으로 공동 개발, 2. 당사의 수어통역사 및 청각장애인과의 간담회 및 테스트 시 의견 청취   
      L 계약은 추가 신규 계약으로 진행 - (1차 견적: 87백만원 , 2차 수정 요청 견적 : 72백만원 수정 제시  --&gt; 비상주 조건) 
      L 시스템의 실사형 기반의 리디자인 오픈은 기존 프로젝트와 동일하게 OPEN(25.12월)
 (2025.09.18기준)
 - 카카오뱅크 수어영상에 실사형 리디자인 추가 협의(9.24일(수) 카뱅 여의도 14:00 진행)  
     L 기술적인 업무 협의 완료 하였고, 구매팀과 AI기술 이전, 라이선스, 비용에 대한 협의 
     L  카뱅 : CS플랫폼 기획팀, 구매팀, 당사 : 영업, 수어데이타 연구팀, 수행팀 참석 예정
</t>
    </r>
    <r>
      <rPr>
        <sz val="10"/>
        <color rgb="FFFF0000"/>
        <rFont val="&quot;맑은 고딕&quot;, monospace"/>
        <family val="3"/>
        <charset val="129"/>
      </rPr>
      <t xml:space="preserve"> (2025.09.24기준)
 - 카카오뱅크 수어영상에 실사형 리디자인 추가 협의 미팅 완료 : 9.24일(수) 10:00 ~11:30 판교 카뱅 사무실  
     L 기술적인 업무 협의 완료(레퍼런스 이미지 당사에서 작성 협의 완료), 구매팀 : 개발 기간 및 제안시의 단가로  조정 요청  
     L 구축 이후 문구의 수정 보안의 비용 여부 - 협의하여 조정 하겠음
     L 구매팀 : 실사형 아바타 타 사업에 제한기간의 설정필요(딥페이크 독점사용 기간 : 1분기 또는 6개월 요청으로 예상), 타 업권은 제외 요청함   
     L 수정 견적서 발송(9.24일), 협의 완료시  : 10.17일 이전 예약 체결 예정 </t>
    </r>
  </si>
  <si>
    <t>2025-00000038</t>
  </si>
  <si>
    <t>2025-00000039</t>
  </si>
  <si>
    <t>2025-00000040</t>
  </si>
  <si>
    <t>2025-00000041</t>
  </si>
  <si>
    <t>2025-00000042</t>
  </si>
  <si>
    <t>2025-00000043</t>
  </si>
  <si>
    <t>식품안전정보원원</t>
  </si>
  <si>
    <t>2025-00000044</t>
  </si>
  <si>
    <t>- 실무진은 협력 사업기회발굴에 긍정적인 느낌을 가지고 있으나 경영진은 법적 강제성이 취약한 부분으로 인한 보급 확산이 쉽지 않을 것으로 보고 있음
- 베리어프리 키오스크와 번들로 판매하려니 베리어프리 키오스크가 고가라 제안하기 어려운 느낌이 있음
- 중장기적 협력 사업기회발굴 예정</t>
  </si>
  <si>
    <t>2025-00000045</t>
  </si>
  <si>
    <t>2025년 테스트베드 서울 실증 지원사업_서울의료원</t>
  </si>
  <si>
    <t>서울시 복지실</t>
  </si>
  <si>
    <t xml:space="preserve">(2025.3.18 기준) 
- 서울시 내부 상부의 지시에 의한 장애인 편의증진을 위한 AI기술 정보 수집중
- [1차미팅] 서울시 복지실 장애인자립지원과 이계원팀장, 최유나주무관 대면미팅 진행
  ※ 수어서비스 적용에 대한 제안중 농인,상담사,수어통역센터 3자통화 앱 개발 사업에 대한 관심을 보이며, 자료요청 및 발송(3/20)
  ※ 사업추진 방향 : 서울경제진흥원 "2025년도 서울형 R&amp;D 지원사업"을 서울시 도움을 받아 노원구 보건소를 실증기관으로 지정 요청예정
  ※ 차주 장애인자립지원과 2차 대면미팅 예정 → 미팅일정 픽스전
(2025.3.24 기준) 
- [2차미팅] 서울시 복지실 장애인자립지원과 이계원팀장, 최유나주무관 대면미팅 진행
  ※ 1차 제출 자료에 대해 윗선 보고자료로 보완요청 
       * 1안) 보건소 무장애서비스  
       * 2안) 서울시청 민원실 대상 시각,청각장애인 위한 무장애서비스
  ※ 보건소 대상으로 진행시 "서울시 복지시 장애인자립지원과"의 협업에 대한 업무 롤이 없는것에 대한 의견  
(2025.04.02 기준) 
- [2차미팅] 서울시 복지실 장애인자립지원과 이계원팀장, 최유나주무관 대면미팅 진행
  ※ 1차 제출 자료에 대해 복지실 과장 보고자료로 보완 제출
       * 1안) 보건소 무장애서비스  
       * 2안) 서울시청 민원실 대상 시각,청각장애인 위한 무장애서비스
  ※ 2025년도 서울형 R&amp;D 지원사업 "2안" 확정
(2025.04.11기준) 
- 서울시청 열린민원실 및 안내데스크 실증계획서 1차리뷰(04/11)
- 4/15(화) 실증계획서 설명차 서울시 복지실 장애인자립지원과 이계원팀장, 최유나주무관 대면미팅(예정)
(2025.04.15기준)
※ 서울형 R&amp;D 테스트배드 실증사업 자료(초안) 서울시청 복지정책실 이계원팀장, 최유나주무관 검토 완료
※ 4/17(목) 테스트배드 실증 제안자료 SBA(서울경제진흥원)제출 완료
[진행중]4/24(목)기준
 ※ 제안서 시스템 상 제출 완료(04.17)
 ※ 6월 중 지원규모의 1.3배수 내외 발표평가 진행 예정
(2025.05.28기준)
※ 서울형 R&amp;D 테스트배드 실증사업 1차 통과 / 1차 통과에 따른 최유나주무관께 공유 완료_대표님
※ 발표평가 대비 실증기관 자격, 자격적합성, 연구중복성, 제재사항 조회, 실증기관의 수용 불수용 여부등 확인후
     7월 초순 발표평가 진행 예정
(2025.06.05기준)
※ 서울형 R&amp;D 테스트배드 실증사업관련 차주 서울시 복지실 장애인자립지원과 이계원팀장, 최유나주무관 대면미팅 진행 예정_with.대표님
    L 6/10(화) or 6/12(목)중 서울시청 담당자 일정확인후 당사로 통보예정 
(2025.06.12기준)
  -  기관 사업부서 변경 :
    L 복지실 장애인자립지원과 에서 "홍보기획관 민원실" 
    L 서울시청 1층 관리주체  : 인포메이션(행정국 총무과), 민원실(홍보기획관 민원과)
    L 6.12(목) 홍보기획관 민원실 본 사업관련 논의진행중
      ※ 기존 순번대기표 키오스크 사후관리사 "S/W (주)픽넘버" "H/W (주)포스뱅크"
      ※ 민원실 이슈사항 : 1층 구역별 관리주체가 달라 향후 장비 사후관리 문제 및 실증사업 1년이후 처리방안 고민중
          L'26년 민원실 배리어프리 예산 반영중 / 중복사업에 대한 우려 고민중
(2025.06.18기준)
  -  당초 실증사업을 서울시청(인포메이션, 민원실)에서 서울의료원으로 변경 
    L 변경사유 : 서울시청 행정국 총무국 및 홍보기획관 민원과에서 "불수용"통보 (개인정보보호문제)
    L 6/18(수) 서울의료원 내부논의후 "수용"으로 서울시청 경제정책과 혁신기술팀 공문접수 완료 및 서울경제진흥원 통보 완료(23일(월) 시스템 확인예정)
    L 서울시청 경제정책과 혁신기술팀 김혜선주무관께서 발표장표에 실증기관 변경에 따른 사유를 명시하면 좋겠다고 함. 
    L 본 사업 서울의료원 담당부서 변경(의료사회복지팀 → 기획팀+홍보팀)
    L 차주 서울의료원 기획팀외 관련부서 대상 사업진행 브리핑요청(일정확인중)
(2025.06.27기준)
  -  최종 발표평가대상 선정완료
    L 1. 접수번호 : TE250095로 최종 발표평가 대상으로 선정
       2. 실증기관 : 서울특별시 서울의료원 기획경영팀
       3. 발표자료 제출일 : 7월10일(목) 18시 마감(PMS 등록)
       4. 평가시간 : 7월 15일(화) 13:00 ~ 13:35. 발표 15분, 질의응답 20분
                         ※ 실증기관 담당자 참석 시 실증 필요성 발언 가능
       5. 발표장소 : 서울경제진흥원 본사(마포구 월드컵북로 400)
  - 7/1(화) am10시 서울의료원 기획경영팀외 미팅확정
    L 당사 실증사업 컨셉발표 및 서울의료원 Needs파악차 방문
    L 고객측 정확한 Needs파악을 위해 사업지원팀 김태형팀장or고윤창부장 동행예정
(2025.07.08기준)
  - 7/10(목) 발표자료 PMS 등록 완료
  - 7/15(화) 발표평가 13:00 ~ 13:35(발표 15분, 질의응답 20분)
    L 서울의료원 기획경영실 이미현팀장 섭외완료 및 발표평가 참석
(2025.09.02기준)
  - 2025년 테스트베드 서울 실증 지원사업_서울의료원 최종 선정
    L 향후일정 :  협약 일정 및 제출 서류 작업 진행중(전략기획실 사업기획팀)
    L 서울의료원 기획경영실 이미현팀장 실증사업 최종선정관련 통보(완료)
      ※ 이미현팀장 요청사항 : 향후 일정계획 및 사업 진행관련 미팅 요청
      ※ 당사와 서울경제진흥원간 협약 및 행정절차 완료이후 방문예정사항 이미현팀장께 전달 완료
(2025.09.17 기준) 
  - 2025년 테스트베드 서울 실증 지원사업_서울의료원 최종 선정
    L 9/19(금) 오전 10시 / 서울의료원 기획경영팀 + 원무과 팀장외 미팅(예정)
           ※ 향후 진행사항 브리핑 및 협약 날인
           ※ 방문자 김종화대표님, 정상욱부장
           ※ 9/19(금) 미팅상황은 9/22(월) 주간보고시 공유예정
</t>
  </si>
  <si>
    <t>2025-00000046</t>
  </si>
  <si>
    <t>(2025.3.24 기준) 
- 롯데백화점 기존 매장 키오스크 83대 대상 수어서비스 적용 업그레이드 예산 작업중 
- 적용범위 : 400문장 기준 / 키오스크 대당 라이센스 20만원 적용
 ※ 예산작업 중이라 수어서비스 적용여부는 예산배정이 확정되어야 알수있는 관계로 관망상태</t>
  </si>
  <si>
    <t>2025-00000047</t>
  </si>
  <si>
    <t xml:space="preserve">NH농협은행 창구혁신 운영을 위한 수어서비스 제안 </t>
  </si>
  <si>
    <t>계약완료</t>
  </si>
  <si>
    <t>(2025.04.16 기준) 
- SK쉴더스 프리세일즈 영업라인을 통해 NH농협은행 프로세스혁신부 김용환부장 및 심필남팀장(창구혁신운영팀) 초도미팅 진행
 ※ 타 금융권 수어적용 사례 및 금융권 수어적용 필요성에 대한 어필
 ※ 4/17(목) 담당 부장 및 팀장께 "청각장애인을 위한 NH농협은행 수어서비스 제언서" 및 "청각장애인의 은행 서비스 개선을 위한 FGI결과 보고서" 제출완료
 ※ 4/18(금) 금융권 창구에서 테블릿을 이용한 수어서비스 레퍼런스 문의 및 IBK기업은행 실시간 화상상담 완료시점등 문의에 대한 대응진행 [심필남팀장 문의]
 ※ [내부미팅] 4/22(화) 10시반 SK쉴더스 정철진수석 및 이재문상무 NH농협은행 영업사항 논의차 당사 방문예정
(2025.04.24 기준) 
 ※ SK쉴더스 정철진수석 및 이재문상무 NH농협은행 영업사항 논의(완료)
 ※ 우리은행 명분자료 추가 요청중(고윤창부장 대응중)
(2025.05.08 기준) 
  ※ 전국 16개지점 대상 수어 시범서비스 진행예정
  ※ 본 사업 담당부서인 "프로세스혁신부 창구혁신운영팀"과 NH농협은행 전산센터와의 업무협조 불가상태
  ※ 시범서비스는 16개 각 지점별 창구담당자 PC에서 로컬로 수어컨텐츠 포팅후 필요시 영상송출하는 방식으로 서비스 제공 예정
  ※ 5/8(목) 구축형 및 구독형 견적서 발송완료 / NH농협은행 내부 검토후 별도연락 예정
          L 견적서상 지점별 수어컨텐츠 저작권 라이선스 책정에 대해 재검토 요청상태
          L 지점별 수어컨텐츠 저작권 라인선스 책정시 전국 1000여개 지점에 적용해야 하는 부담으로 사업 못할수 있다는 입장
  (2025.05.14 기준) 
  ※ 5/14(수) 수의계약범위 내 견적요청
        L 기본 30문장 범위
   ※ 5/16(금) 기본 30문장 및 수어아바타 플레이어 개발분야 적용 견적제출
        L 내부 결재의 복잡성으로 늦어도 6월말까지는 계약 및 발주진행 예정
  (2025.05.29 기준) 
   - 5/27(화) NH농협은행 내부 결재 진행중
     ※ 늦어도 6월말까지는 계약 및 발주진행 예정사항은 지난주와 변동사항 없음
  (2025.06.05 기준) 
   - NH농협은행 내부 결재 진행중
     L 구매예산 확정된 상태이며, 차주중 계약진행 예정
     L 수어아바타 제작을 위한 스크립트 30문장은 작성된 상태이며, 계약진행시 당사 배포예정
  (2025.06.12 기준) 
   - 차주 계약진행 예정
     L 견적금액중 구매부서 내고 5% 감안 예정
     L 전략기획실 요청사항 : 수어컨텐츠 제작금액 보다 수어플레이어 제작 금액이 70%비중을 감안하여 수어플레이어 퀄리티 상향필요(인스톨버젼)
   (2025.06.16 기준) 
   - 견적금액 내고 없이 원금액 발주서 접수 완료 
     L NH농협은행은 수의계약시 별도의 계약없이 발주서로 대처함.
   (2025.06.24기준) 
   - 고객 발주에 따른 내부 사업진행에 따른 협의진행  
     L 로컬 수어플레이어 제작에 따른 직접개발 or 외주제작 or 개발분야 취소 = 결정필요
   (2025.07.08기준) 
   - NH농협은행  각 지점별 청각장애인을 위한 수어콘텐츠 활용 홍보진행중
     L 7/15(화)까지 수어콘텐츠 및 수어플레이어 납품 要請
   (2025.07.15기준) 
   - 수어콘텐츠 및 수어플레이어 최종 납품완료
     L 납품사항에 대한 고객이슈 없음
     L 향후 비슷한 상황의 고객처 이슈대비 수어플레이어 업그레이드 필요해 보임
        ※ 특히, 플레이어기능(고대비,배속,투명/반투명 추가 및 문장별 하드코딩 사항 등</t>
  </si>
  <si>
    <t>2025-00000048</t>
  </si>
  <si>
    <r>
      <rPr>
        <sz val="10"/>
        <color rgb="FF000000"/>
        <rFont val="&quot;맑은 고딕&quot;, monospace"/>
        <family val="3"/>
        <charset val="129"/>
      </rPr>
      <t xml:space="preserve">- 견적서 발송(0.088억)
- 1/10 발주
- 전체 계약기간 : 2024. 12. 04 ~ 2025. 06. 17
- 2/27 번역 대상 문장 1차본 수령
- 3/17까지 50문장 1차본 완료 예정(3월말까지 연장해 둔 상태)
  · 3월말 연구소 심다은 과장에게 완료본 수령하여 에이텍에이피 김지호 책임에게 전달(이메일 발송 시 LG CNS 류진걸 책임 항상 참조)
- 아바타 케릭터 : 여성(자켓&amp;Y셔츠 - 검정색&amp;회색) / 아바타 사이즈 : 교보생명과 동일 / 
- 4/29 시범오픈(4월초 정도까지 제작 및 테스트 완료)
- 5/13 대고객 오픈
- 6월 중순 안정화 완료 및 종료
- 6월말 : 대금결제 예정(세금계산서 발행일 확인 - 매출계산서 역발행 여부 확인)
 (2025.05.14 기준) 
  ※ 5/14(수) 수어제작 2차 54건 요청중
       L 6/2(월) 대고객 오픈으로 2차 54건에 대한 빠른 제작요청중
       L에이텍 담당자측에는 6/2(월)까지 노력은 하겠으나  6/13(금)까지 가능예상 통보
       L 짧은 제작기간으로 수어제작과 동시에 순차적으로 발송하는 방식으로 진행 통보  
 (2025.05.30 기준) 
  - 6/2(월) IBK기업은행 대고객 오픈 진행(시흥점, 과천점, 김포점)
    L 화상상담 오픈 진행시 기 제출 1차 수어아바타로 진행 / 2차분 수어아바타는 안정화 기간동안 적용 예정
       ※ 2차 수어제작분 순차적OR일괄적 배포시점 명확화하여 에이텍에 일정공유 필요 
 (2025.06.04 기준) 
  - 전체 100문장중 2차분 54문장 최종본 에이텍 발송완료
  - IBK기업은행(과천점) 고객 오픈 행사 완료에 따른 레퍼런스 사이트 방문예정
    L 에이텍측에서 디지털 데스크 오픈에 따른 기사송출 예정
 (2025.06.13 기준) 
  - 사업완료에 따른 치주 LGCNS 청구절차 진행 예정
    L 절차 : 케이엘큐브 -&gt; LGCNS -&gt; 에이텍 -&gt; LGCNS -&gt; 케이엘큐브(계산서발행)
    L LGCNS 류진걸팀장 공유 완료
 (2025.06.19 기준) 
  - 사업완료에 따른 주주 LGCNS 청구절차 진행 예정이였으나 LGCNS에서 에이텍에 사업완료 미확인상태
    L 계산서 발행과 관련하여 차주 LGCNS 류진걸팀장 별도 연락주기로 함.
</t>
    </r>
    <r>
      <rPr>
        <sz val="10"/>
        <color rgb="FF000000"/>
        <rFont val="&quot;맑은 고딕&quot;, monospace"/>
        <family val="3"/>
        <charset val="129"/>
      </rPr>
      <t xml:space="preserve"> (2025.06.27 기준) 
  - 사업완료에 따른 주주 LGCNS 청구절차 진행 
    L 차주 검수확인서 확인후 계산서 발행예정</t>
    </r>
  </si>
  <si>
    <t>2025-00000049</t>
  </si>
  <si>
    <r>
      <rPr>
        <sz val="10"/>
        <color rgb="FF000000"/>
        <rFont val="&quot;맑은 고딕&quot;, monospace"/>
        <family val="3"/>
        <charset val="129"/>
      </rPr>
      <t xml:space="preserve">(2025.07.29기준)
  - 서울시청 장애인편의증진팀 향후 실증사업 논의 미팅
    L 일시 : 8/4(월) 15시~
    L 미팅목적 : 2025년 테스트베드 서울 실증 지원사업 서울의료원과의 진행사항 공유 및 
                        향후 서울시청 장애인편의증진팀과의 실증사업 진행 논의
    L 참석자 : 장애인편의증진팀 이계원팀장 / 최유나주무관 후임 주무관 참석
(2025.08.04기준)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차주 제출예정 
                  ※ '26년 본 예산 진행은 어려운 상태. '26년 추경사업으로 검토 예정 
(2025.08.14기준)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제출완료 
  L 청각장애인을 위한 수어통역서비스 시범구축 계획(안) 제출
1안: 의료원 1곳 시범구축. 2안: SaaS기반의 클라우드 서비스 26개 기관 단계별 구축 
        L 8/18(월) 10시 장애인편의증진팀 미팅 예정_with.대표님
(2025.08.18기준)
-  서울시청 장애인편의증진팀 2차 미팅 완료
  L 참석자 : 장애인편의증진팀 이계원팀장 / 박진수주무관
  L 논의사항 : 3자 화상통화 서비스 제안 및 서울시청 홈페이지 수어서비스 적용 논의 
    ※ 3자 화상통화 서비스는 현재 꼭 필요한 서비스가 아니라는 의견
    ※ 시범적으로 홈페이지 카테고리별 수어적용후 향후 확대
(2025.08.28기준)
 - 서울시 대표 홈페이지 수어서비스 적용 시범사업을 위한 1차 자료제출 완료 
     L 1차 대표 홈페이지 103개 카테고리별 대표메뉴 및 서브메뉴까지 수어아바타 적용
     L 2차 모바일 페이지 진행 
     L 3차 전체 페이지 확대 제안예정  
    ※ 반응형 웹으로 제작된 것으로 판단되며, 홈페이지 적용시 홈페이지 구축사와 수어서비스 적용에 대한 
        기술적 논의가 필요 함.
    ※ 서울시청 담당주무관 및 팀장 검토후 차주 대면미팅(필요시)요청 예정
(2025.09.04기준)
 - 서울시 대표 홈페이지 수어서비스 적용 시범사업을 위한 1차 자료제출 완료 
     L 1차 대표 홈페이지 103개 카테고리별 대표메뉴 및 서브메뉴까지 수어아바타 적용
    ※ 서울시청 담당주무관 및 팀장 검토진행중이며, 예산문제 및 수어적용관련 유관부서와의 협의등
        절차가 많이 남은 상태고, 추후 대면미팅 필요시 요청하겠다 함.
</t>
    </r>
    <r>
      <rPr>
        <sz val="10"/>
        <color rgb="FF000000"/>
        <rFont val="&quot;맑은 고딕&quot;, monospace"/>
        <family val="3"/>
        <charset val="129"/>
      </rPr>
      <t xml:space="preserve">(2025.09.17 기준) 
  - 서울시 대표 홈페이지 수어서비스 적용 시범사업을 위한 2차 자료제출 완료 
    L 9/17(수) 1차 견적에대해 서울시 대표홈페이지 카테고리 변경으로 인해 2차 문장 견적요청
           ※ 요청사항에 대한 견적서 발송 완료 및 추석전 영업대표 변경에 따른 방문예정
           ※ 방문자 심재홍이사, 오민규부장
           ※ 10월 초순경 서울시 홈페이지 PoC 적용 가능성 80%(예산배정 실패지 '26년 진행)
               단, 2차 견적서는 "수의계약" 범위내 발송
</t>
    </r>
  </si>
  <si>
    <t>2025-00000050</t>
  </si>
  <si>
    <t xml:space="preserve">(2025.05.28 기준) 
  - [인바운드] 국립국악원 국악 아카이브 포털(홈페이지 포함) 및 공연 영상자료 수어서비스 적용 대응
    ※ 수어서비스에 대한 순차적 적용 제안 
            L 1차(초기) : 국악 아카이브 포털 및 홈페이지(기본 100문장 진행) 및 7개 공연 영상(5분 분량) 영상당 10문장 = 70문장
            L 2차(확대) : SL-CMS도입 OR 클라우드 서비스 적용
    ※ 위의 제안의 기반으로 국립국악원 내부 검토중 
</t>
  </si>
  <si>
    <t>2025-00000051</t>
  </si>
  <si>
    <t>본사업 제외
→ 별도 예산 반영 공동영업 진행예정</t>
  </si>
  <si>
    <t>견적금액: 6,000만원(vat별도)</t>
  </si>
  <si>
    <t>2025-00000056</t>
  </si>
  <si>
    <r>
      <rPr>
        <sz val="10"/>
        <color rgb="FF000000"/>
        <rFont val="&quot;맑은 고딕&quot;, monospace"/>
        <family val="3"/>
        <charset val="129"/>
      </rPr>
      <t xml:space="preserve">(2025.06.27 기준) 
  - 우리은행 3개지점 AI브랜치 시범사업 진행중(구축사: LGCNS)
      L AI브랜치? : 2024년 LGCNS에서 신한은행을 대상으로 AI휴먼 무인은행 구축이후 금융권 확산 사업중
      L 당사 롤 : AI휴먼 서비스중 서비스 카테고리별 단방향 수어콘텐츠 적용으로 기획중
      L 구축시점 : 현재 LGCNS에서 우리은행 AI브랜치사업에 대해 구축중이며, 금년안에 대고객 서비스 개시 목표로 진행중
    ※ 협력사인 LGCNS 총판에서 리셀러 하향조정에 따른 리셀러계약서 발송 및 리셀러 가격정책확정후 LGCNS 발송 필요
(2025.07.15 기준) 
  - 우리은행 3개지점 AI브랜치 시범사업 진행중(구축사: LGCNS)
      L 금년 11월말까지 완료목표로 사업을 진행중이며, 수어적용에 대한 사항은 LGCNS에서 영업진행중(류진걸책임)
        ※ AI브랜치 사업과 관련하여 현재 NH농협은행과도 논의 중
</t>
    </r>
    <r>
      <rPr>
        <sz val="10"/>
        <color rgb="FF000000"/>
        <rFont val="&quot;맑은 고딕&quot;, monospace"/>
        <family val="3"/>
        <charset val="129"/>
      </rPr>
      <t>(2025.09.17 기준) 
  - 우리은행 3개지점 AI브랜치 시범사업 진행중(구축사: LGCNS)
    L당초 우리은행 소공동지점 AI브런치에 AI기반 수어아바타 시범사업 제안을 하였으나, 예산문제로 제외됨(류진걸책임)
           ※ 참고 : LG CNS에서 추진하는 사업의 담당자는 본차 차원으로 우리은행 담당자 미팅을 하였으나, 공통적인 사항은 예산문제(팩트)
           ※ 단, '26년 금융권 수어서비스 적용관련해서 재차 예산반영 진행중에 있음.(예 : 교보생명, IBK기업은행, NH농협은행, 카카오뱅크 등..)
           ※ 금융권 무인화 정책으로인해 향후 수어서비스 적용은 디폴트로 인식 과정임(패러다임 정책)</t>
    </r>
  </si>
  <si>
    <t>2025-00000057</t>
  </si>
  <si>
    <r>
      <rPr>
        <sz val="10"/>
        <color rgb="FF000000"/>
        <rFont val="&quot;맑은 고딕&quot;, monospace"/>
        <family val="3"/>
        <charset val="129"/>
      </rPr>
      <t>(2025.07.01 기준) 
  - SRT 4개역사 배리어프리 발권기內 수어아바타 구축사업(제안사: 에이텍모빌리티)
      L 입찰 대기상태 (입찰 예상참여사 : 에이텍모빌리티, 엘토브외 6개사) / 수어아바타 제작비용 협의 중(영업사: 아이앤지피플)
      L '25년12월까지 사업 완료목표
(2025.07.10 기준)
      L SRT 4개역사 배리어프리 발권기內 수어아바타 구축사업(제안사: 에이텍모빌리티)
      L 7/16(수) 진행상항 확인차 김대환선임 미팅예정_with.오민규부장
         ※ 사업참여 예정이였던 엘토브는 사업참여 포기 고민중(사업기간 문제 / 25년12월말까지 사업종료_BF인증 부담외)
(2025.07.17 기준)
      L SRT 4개역사 배리어프리 발권기內 수어아바타 구축사업(제안사: 에이텍모빌리티)
      L 7/16(수) 진행상항 확인차 김대환선임 미팅완료_with.오민규부장
         ※ 차주 사전규격 공고예정
      L 당사 견적 진행상황 : (주)에이텍모빌리티, (주)엘토브, (주)지앤시스_예정(現 KTX BF발권기 개발사이며, 당사 수어서비스 적용중)
         ※ (주)지앤시스의 경우 SRT 기존 발권기 납품사이며, 기존 발권기,차량안내 수어서비스는 이큐포올 수어아바타 적용 사례있음
         ※ (주)지앤시스의 측에서 이번 BF발권기 사업의 경우 이큐포올에서 당사로 지정하여 진행하고자 함(Win back)
    ★ (주)에이텍 모빌리티에서 현재 제주도 BIS시스템 수주예정
         L 쉘터의 경우 LED로 되어있어 수어적용 불가 / 버스內 LCD 디스플레이를 활용하여 수어서비스 적용제안 고민중
           ※ 차주 에이텍 모빌리티와의 협업관련 오창송 부사장님 미팅관련 방문(?)일정 문의(김대환선임) 
(2025.08.01 기준)
      L SRT 4개역사 배리어프리 발권기內 수어아바타 구축사업(제안사: 에이텍모빌리티외 2개사)
      L 일찰공고 지연상태 빠르면 8/1(금) 늦으면 차주 공고예정이나 명확하지는 않다고 함.(ITS사업부 김대환선임 확인)
         ※ 제안작업시 DX사업본부 사업지원팀 제안작업 지원 예정(에이텍 모빌리티, 지앤시스, 엘토브 3사)
(2025.08.07 기준)
      L SRT 4개역사 배리어프리 발권기內 수어아바타 구축사업(제안사: 에이텍모빌리티외 2개사)
      L 입찰공고 게시 : 8/1(금) / 입찰마감 8/12(화)
                   ※ 입찰 참여사 에이텍 모빌리티 및 지앤시스 당사 제안장표 제출완료 
                   ※ 차주중 제안발표후 바로 우선협상자 선정
(2025.08.14 기준)
 L SRT 4개역사 배리어프리 발권기內 수어아바타 구축사업(제안사: 에이텍모빌리티외 2개사)
 L 입찰공고 게시 : 8/1(금) / 입찰마감 8/12(화)
※ 입찰 참여사 에이텍 모빌리티 및 지앤시스 당사 제안장표 제출완료 
※ 차주 중 제안발표 후 바로 우선협상자 선정예정</t>
    </r>
    <r>
      <rPr>
        <sz val="10"/>
        <color rgb="FF000000"/>
        <rFont val="&quot;맑은 고딕&quot;, monospace"/>
        <family val="3"/>
        <charset val="129"/>
      </rPr>
      <t xml:space="preserve">
</t>
    </r>
    <r>
      <rPr>
        <sz val="10"/>
        <color rgb="FF000000"/>
        <rFont val="&quot;맑은 고딕&quot;, monospace"/>
        <family val="3"/>
        <charset val="129"/>
      </rPr>
      <t xml:space="preserve">
(2025.08.20기준)
 L SRT 4개역사 배리어프리 발권기內 수어아바타 구축사업(제안사: 에이텍모빌리티외 2개사)
 L 입찰공고 게시 : 8/1(금) / 입찰마감 8/12(화)
※ 에이텍 모빌리티 제안포기(제안서 기한내 제출못함)
※ 엘토브 제안포기(실적문제)
※ 지앤시스 제안서 제출완료. 제안설명회 대기중(선정가능성 높음) 
※ 차주 중 제안발표 후 바로 우선협상자 선정예정</t>
    </r>
    <r>
      <rPr>
        <sz val="10"/>
        <color rgb="FF000000"/>
        <rFont val="&quot;맑은 고딕&quot;, monospace"/>
        <family val="3"/>
        <charset val="129"/>
      </rPr>
      <t xml:space="preserve">
(2025.08.27기준)
 L SRT 4개역사 배리어프리 발권기內 수어아바타 구축사업(제안사: 에이텍모빌리티외 2개사)
 L 입찰결과 : (주)닷 → 우선협상대상자 선정
※ (주)닷은 작년 (주)엘리비젼_KIOSK제조사, (주)마음AI, (주)멀틱스 MOU상태
※ 에이텍 모빌리티 제안포기(제안서 기한내 제출못함), 엘토브 제안포기(실적문제), 지앤시스(정상 입찰) 
※ 본 사업 설계를 (주)지앤시스에서 설계를 했는데 엉뚱한 업체에서 우선협상대상자가되어 좀 지켜봐야 되는 상황이라 함.
</t>
    </r>
  </si>
  <si>
    <t>2025-00000058</t>
  </si>
  <si>
    <r>
      <rPr>
        <sz val="10"/>
        <color rgb="FF000000"/>
        <rFont val="&quot;맑은 고딕&quot;, monospace"/>
        <family val="3"/>
        <charset val="129"/>
      </rPr>
      <t xml:space="preserve">(2025.07.08 기준) 
  - 삼성전자 서비스센터 배리어프리 대기자 발권 키오스크 도입사업 (제안사: 엘토브)
      L 입찰공고 : 당초 7/7(월)예정에서 공고 지연중 / 신규 도입 수량 460대
(2025.07.16 기준) 
  - 삼성전자 서비스센터 배리어프리 대기자 발권 키오스크 460대 도입사업 (제안사: 엘토브)
      L 엘토브 제안작업에 필요한 업무지원중(DX사업본부 사업지원팀)
(2025.07.31 기준) 
  - 삼성전자 서비스센터 배리어프리 대기자 발권 키오스크 460대 도입사업 (제안사: 엘토브)
      L 공고대기 상태 / 삼성전자 MRO업체를 통해 사업진행 예정
      L 기존 서비스센터 대기자 발권 키오스크 납품사 2곳중 본 사업은 (주)아이티센 마더사로 (주)엘토브 협력으로 제안 대기중
         ※ 삼성전자 서비스센터 기존 발권키오스크 수어아바타 멀틱스 아바타 적용상태  
(2025.08.06 기준) 
  - 삼성전자 서비스센터 배리어프리 대기자 발권 키오스크 460대 도입사업 (제안사: 엘토브)
      L 공고대기 상태 / 8월중 공고예정 / 당사 견적 발권키오스크 수량베이스 라이선스 제출완료(엘토브 담당 : 홍영복차장)
      L </t>
    </r>
    <r>
      <rPr>
        <sz val="10"/>
        <color rgb="FF000000"/>
        <rFont val="&quot;맑은 고딕&quot;, monospace"/>
        <family val="3"/>
        <charset val="129"/>
      </rPr>
      <t>엘토브측 삼성전자 MRO업체(코리아이플랫폼) 및 "아이티센클로잇" 2개사 투트랙 제안중</t>
    </r>
    <r>
      <rPr>
        <sz val="10"/>
        <color rgb="FF000000"/>
        <rFont val="&quot;맑은 고딕&quot;, monospace"/>
        <family val="3"/>
        <charset val="129"/>
      </rPr>
      <t xml:space="preserve">
         ※ 입찰공고 게시이후 당사 제안분 제안작업 예정  
(2025.08.14 기준) 
- 삼성전자 서비스센터 배리어프리 대기자 발권 키오스크 460대 도입사업 (제안사: 엘토브)
 L 공고대기 상태 / 8월중 공고예정 / 당사 견적 발권키오스크 수량베이스 라이선스 제출완료
(엘토브 담당 : 홍영복차장)
 L 엘토브측 삼성전자 MRO업체 및 아이티센 클로잇 2개사 투트랙 제안중
         ※ 입찰공고 게시이후 당사 제안분 제안작업 예정  
(2025.09.10 기준) 
- 삼성전자 서비스센터 배리어프리 대기자 발권 키오스크 460대 도입사업 (제안사: 엘토브)
 L 입찰공고 지연중 / 당사 견적 발권키오스크 수량베이스 라이선스 제출완료
    ※ 당초 올해 SW개발과 BF키오스크 전체 발주 예정이였으나 '25년 SW개발 '26년 하드웨어납품으로 사업 변경됨 </t>
    </r>
    <r>
      <rPr>
        <sz val="10"/>
        <color rgb="FF000000"/>
        <rFont val="&quot;맑은 고딕&quot;, monospace"/>
        <family val="3"/>
        <charset val="129"/>
      </rPr>
      <t xml:space="preserve">
(2025.09.17 기준) 
- 삼성전자 서비스센터 배리어프리 대기자 발권 키오스크 460대 도입사업 (제안사: 엘토브)
 L 입찰공고 지연중이나,  (주)엘토브와의 협업관계는 확정(당사 견적 발권키오스크 수량베이스 라이선스 제출완료)
    ※ 당초 올해 SW개발과 BF키오스크 전체 발주 예정이였으나 '25년 SW개발 '26년 하드웨어납품으로 사업 변경됨 
    ※ 진행사항은 9월말 or 10월초순 사업진행 확인 예정(중기('26년) 사업)
    ※ 9월말 or 10월 초순_(주)엘토브 진행사항 확인후 유관부서 공유예정
</t>
    </r>
  </si>
  <si>
    <t>2025-00000059</t>
  </si>
  <si>
    <t>- 견적금액: 1.79억</t>
  </si>
  <si>
    <r>
      <rPr>
        <sz val="10"/>
        <color rgb="FF000000"/>
        <rFont val="&quot;맑은 고딕&quot;, monospace"/>
        <family val="3"/>
        <charset val="129"/>
      </rPr>
      <t>(2025.07.02 기준) 
  - 7/2(화) 미래에셋생명 차세대시스템 구축 추가솔루션 구축에 따른 Needs파악 고객미팅 진행 
  - 부뜰정보시스템 미래에셋생명 차세대시스템 구축 추가솔루션 구축 기술 검토회의 진행예정
      L 회의안건 : AI수어 및 번역솔루션 도입에 따른 I/F 협의 요청 건
      L 회의일시 : 25.07.07 (월) 14시
      L 회의장소 : 부뜰정보시스템 본사 9층 회의실
      L 회의내용 : 1) AI수어 솔루션 도입에 따른 화상시스템, MISO 시스템 I/F 등 협의
                         2) 번역솔루션 도입에 따른 MISO 및 STT 시스템 I/F등 협의
2025.07.10 기준)
      - 7/10(목) 부뜰정보시스템 최종 견적제출 완료 
       L 견적가 1.79억(vat포함) 
       L 업무내역 : (1) SL-CMS 단일화(솔루션베이스) / (2)수어생성 150문장 / (3)SL-CMS 커스터마이징 및 I/F 개발 (4) 구독형 3자 통화_월정액</t>
    </r>
    <r>
      <rPr>
        <sz val="10"/>
        <color rgb="FFFF0000"/>
        <rFont val="&quot;맑은 고딕&quot;, monospace"/>
        <family val="3"/>
        <charset val="129"/>
      </rPr>
      <t xml:space="preserve">
                </t>
    </r>
  </si>
  <si>
    <t>2025-00000060</t>
  </si>
  <si>
    <t>(2025.07.03 기준) 
    [홈페이지_인바운드]
  - (주)서원_고속도로 휴게소 수어아바타를 적용한 배리어프리 주문 무인발권 키오스크 도입
      L (주)서원에서 관리하고 있는 10여개 휴게소중 1곳을 지정하여 사회적약자를 위한 식음료 결재시스템 도입 검토중 
      L 결재시스템은 (주)드림하이테크 VAN사 키오스크 이용중
      L 수어아바타가 적용된 배리어프리 키오스크 요청하였으나 기존 (주)드림하이테크 메뉴 키오스크에 수어적용 제안중
      L 내부검토 별도 연락주기로 함.</t>
  </si>
  <si>
    <t>2025-00000061</t>
  </si>
  <si>
    <r>
      <rPr>
        <sz val="10"/>
        <color rgb="FF000000"/>
        <rFont val="&quot;맑은 고딕&quot;, monospace"/>
        <family val="3"/>
        <charset val="129"/>
      </rPr>
      <t>(2025.07.04 기준) 
    [홈페이지_인바운드]
  - 공공기관 대상 영상제작중 AI로 생성한 수어아바타 적용 검토중(공공기관에서 요청??)
      L 견적서 발송 및 문체부 전시정보 참고영상 발송완료 
      L 더라이즈 대표 영업중인 공공기관에 참고영상 검토후 적용여부 판단예정</t>
    </r>
    <r>
      <rPr>
        <sz val="10"/>
        <color rgb="FF000000"/>
        <rFont val="&quot;맑은 고딕&quot;, monospace"/>
        <family val="3"/>
        <charset val="129"/>
      </rPr>
      <t xml:space="preserve">
(2025.07.08 기준) 
    [홈페이지_인바운드]
  - 공공기관 대상 영상제작중 AI로 생성한 수어아바타 적용 검토중
      L 당사에서 견적서 및 문체부 전시정보 참고영상 발송자료는 더라이즈 영업 기관에 전달완료
      L 영업 기관에서 확인후 적용 확정시 당사와 직접 계약할지 더라이즈를 통해서 계약할지는 기관에서 에서 별도 판단
         ※ 영업 기관에 대해서는 현재 Open을 못하는 상황이라고 함. </t>
    </r>
  </si>
  <si>
    <t>2025-00000062</t>
  </si>
  <si>
    <r>
      <rPr>
        <sz val="10"/>
        <color rgb="FF000000"/>
        <rFont val="&quot;맑은 고딕&quot;, monospace"/>
        <family val="3"/>
        <charset val="129"/>
      </rPr>
      <t xml:space="preserve">(2025.07.03 기준) 
    [홈페이지_인바운드]
  - 이대목동병원 장애인 의료기관 이용편의 지원사업 선정/ 수어서비스 도입 검토
      L 장애인 의료기관 이용편의 지원사업 수행기관에 5개병원 선정
         ※ 선정병원 : 이대목동병원, 서울동부병원, 경기도의료원, 수원병원, 분당서울대병원 5개
      L 예산 : 1차년도 (1개소당 9천만원[6개월]) 2차년도 (1개소당 1.8억[12개월]) 예산의 80%는 인건비(코디네이터,수어통역사) 
      L 7/9(수) 16시30분 이대목동병원 배하석 교수 연구팀 미팅 확정
         ※ 서울의료원 모델로 제안 예정(3자통화, QR서비스)
(2025.07.09 기준) 
    [홈페이지_인바운드]
  - 이대목동병원 장애인 의료기관 이용편의 지원사업 선정 / 수어서비스 도입 "잠정확정"
      L 8월말~9월초 3자 통화 앱 입점(구독형) 및 QR병원 구역 안내 QR병원 안내 계약예정 
         ※ B/F 키오스크형 수어봇 도입은 지원사업예산이 아닌 병원자체 예산으로 추진예정('26년초) 
      L 8월중 이대목동병원 센터장외 직원들 대상 설명회 진행 내부 검토중 / 3자통화 및 QR데모 사전준비 필요
         ※ 이대목동병원외 5개 지원사업 선정병원 담당자는 박준홍 연구원이 서울시청에 확인후 별도로 알려주기로 함.
(2025.07.18 기준) 
    [홈페이지_인바운드]
  - 이대목동병원 장애인 의료기관 이용편의 지원사업 선정 / 수어서비스 도입
      L 7/18(금) 3자 화상 통화 앱 입점 및 QR 안내 가격정책 확정안 수급 완료(전략기획실)
      L 차주 1차 서비스에 대한 견적서 발송 및 방문설명 예정
         ※ 이대목동병원외 4개 지원사업 선정병원 담당자 확인은 박준홍 연구원이 내부 업무로 미확인 상태 / 차주 다시 확인해 보겠다고 함.
(2025.07.23 기준) 
  - 이대목동병원 장애인 의료기관 이용편의 지원사업 선정 / 수어서비스 도입
      L 7/23(수) 3자 화상 통화 앱 입점 및 QR 안내 가격정책 설명차 방문완료
         ※ 확인사항 : 고객처 구독형 입점방법(App에서 가입? / 가입신청서 페이퍼가입? / 청구 및 입급방법 / 
                             고객처 기본정보입력 표준신청서 양식 필요 / 구독형 가입시 약정기간은?(1년,2년,3년) 장기 가입 고객처 Benefit은??
(2025.09.03 기준) 
  - 이대목동병원 장애인 의료기관 이용편의 지원사업 선정 / 수어서비스 도입
      L 9/3(수) 수어통역사 채용 및 물품구입비 예산배정 완료(사업비 4개월분)   
         ※ 물품구입비 예산이 2천만원 배정으로 인해 올해는 PC등 물품구매로 인해 수어서비스 적용은 힘든상태고
              내년예산으로 수어서비스 적용하고자 함.
         ※ 미팅은 2차 사업진행시 다시 하자고 함.
</t>
    </r>
    <r>
      <rPr>
        <sz val="10"/>
        <color rgb="FF000000"/>
        <rFont val="&quot;맑은 고딕&quot;, monospace"/>
        <family val="3"/>
        <charset val="129"/>
      </rPr>
      <t xml:space="preserve">(2025.09.17 기준) 
- 이대목동병원 장애인 의료기관 이용편의 지원사업 선정 / 수어서비스 도입
  L 당초 올해 SW개발과 BF키오스크 전체 발주 예정이였으나 '25년 SW개발 '26년 하드웨어납품으로 사업 변경됨 
    ※ 영업대표 변경으로 차원으로 9월말 or 10월초 병원 센터장 및 담당자 미팅 예정_With.임철현부장
</t>
    </r>
    <r>
      <rPr>
        <sz val="10"/>
        <color rgb="FF000000"/>
        <rFont val="&quot;맑은 고딕&quot;, monospace"/>
        <family val="3"/>
        <charset val="129"/>
      </rPr>
      <t xml:space="preserve">
</t>
    </r>
  </si>
  <si>
    <t>2025-00000063</t>
  </si>
  <si>
    <r>
      <rPr>
        <sz val="10"/>
        <color rgb="FF000000"/>
        <rFont val="&quot;맑은 고딕&quot;, monospace"/>
        <family val="3"/>
        <charset val="129"/>
      </rPr>
      <t xml:space="preserve">(2025.07.30 기준) 
  - 서울시 동부병원 장애인 의료기관 이용편의 지원사업 3자화상통화외 입점 영업진행
      L 일시 :  8/5(화) 10시~ 담당부서 부서 미팅 진행
      L 미팅목적 : 서울의료원 및 이대목동병원 3자화상통화 입점 사례 설명, 입점 독려 영업진행
      L 참석자 : 동부병원 공공의료사업단  윤화영차장 / 기획팀 오승민팀장
(2025.08.05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 하기로 함.
      L 요청사항 : 3자화상통화 입점 및 QR 수어서비스 자료 및 서비스 로직에 대한 영상자료, 견적서
        ※ 요청자료에 대한 재 정리후(영상자료) 차주 제출 및 방문 설명(미정) 예정 
(2025.08.14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검토하기로 함.
  L 요청사항 : 3자화상통화 입점 및 QR 수어서비스 자료 및 서비스 로직에 대한 영상자료, 견적서
        ※ 요청자료에 대한 재 정리 후(영상자료) 차주 제출 및 방문 설명(미정) 예정 
(2025.09.03 기준) 
- 서울시 동부병원 장애인 의료기관 이용편의 지원사업 3자화상통화외 입점 제안
  L 동부병원 공공의료사업단  윤화영차장 / 기획팀 오승민팀장
     ※ 차주 미팅관련 9/8(월) 오후에 재통화 요청 / 출장일정등 확인후 알려주겠다함.
     ※ 미팅시 3자 수어통역 화상통화 및 QR안내 시연요청과 농인+수어통역센터 앱 가입현황등 준비 필요
</t>
    </r>
    <r>
      <rPr>
        <sz val="10"/>
        <color rgb="FF000000"/>
        <rFont val="&quot;맑은 고딕&quot;, monospace"/>
        <family val="3"/>
        <charset val="129"/>
      </rPr>
      <t xml:space="preserve">(2025.09.17 기준) 
- 서울시 동부병원 장애인 의료기관 이용편의 지원사업 3자화상통화외 입점 제안
  L 현재 수어통역사 채용완료 / 직원 채용후 교육 및 유관부서 교육으로 인해 당사 미팅은 9월말 or 10월초
    미팅 했으면 한다는 고객측 의견상태
    ※ 사업진행시 자투리 예산(저예산)으로 추진해야되는 상황인점 참고(시범사업 상황)
</t>
    </r>
    <r>
      <rPr>
        <b/>
        <sz val="10"/>
        <color rgb="FF000000"/>
        <rFont val="&quot;맑은 고딕&quot;, monospace"/>
        <family val="3"/>
        <charset val="129"/>
      </rPr>
      <t xml:space="preserve">    ※ 기보고 드린.. 미팅시 미팅시 3자 수어통역 화상통화 및 QR안내 시연요청과 농인+수어통역센터 앱 가입현황등 준비 필요(중요)</t>
    </r>
    <r>
      <rPr>
        <sz val="10"/>
        <color rgb="FF000000"/>
        <rFont val="&quot;맑은 고딕&quot;, monospace"/>
        <family val="3"/>
        <charset val="129"/>
      </rPr>
      <t xml:space="preserve">
</t>
    </r>
  </si>
  <si>
    <t>2025-00000064</t>
  </si>
  <si>
    <t>장애인 의료기관 이용편의 지원사업 선정 4개병원 3자화상통화외 입점 영업진행</t>
  </si>
  <si>
    <t>(2025.07.24 기준) 
  - 장애인 의료기관 이용편의 지원사업 선정 4개병원 담당부서 및 담당자 확인완료
      L 담당부서 및 담담자 :
         ※ 서울특별시 동부병원 : 기획팀 / 오승민 기획팀장(02-920-9387) → 서울의료원 기획경영팀 이미현팀장 소개
         ※ 분당서울대병원(경기남부지역장애인보건의료센터) : 운영기획팀 / 김희성팀장(031-787-4851)
         ※ 경기도의료원 :  담당부서 확인중
         ※ 원광대학교병원(전북지역장애인보건의료센터) : 운영기획팀 / 담당자 미지정(063-859-0053)
      L 현재 목동이대병원을 포함하여 4개병원 공통사항은 8~9월 예산 배정완료후 사업을 진행할 예정이며,
         대부분 수어통역사 채용으로 사업을 지행하고자 함. 목동이대병원 사례를 들어 전체 예산중 자투리 예산을
         활용하여 3자화상통화 앱 가입 독려예정 
(2025.09.03 기준)
○ 경기도의료원 수원병원
    - 031-888-0114 → 검진센터 장애검진 담당자  표은채님(gpmc7707@medical.or.kr) 연결
    - 수어통역사 상주 → ‘의사소통 지원 체계’ 부분에서 3자화상, QR 서비스 제안드리고자 함. 회사소개서 e-mail 전달 完
     ※ 참고사항: [수원병원][2025-42호]장애인 의료기관 편의지원 사업 작업치료사(비정규직) 신규채용 공고
                       - 인원 1명. 접수기간 08.29~09.08. 면접 9월 중순/말 예정
○ 분당서울대병원
    - 분당서울대병원 031-787-1113  기획담당 조수정 통화. 담당부서 확인 후 연락주기로 함. 연락처 남김
    - 경기남부지역장애인보건의료센터 031-787-4851 김희성팀장(010-2067-9705, paekim27@grdhc.org) 통화(9/3). 인력 채용중 &amp; 실제 사업 시작 전. 회사 소개서 전달 完
○ 원광대학교병원(전북지역장애인보건의료센터)
    - 063-859-0055 사회복지사 오찬솔님(jbrhmc@wkuh.org). 담당자 외근중. 회사소개서 전달 完</t>
  </si>
  <si>
    <t>2025-00000065</t>
  </si>
  <si>
    <t>2025-00000066</t>
  </si>
  <si>
    <t>Drop</t>
  </si>
  <si>
    <r>
      <rPr>
        <sz val="10"/>
        <color rgb="FF000000"/>
        <rFont val="&quot;맑은 고딕&quot;, monospace"/>
        <family val="3"/>
        <charset val="129"/>
      </rPr>
      <t>(2025.07.10 기준)
 - 보이스피싱 녹음 파일을 텍스트로 변환하는 기능(펜타시스템)
    L KT STT : 제안 불가 - 현재 기능 개발중이며(완료 일정 미정), GPU 필요(RFP CPU x86)
    L 파워보이스 미회신 → 리드스피커코리아 검토 진행중</t>
    </r>
    <r>
      <rPr>
        <sz val="10"/>
        <color rgb="FF000000"/>
        <rFont val="&quot;맑은 고딕&quot;, monospace"/>
        <family val="3"/>
        <charset val="129"/>
      </rPr>
      <t xml:space="preserve">
(2025.07.18 기준)
    L 리드스피커코리아 사업 미진행 ∵ 화자분리 정확성 Risk 有
    L 펜타시스템쪽으로 금번 PJT 미진행 의견 송부 完</t>
    </r>
  </si>
  <si>
    <t>2025-00000067</t>
  </si>
  <si>
    <t>한국증권금융 콜센터시스템 재구축 사업內  KMS 시스템 구축</t>
  </si>
  <si>
    <t>(2025.07.03 기준)
 - 금액: 53,000,000원 ※ 검색엔진(Konan Search 3식. 커스터마이징 1MM(중급. vat별도)
 - 납기일: 2025.07.01~2026.02.02(PJT 종료일)
  ※ 6/30 김홍태부장(부뜰) → 박현후과장 : 발주서 확인 및 회신 요청
      7/1 박현후과장 → 김홍태부장 : 발주서 전달(참조: 이하형본부장, 김형일팀장)</t>
  </si>
  <si>
    <t>2025-00000068</t>
  </si>
  <si>
    <t>- 수어문자 변환기(에디터) 개발:  271,500,000원(VAT포함)
- 수어 통합저작도구 개발) :  553,300,000원(VAT포함)</t>
  </si>
  <si>
    <t>(2025.07.18 기준)
 -  2종 FP 견적서 제출 完(수어문자 변환기(에디터) 개발, 수어 통합저작도구 개발)</t>
  </si>
  <si>
    <t>2025-00000069</t>
  </si>
  <si>
    <t>견적제출-선정-계약전</t>
  </si>
  <si>
    <t>130,000,000원(VAT제외)</t>
  </si>
  <si>
    <r>
      <rPr>
        <sz val="10"/>
        <color rgb="FF000000"/>
        <rFont val="&quot;맑은 고딕&quot;, monospace"/>
        <family val="3"/>
        <charset val="129"/>
      </rPr>
      <t xml:space="preserve">(2025.06.10 기준)
 - 요구사항: 모바일/PC 등으로 노음되는 음성을 TEXT로 변환. STT 200ch. 재학습, 정확도 검증 지원
 - 견적회신: K-HIVE STT 200Ch. 배치처리, HW 단중화. 130,000천원(VAT제외)
(2025.07.03 기준)
 - 당사 STT/SynK 솔루션 검토(안) 보고
 - WhisperX 프레임워크 기반 STT, SynK 관리기능 Web 개발에 대한 인력 충원(개발 공수) 의사결정 필요(~7월말)
</t>
    </r>
    <r>
      <rPr>
        <sz val="10"/>
        <color rgb="FFFF0000"/>
        <rFont val="&quot;맑은 고딕&quot;, monospace"/>
        <family val="3"/>
        <charset val="129"/>
      </rPr>
      <t xml:space="preserve">
</t>
    </r>
    <r>
      <rPr>
        <sz val="10"/>
        <color rgb="FF000000"/>
        <rFont val="&quot;맑은 고딕&quot;, monospace"/>
        <family val="3"/>
        <charset val="129"/>
      </rPr>
      <t>(2025.07.22 기준)
 - 삼성SDS 문의 대응
  L 이중화 구성시 채널 할당 : 서버 이중화시 200 + 200ch 필요. 동시처리 100ch으로 변경시 100 + 100ch로 구성
  L 서버 구성시 S/W:  Linux 셋팅. API 통신 고려(Web/WAS 불필요)
  L 외부 학습 가능 여부: 가능
    ※ WhisperX 프레임워크 기반 STT, SynK 관리기능 Web 개발에 대한 인력 충원(개발 공수) 의사결정 필요(대표님)</t>
    </r>
    <r>
      <rPr>
        <sz val="10"/>
        <color rgb="FFFF0000"/>
        <rFont val="&quot;맑은 고딕&quot;, monospace"/>
        <family val="3"/>
        <charset val="129"/>
      </rPr>
      <t xml:space="preserve">
</t>
    </r>
    <r>
      <rPr>
        <sz val="10"/>
        <color rgb="FF000000"/>
        <rFont val="&quot;맑은 고딕&quot;, monospace"/>
        <family val="3"/>
        <charset val="129"/>
      </rPr>
      <t>(2025.08.01 기준)
  - 유지보수 기간 재조정 요청: 삼성SDS. 개발 설치 2026.01(예정), 운영 설치 2027.01(예정)
  L 전체 PJT 검수완료 2027.10  → 2027.11~2028.10 무상유지보수 요청
   → 전체 PJT 검수가 아닌, 견문관리시스템STT 검수 이후 1년 무상, 이후 유상 반영 요청</t>
    </r>
  </si>
  <si>
    <t>2025-00000070</t>
  </si>
  <si>
    <t>국립호남권생물자원관 홈페이지 內 개인정보 목적외 이용 및 제3자제공 수어 영상 제작 및 편집</t>
  </si>
  <si>
    <t>2,750,000원(VAT포함)</t>
  </si>
  <si>
    <r>
      <rPr>
        <sz val="10"/>
        <color rgb="FF000000"/>
        <rFont val="&quot;맑은 고딕&quot;, monospace"/>
        <family val="3"/>
        <charset val="129"/>
      </rPr>
      <t xml:space="preserve">(2025.08.08 기준) 
    [홈페이지_인바운드]
  - 국립호남권생물자원관 홈페이지 內 개인정보 처리방침 안내 수어아바타적용 검토중
      L 견적서 발송 및 게시판 질의사항에 대한 회신 상태 / 차주 연락 예정
(2025.08.13 기준)
 - 담당자 통화: 검토후 연락주기로 함. → 주 단위 체크 예정
(2025.08.21 기준)
 - 잔여예산 추진건으로 할인 요청(300만원 정도)
  → 스크립트를 보내주셔야 정확한 견적 가능 안내
       검토 후 스크립트 전달 주기로 함.
(2025.08.29 기준)
 - "개인정보 처리방침 안내" 본영상 + 수어영상 제작 요청
   L 본영상은 생물자원관에서 제작해야 함 안내
   L 본영상 제작 후 연락 주기로 함
(2025.09.05 기준)
 - "개인정보 처리방침 안내" 수어영상 제작 및 편집 요청
   L 본영상 제작 완료 연락. 수어영상 제작 및 편집 2주 내 완료 가능 여부 문의
   L 견적 2,750,000원(VAT포함) 전달 
(2025.09.12 기준)
 - "개인정보 목적외 이용 및 제3자제공 수어 영상 제작 및 편집"
   L 용역승낙서, 견적서, 과업내용서 등 전달
   L 수어 영상 제작/편집 전달 : ~9/19 예정
(09.26 기준)
 - "개인정보 목적외 이용 및 제3자제공 수어 영상 제작 및 편집"
   L 수어 영상 크기 조절 최종 수정본 전달
   L 최종 대금지급을 위한 서류 준비 중(검수확인서, 납품확인서, 계약(이행)보증지급각서 등)
</t>
    </r>
    <r>
      <rPr>
        <sz val="10"/>
        <color rgb="FFFF0000"/>
        <rFont val="&quot;맑은 고딕&quot;, monospace"/>
        <family val="3"/>
        <charset val="129"/>
      </rPr>
      <t xml:space="preserve">
(10.01 기준)
 - 세금계산서 발행 完(09.30)
 - 최종 대급지급 서류 전달 完(납품확인서 外)</t>
    </r>
  </si>
  <si>
    <t>2025-00000071</t>
  </si>
  <si>
    <t>900,000원(vat제외)</t>
  </si>
  <si>
    <t>2025-00000072</t>
  </si>
  <si>
    <t>견적금액: 33,000,000원(5MM. VAT제외)</t>
  </si>
  <si>
    <t>2025-00000073</t>
  </si>
  <si>
    <t>수원 가톨릭대학교 성빈센트병원 "수어안내키오스크 구축" 사업</t>
  </si>
  <si>
    <r>
      <rPr>
        <sz val="10"/>
        <color rgb="FF000000"/>
        <rFont val="&quot;맑은 고딕&quot;, monospace"/>
        <family val="3"/>
        <charset val="129"/>
      </rPr>
      <t xml:space="preserve">(2025.08.14 기준) 
 - 사업명 : 가톨릭대학교 성빈센트병원 수어안내키오스크 구축
 - 계약내용: 수어통역사 영상 사용. 1대, 1,600만원 (부가세 포함, 납품 완료 후 익월 말 일괄 결제)
   L 사업기간: 25. 08. 11 ~ 25. 09. 25. 
   L 조건 : 9월 23일까지 납품 및 현장테스트가 완료 必. 9/26일 병원행사에서 사용
    ※ 키오스크 종류 : 49인치, 터치형, PC 내장형 사용 (고대 안암병원과 동일)
   L 계약일: 2025.08.13(수)
</t>
    </r>
    <r>
      <rPr>
        <sz val="10"/>
        <color rgb="FF000000"/>
        <rFont val="&quot;맑은 고딕&quot;, monospace"/>
        <family val="3"/>
        <charset val="129"/>
      </rPr>
      <t>(2025.09.17 기준) 
- 사업명 : 가톨릭대학교 성빈센트병원 수어안내키오스크 구축
  L 9/18(목) 납품진행(고객사 방문자 : 정상욱부장, 김태민사원, 채승주사원)
    ※납품이후 이슈사항은 별도 보고 예정(보고자: 정상욱부장-&gt;이하형부무장)</t>
    </r>
  </si>
  <si>
    <t>2025-00000074</t>
  </si>
  <si>
    <t>남양주시수어통역센터 핸드사인톡톡-모바일서비스 시연</t>
  </si>
  <si>
    <r>
      <rPr>
        <sz val="10"/>
        <color rgb="FF000000"/>
        <rFont val="&quot;맑은 고딕&quot;, monospace"/>
        <family val="3"/>
        <charset val="129"/>
      </rPr>
      <t xml:space="preserve">(2025.08.28 신규 )
○ 남양주시수어통역센터 핸드사인톡톡-모바일서비스 시연
</t>
    </r>
    <r>
      <rPr>
        <sz val="10"/>
        <color rgb="FF000000"/>
        <rFont val="&quot;맑은 고딕&quot;, monospace"/>
        <family val="3"/>
        <charset val="129"/>
      </rPr>
      <t xml:space="preserve"> </t>
    </r>
    <r>
      <rPr>
        <sz val="10"/>
        <color rgb="FF000000"/>
        <rFont val="&quot;맑은 고딕&quot;, monospace"/>
        <family val="3"/>
        <charset val="129"/>
      </rPr>
      <t xml:space="preserve"> L QR코드 생성과 3자통화서비스에 대한 주요 기능에 대한 설명 과 시연 
  L 설명 후 반응 : QR코드는 요즘 많이 사용함으로 적용이 가능하지만, 3자통화서비스는 사용의 어려움과 기존 사용 방법으로 
                          본 제안은 불편함(예약 및 수어통역센터의 역할에 의문)이 있음으로 작용에 대하여서는 부정적 
  L 현재 남양주시와의 협력관계가 미온적으로 남양주수어통역센터를 통해서는 진행이 어려 울 수 있음. 
  L 당사에서 남양주시의 관계자와 협의해서 진행 하겠으니, 많은 지원을 부탁요청 
</t>
    </r>
  </si>
  <si>
    <t>2025-00000075</t>
  </si>
  <si>
    <r>
      <rPr>
        <sz val="10"/>
        <color rgb="FF000000"/>
        <rFont val="&quot;맑은 고딕&quot;, monospace"/>
        <family val="3"/>
        <charset val="129"/>
      </rPr>
      <t>(2025.08.29 기준 )
○ 브로드씨엔에스 병원 고객사 대상 챗봇 內 수어서비스 PoC
  L 7문장 수어 제작(방문 감사 인사, 진료예약 1번, 주민등록번호 입력 등) 후 영상 전달 예정
(09.03 기준)
 - 영상 제작 완료. 브로드씨엔에스 전달
  ※ 차주 구성 방안 미팅 예정</t>
    </r>
    <r>
      <rPr>
        <sz val="10"/>
        <color rgb="FF000000"/>
        <rFont val="&quot;맑은 고딕&quot;, monospace"/>
        <family val="3"/>
        <charset val="129"/>
      </rPr>
      <t xml:space="preserve">
(09.12 기준)
 - 병원 제안서 작성 후 전달 예정
   L 포함 내용: 수어 필요성, 홈페이지, Web, 챗/콜봇, 보이는ARS 내 수어 안내 화면 포함</t>
    </r>
  </si>
  <si>
    <t>2025-00000076</t>
  </si>
  <si>
    <t>견적금액: 14,450,000원(vat포함)</t>
  </si>
  <si>
    <r>
      <rPr>
        <sz val="10"/>
        <color rgb="FF000000"/>
        <rFont val="&quot;맑은 고딕&quot;, monospace"/>
        <family val="3"/>
        <charset val="129"/>
      </rPr>
      <t>(2025.08.29 기준 )
○ (홈페이지 IN) 파주나비나라박물관 홍보영상 2개 수어영상 제작
  L 영상 1(100문장), 영상 2(49문장) 견적 전달. 검토 후 연락주기로 함
(2025.09.05 기준)
 - 홍보영상 2개 수어영상 제작 및 영상편집 건
  L 예산 부족으로 진행 어려움(500만원 이하)
  L 홍보영상 1개 진행으로 제안(견적 4,950,000원. vat포함)</t>
    </r>
    <r>
      <rPr>
        <sz val="10"/>
        <color rgb="FF000000"/>
        <rFont val="&quot;맑은 고딕&quot;, monospace"/>
        <family val="3"/>
        <charset val="129"/>
      </rPr>
      <t xml:space="preserve">
(2025.09.12 기준)
 - 홍보영상 "벅스라이프" 수어 영상 제작 및 영상편집"
   L 견적 4,950,000원(vat포함)
   L 영상 조회수 낮은 상황. 잠정 보류</t>
    </r>
  </si>
  <si>
    <t>2025-00000077</t>
  </si>
  <si>
    <t>(2025.09.05 기준)
 - 호텔 단순, 정형화 문의 대응 AI 음성봇 제안
  L 대표님 검토중
(09.26 기준)
 - AI음성봇 성능유지방안(인식율 95%, 답변 정확도 98%) 보완(대표님 전달)</t>
  </si>
  <si>
    <t>2025-00000078</t>
  </si>
  <si>
    <t>경기도 남양주시 수어 시스템 소개 및 26년도 사업 예산 작업 지원</t>
  </si>
  <si>
    <r>
      <rPr>
        <sz val="10"/>
        <color rgb="FF000000"/>
        <rFont val="&quot;맑은 고딕&quot;, monospace"/>
        <family val="3"/>
        <charset val="129"/>
      </rPr>
      <t>(2025.09.08 기준)
 1) 남양주시를 위한 AI 기반의 수어 시스템 소개 및 미팅 (9.5일)
     L 장애인복지과, 복지정책과 담당과장님께  - 남양주시 AI수어번역 시스템 구축 제안 자료 및 영상자료 제공 (9.9일 - 메일전송)
     L 장애인복지과 9.12일 미팅 예정 - 각 부서에서 사전 수요 조사 후 , 26년의 각 업무 적용 요청을 위한 예산에 반영 할 수 있는 방안 협의
 2) 남양주도시공사 
     L 남양주도시공사 시설본부장님 소개 받음. 
     L 차주 9.17일 오후 16:00에 AI수어 번역 시스템에 대한 소계  
     L 주요관리 운영시설 : 문화센터 7곳, 청소년 수련관 4곳, 교통환경 6곳(전철,주차장 등) 
     L 중점제안 : QR코드와 점자를 기반으로한 의한 시설안내 및 가이드(SaaS 구독형 서비스 제안)  
(2025.09.18 기준)
 1) 남양주시 :  AI 기반의 수어 시스템 소개 및 미팅 (09.12일 오후 17:00)
     L 장애인복지과 미팅 
         - 각 부서에서 사전 수요 조사 후 , 26년의 각 업무 적용 요청을 위한 예산에 반영 할 수 있는 방안 협의
         - 25년도 1차적으로 적용 할 수 있는 방안 : 남양주 "다산정약용문화제"에 QR코드 기반의 행사 안내서비스 제안 
           (09.19일 14:00 남양주시청에서 해당 사업 진행을 위한 협의 - 구축자료 및 예산 견적서 제공 예정) 
      L 26년도 장애인의 날(6월 3일) 행사 진행시 AI 수어서비스 수행을 위한 예산 반영예정(서비스 및 예산 비용 확인)
 2) 남양주도시공사 
     L 9.17일(목) 오후 16:00 : AI수어 번역 시스템에 대한 소계 완료, 수어 도입 및 설치에 대한 필요성 인식 --&gt; 추후 모든 시설 및 서비스에 도입  
     L 26년도 추진 사업 : 26년도 키오스크 교체 사업시 수어를 도입 할 수 있는 방안 추진 하겠음
                    주요내용  :  문화센터 8곳,  8대 BF키오스크 도입 시 예산 범위 안에서 AI 수어 도입 검토 하겠음 
                                      차주 타 업무팀장과 IT와 협의하는 시간을 가지고 함. 금주 중 연락 하겠음</t>
    </r>
    <r>
      <rPr>
        <sz val="10"/>
        <color rgb="FFCC4125"/>
        <rFont val="&quot;맑은 고딕&quot;, monospace"/>
        <family val="3"/>
        <charset val="129"/>
      </rPr>
      <t xml:space="preserve">
(</t>
    </r>
    <r>
      <rPr>
        <sz val="10"/>
        <color rgb="FFFF0000"/>
        <rFont val="&quot;맑은 고딕&quot;, monospace"/>
        <family val="3"/>
        <charset val="129"/>
      </rPr>
      <t xml:space="preserve">2025.09.23 기준)
 1) 남양주시 :  AI 기반의 수어 시스템 소개 및 미팅 (09.24일 오후 15:00 ~ 16:00)
     L 문화관광과 박선영과장 미팅 예정  
         - 당사 솔루션에 대한 설명과 수어서비스 필요성에 대한 설명(AI수어의 확대에 따른 수어통역사의 역할의 중여성과 업무의 확대)
         - 26년도 예산에 반영 할 수 있는 방안 제시  
         - 25년 남은 예산으로 구축 할 수 있는 업무 선정요청(스마트관광안내지도에 AI수어서비스 제공방안 작성요청 -&gt; 제안자료 전송완료)
 2) 남양주도시공사 
     L 9.23일 : AI수어 번역 시스템을 26년도입하는 BF 키오스크에 모두 수용하는 것은 예산문제로 시범적으로 시행 예정 
     L 25.11월 중순 이후 BF 발주 진행시 당사와 협의 할 수 있도록 진행 하겠으며, 남양주체육관에 시범적으로 우선 진행 예정
     L 시설본부장님께 진행 사항 보고 : 가능한 전체 8대 도입시 적용 할 수 있도록 진행 요청(확인 후 답변 예정)                                       
</t>
    </r>
    <r>
      <rPr>
        <sz val="10"/>
        <color rgb="FF000000"/>
        <rFont val="&quot;맑은 고딕&quot;, monospace"/>
        <family val="3"/>
        <charset val="129"/>
      </rPr>
      <t xml:space="preserve">       </t>
    </r>
  </si>
  <si>
    <t>2025-00000079</t>
  </si>
  <si>
    <t>(2025.09.12 기준 )
○ (대표번호 IN) 산업AI 엑스포 전시 보고 문의
 - 시설관리공단 키오스크 15대 수어 안내
   L CMS, Client, 50문장 : 62,150,000원(vat포함 견적전달)
   L 구축형 지양 지침으로 구독형 진행 검토(담당자 월 예산 200만원 책정 예정)
   L 당사 서비스 디지털서비스몰 이용 등록 후 재연락 예정</t>
  </si>
  <si>
    <t>2025-00000080</t>
  </si>
  <si>
    <t xml:space="preserve">경기복지재단 장애인 생활환경 개선사업 영상에 AI수어서비스 구축 </t>
  </si>
  <si>
    <r>
      <rPr>
        <sz val="10"/>
        <color rgb="FF000000"/>
        <rFont val="&quot;맑은 고딕&quot;, monospace"/>
        <family val="3"/>
        <charset val="129"/>
      </rPr>
      <t xml:space="preserve">(2025.09.17 기준 )
○ 장애인 생활환경 개선사업 영상에 AI수어서비스 구축 
   L 재단에서 11월 경기도 도지사님과 관련 관계자를 모시고 장애인 생활환경 개선사업 사업 보고시 제작 영상에 AI 수어 시스템 추가 하고자 함
   L 현재 예산 - 경기도 보조금으로 :50만원 책정 중인 상황으로 10월 중순까지 제작이 가능한지 문의 드림  
   L 주신 시나리오 분석시  70 ~ 80개의 문장 산출 됨으로, 내부 협의 후 진행 여부를 알려 드리겠음.  
</t>
    </r>
    <r>
      <rPr>
        <sz val="10"/>
        <color rgb="FFFF0000"/>
        <rFont val="&quot;맑은 고딕&quot;, monospace"/>
        <family val="3"/>
        <charset val="129"/>
      </rPr>
      <t xml:space="preserve">(2025.09.22 기준 )
○ 경기복지재단 미팅 완료  
   L 업무의 내용은 파악 하였고, 전략적인 금액으로 제안, 재단에서 10월 2일까지 촬영 완료 후 시나리오 문구 조정하여 당사에 제공 예정 
   L 사업 범위: 재단에서 영상제공시, 해당 영상에 당사의 아바타 영상을 편집하여 제공(문구는 30문장 이내)
   L 제공 견적서, 사업자등록증, 통장 사본 제출 완료, 추석전까지 계약완료 예정(계약서는 발주서로 대체함) 
</t>
    </r>
  </si>
  <si>
    <t>2025-00000081</t>
  </si>
  <si>
    <t>2025-00000082</t>
  </si>
  <si>
    <t xml:space="preserve">(2025.09.23 기준 )
 - (주)러닝플레닛에서 기상청에서 26년도 사업 진행을 위힌 "기후변화 과학 용어집"에 AI수어번역서비스 추가 제안 요청  
  L 과학용어집 : 400, 500개 문장에 대하여 청각장애인을 위한 AI수어번역 시스템을 구축 하고자 함  
  L 견적서 2개 제출, 당사 솔루션 소개 자료 및 동영상 제료 제공 
  L 금주 9.25일 기상청 방문 이후에 차주 미팅 예정  </t>
  </si>
  <si>
    <t>2025-00000083</t>
  </si>
  <si>
    <t xml:space="preserve">(2025.09.24 기준)
 - 부천도시공사 잔여예산 반영 기보유 키오스크(3ea)에 수어아바타 제안
    L 키오스크별  : 5개 문장에 대하여 청각장애인을 위한 AI수어번역 시스템을 구축 하고자 함
    L 소사스포츠센터에서 견적을 의뢰한 것이고, 소사스포츠센터 내부 품의 결과에 따라 도입결정시 당사로 연락주겠다고 함 </t>
  </si>
  <si>
    <t>2025-00000084</t>
  </si>
  <si>
    <t>(09.26 기준)
 - 천안시 홈페이지 "복지일반" 내용 수어 안내
    L (대표번호 IN) (주)아이비테크 신현섭이사. AI 스마트 로봇 기업. 지차제 납품 실적 有. 천안시 수어 문의 대응
    L 천안시 홈페이지 메인 - 1차 - 2차메뉴 - 내용. 단계별 수어 안내 제언중</t>
  </si>
  <si>
    <t>2025-00000085</t>
  </si>
  <si>
    <t>ABL 생명 Data Center Sevvice 통합유지보수</t>
  </si>
  <si>
    <t>유니디아 이진우이사</t>
  </si>
  <si>
    <r>
      <rPr>
        <sz val="10"/>
        <color rgb="FF000000"/>
        <rFont val="&quot;맑은 고딕&quot;, monospace"/>
        <family val="3"/>
        <charset val="129"/>
      </rPr>
      <t xml:space="preserve">(09.26 기준)
 - ABL 생명 유지보수 계약 진행중
    L STT 2EA, 160Ch 2025.10.12~2028.10.11 / STT 10Ch 2026.06.01~2028.10.11
    L 유지보수 총 금액 : 27,998,384원(vat제외)
</t>
    </r>
    <r>
      <rPr>
        <sz val="10"/>
        <color rgb="FFFF0000"/>
        <rFont val="&quot;맑은 고딕&quot;, monospace"/>
        <family val="3"/>
        <charset val="129"/>
      </rPr>
      <t>(10.01 기준)
 - 유지보수 계약 체결을 위한 라이런스 증서, 기술지원확약서 서류 전달 에정</t>
    </r>
  </si>
  <si>
    <t>2025-00000086</t>
  </si>
  <si>
    <r>
      <rPr>
        <sz val="10"/>
        <color rgb="FF000000"/>
        <rFont val="&quot;맑은 고딕&quot;, monospace"/>
        <family val="3"/>
        <charset val="129"/>
      </rPr>
      <t xml:space="preserve">(09.26 기준)
 - 매입처 계약 진행중
    L 지란지교 소프트
</t>
    </r>
    <r>
      <rPr>
        <sz val="10"/>
        <color rgb="FFFF0000"/>
        <rFont val="&quot;맑은 고딕&quot;, monospace"/>
        <family val="3"/>
        <charset val="129"/>
      </rPr>
      <t>(10.01 기준)
 - 매입처 계약 진행중: 지란지교 소프트, 코난테크놀러지
    그외 매입처 확인중</t>
    </r>
  </si>
  <si>
    <t>구분</t>
  </si>
  <si>
    <t>진 행 상 황</t>
  </si>
  <si>
    <t>한화생명 AICC 구축 - AMP&amp;TTS 부문 중도금 설계완료(20%)</t>
  </si>
  <si>
    <t>KT is</t>
  </si>
  <si>
    <t>- 금액 : 63,600,000원</t>
  </si>
  <si>
    <r>
      <rPr>
        <sz val="11"/>
        <color rgb="FF000000"/>
        <rFont val="&quot;맑은 고딕&quot;, monospace"/>
        <family val="3"/>
        <charset val="129"/>
      </rPr>
      <t xml:space="preserve">- 계산서 : 1/22
</t>
    </r>
    <r>
      <rPr>
        <sz val="11"/>
        <color rgb="FF000000"/>
        <rFont val="&quot;맑은 고딕&quot;, monospace"/>
        <family val="3"/>
        <charset val="129"/>
      </rPr>
      <t>- 결제 : 2/20(지연되었다가 2/28 결제 완료)</t>
    </r>
  </si>
  <si>
    <t>* 계약기간 : 2024.05.31 ~ 2024.03.12
* 계약금액 : 318,000,000원
* 2024년 결제 내역 : 127,200,000원
   - 착수금(30%) : 95,400,000원(8/8 전자세금계산서 발행, 8/30 결제)
   - 중도금(10%) : 31,800,000원(11/14 전자세금계산서 발행, 12/10 결제)
* 2025년 결제 내역 : 190,800,000원
   - 중도금(20%) : 63,600,000원(1/22 세금계산서 발행, 2/28 결제)
   - 중도금(20%) : 63,600,000원(3/19 세금계산서 발행, 4/17 결제예정-변동가능성 있음)
   - 잔금(20%) : 63,600,000원(확인필요)
* 교육일정 : 구정연휴 직후
* 2차오픈 : 2/17 -&gt; 2/24
* 종료보고일 : 3/3(제안 시) -&gt; 3/27(실제)</t>
  </si>
  <si>
    <t>한화생명 AICC 구축 - AMP&amp;TTS 부문 중도금 개발완료(20%)</t>
  </si>
  <si>
    <r>
      <rPr>
        <sz val="10"/>
        <color rgb="FF000000"/>
        <rFont val="&quot;맑은 고딕&quot;, monospace"/>
        <family val="3"/>
        <charset val="129"/>
      </rPr>
      <t>- 중도금 3차 기성검사신청서 제출 : 3/28</t>
    </r>
    <r>
      <rPr>
        <sz val="10"/>
        <color rgb="FF000000"/>
        <rFont val="&quot;맑은 고딕&quot;, monospace"/>
        <family val="3"/>
        <charset val="129"/>
      </rPr>
      <t xml:space="preserve">
- 계산서 : 3/19(3/31에 발행)
- 결제 : 계산서 발행일자 확인과 동시에 함께 확인 중</t>
    </r>
  </si>
  <si>
    <t>한화생명 AICC 구축 - AMP&amp;TTS 부문 잔금(20%)</t>
  </si>
  <si>
    <t>- 계산서 발행 시기 및 대금 결제일 확인(4월~)
  · KT is 차태훈 차장(한화생명 PL) 확인 중
    ㄴ 주관사인 KT에서 잔업 마무리 중인데 마무리 상황에 따라 결정</t>
  </si>
  <si>
    <t>미래에셋생명 차세대 시스템 구축</t>
  </si>
  <si>
    <t>- 주관사(LGCNS) 기술협상 진행중</t>
  </si>
  <si>
    <t>2025년 한국수어-한국어 사전 자료 집필</t>
  </si>
  <si>
    <t>24년 12월</t>
  </si>
  <si>
    <t>- 금액 : 980,000,000원</t>
  </si>
  <si>
    <t>- 착수보고회(1/9)</t>
  </si>
  <si>
    <t>심재홍&amp;함영민&amp;박현후</t>
  </si>
  <si>
    <t>- 견적서 발송(0.088억)
- 1/10 발주
- 전체 계약기간 : 2024. 12. 04 ~ 2025. 06. 17
- 2/27 번역 대상 문장 1차본 수령
- 3/17까지 50문장 1차본 완료 예정(3월말까지 연장해 둔 상태)
  · 3월말 연구소 심다은 과장에게 완료본 수령하여 에이텍에이피 김지호 책임에게 전달(이메일 발송 시 LG CNS 류진걸 책임 항상 참조)
- 아바타 케릭터 : 여성(자켓&amp;Y셔츠 - 검정색&amp;회색) / 아바타 사이즈 : 교보생명과 동일 / 
- 4/29 시범오픈(4월초 정도까지 제작 및 테스트 완료)
- 5/13 대고객 오픈
- 6월 중순 안정화 완료 및 종료
- 6월말 : 대금결제 예정(세금계산서 발행일 확인 - 매출계산서 역발행 여부 확인)</t>
  </si>
  <si>
    <t>기타</t>
  </si>
  <si>
    <t>* 실주 혹은 DROP</t>
  </si>
  <si>
    <t>강원도청 국민 체감형 혁신 프로젝트 과제 공모 제안 - AI챗봇 부문 참여</t>
  </si>
  <si>
    <t>지오멕스소프트</t>
  </si>
  <si>
    <t>실주</t>
  </si>
  <si>
    <t>- CCTV 영상정보 활용 강원도민 안전관리 서비스 플랫폼 구축 제안 중(과학기술정보통신부&amp;NIA 과제)
  · 주관기관(대상기관) : 강원도청
  · 수행기관 : 주관사-지오멕스소프트(플랫폼 구축-안심이app 전면재개편) / 참여사 - 엠스톤솔루션(CCTV), 케이엘큐브(AI챗봇&amp;AI수어)
  · 주요내용 : 실종자신고, CCTV설치요청, CCTV영상정보공개청구, CCTV고장신고 등 안심이app 전면재개편 및 AI챗봇 상담/신청
  · AI챗봇 부문 제안서 작성하여 주관사에 전달 및 1차심의 제출완료 확인(2/14)
  · 1차 심의 선정 시 2차 심의 준비(3월)</t>
  </si>
  <si>
    <t>* 과제 경쟁률 치열(실주)</t>
  </si>
  <si>
    <t>안성시청 AI 기반 콜센터 민원분석시스템 구축</t>
  </si>
  <si>
    <t>안성시청</t>
  </si>
  <si>
    <t>- 요구사항(예상) : 콜센터 신설하였고 제안 예정인 평택시와 유사 방식의 STT/TA 민원분석시스템 구축
- 진행계획
  · 상반기 중 KT평택지사 담당자의 고객 컨택 후 장주석 부장과 업무 상담 지원
  · 하반기 중 RFP 작업 지원
  · 예산계획 : 20억 기안 후 10억 정도 수주하는 시나리오 제안(지자체 예산 편성 수준 및 예산 기안 중 삭감과 입찰투찰율 고려)
    ㄴ 올해 예산 기안 후 2026년 프로젝트 진행
  · 제품 : STT(KT), AMP(KT), TA(코난테크놀로지)</t>
  </si>
  <si>
    <t>* KT평택지사 민창기 차장 담당
* KT가 아닌 타통신사업자로 거래처 변경되어 훗날 기약(DROP)</t>
  </si>
  <si>
    <t>- 추정예산 : 20억
- 발주금액 : 5억</t>
  </si>
  <si>
    <t>- 3월~4월 인바운드 LLM 기반 AI음성봇 구축 계획 중(AI개발팀 담당자 미팅)
  · 동시접속 50채널, 약190개 시나리오 AI음성봇 구축 계획
  · KT STT, TTS, 챗봇/콜봇과 코난테크놀로지 LLM 활용 구축 제안
  · 고객 발화에 대한 의도 분류 및 파악을 위해 LLM 필요
  · 예상경쟁사 : 한솔인티큐브(현 아웃바운드 AI음성봇 구축사), 마인드웨어웍스(현 챗봇 구축사), 솔트룩스 등
    (예산이 20억 혹은 그 이하 정도 예상되어 대기업 참여 원하지 않으나 예산에 맞출 수 있다면 대기업도 참여 가능)
- 주관사 : KT / 당사 : STT,TTS,AMP,지식구축 / 코난 : LLM
- RFP 수령 자격 검증을 위한 1차 가견적 중(KT에서 가견적은 25억 정도로 제출 예정)
  · 당사 : 7.65억-&gt;6.295억 / 코난 : 11.46억 -&gt; 9.25억 -&gt; 7.56억
  · 최종 입찰 제안 시 예상 금액 구도(개인적인 추정치) - 당사 : 5.5억 / 코난 : 6억 / KT : 6.5억 (합계 18억으로 투찰하는 시나리오)
- 주관사 예정이었던 KT의 사업원가 초과 및 LLM과의 연동 경험 부재로 사업 DROP
  · 케이엘큐브나 코난테크놀로지 주관으로 참여 가능여부를 현대캐피탈에 확인해 보았으나 RFP를 지급 받는 업체만 참여 가능하다 함
  · 유찰이 되었을 경우 케이엘큐브나 코난테크놀로지가 RFP 지급 업체로 지정 받을 수는 있다고 함(유찰될 가능성은 희박해 보임)</t>
  </si>
  <si>
    <t>* 구축 현황
  - 아웃바운드콜봇 : 한솔인티큐브 구축
  - AI챗봇 : 마인드웨어웍스 구축</t>
  </si>
  <si>
    <t>2025-00000021</t>
  </si>
  <si>
    <t>롯데쇼핑(롯데마트,롯데슈퍼,세븐일레븐) 사이니지 구축사업</t>
  </si>
  <si>
    <t>3월 입찰
4월 착수</t>
  </si>
  <si>
    <t>- 사업금액 : 협의중</t>
  </si>
  <si>
    <r>
      <rPr>
        <sz val="10"/>
        <color rgb="FF000000"/>
        <rFont val="&quot;맑은 고딕&quot;, monospace"/>
        <family val="3"/>
        <charset val="129"/>
      </rPr>
      <t xml:space="preserve">- 롯데쇼핑(롯데몰,롯데아울렛,롯데백화점등) 전국지점 기존 안내 키오스크 400여대 배리어프리 교체사업진행
- 롯데쇼핑 예산문제로 전체장비 교체가 불가하여 엘토브측에서 3년 SaaS 구독형으로 제안하여 롯데쇼핑측에서 사업진행 확정 
- 3월 입찰진행 / 4월 사업진행 목표로 진행중 (기존장비 엘토브 안내 키오스크 점유율 높은상태)
- 당사 수어견적은 수량베이스(100대기준, 200~300대기준, 400대기준) 견적발송완료(2/13(목))
(2025.03.14 기준)
[3/14기준 확인사항]
- 참여사 : 롯데이노베이트(엘토브외 협력), KT, LGCNS, 삼성SDS외
- 제안 진행사항 :  1차 제안통과 : 롯데이노베이트, KT외 2개사 (※ LG, 삼성은 사업 포기)
- 2차 제안은 차주 또는 차차주 진행 
   ※ 제안서는 이미 제출된 상태이며, 2차 제안시 차별화 전략으로 수어서비스 제공 제안
- 제안축약 :
전국 3200개 점포내에 22,950개 패널에 상품 광고 및 롯데 공지사항 표출과 동시에 "생성형 수어서비스 적용" 추가 제안을 검토중.
사이니지에 광고성 매체이다보니 광고 관리자가 광고에 맞는 수어를 텍스트로 입력하여 바로 수어생성이 될수있도록 생성형으로 제공 해주거나, 
생성형이 불가능시 다른 방안으로 제안 요청상태. 광고는 중앙일보에서 전담하며, CMS는 엘토브에서 개발하여 클라우드 구독형(3년)계약으로 제안예정
개발기간은 올해 말까지 예정을 잡고있으며, 현재는 2차 제안 준비중이라 세부적 사항은 선정후 논의. 이에,  롯데이노베이트에서 2차 제안발표 장표에  
들어갈 쇼핑몰용 수어서비스 로직에 대한 제안 장표(2~3장) 요청. 현재 2차 제안 경쟁중이라 수주를 위한 경쟁력있는 추가제안 고민끝에 롯데이노베이트에서 
수어서비스를 제안해보자라는 의견 확정 상태라 본 사업에 대한 좋은 아이디어 필요.
- 3/17(월) 연구소 방기덕소장, SL사업본부 하윤호이사, DX사업본부 사업지원팀 본 제안관련 적용방법론 협의진행
(2025.03.20 기준)
- 본사업 추가제안서 제출(3/20)
  ※ 수어 생성형은 불가상태로 ESG경영 및 사이니지 화면분활을 통해 "매장이용안내, 이벤트 및 할인정보, 긴급상황 및 안전"에 포커스를 맞추어
       추가제안서 제출완료
  ※ 롯데이노베이트와 엘토브간 당사 추가제안 검토후 적용여부 판단 예정
</t>
    </r>
    <r>
      <rPr>
        <sz val="10"/>
        <color rgb="FF000000"/>
        <rFont val="&quot;맑은 고딕&quot;, monospace"/>
        <family val="3"/>
        <charset val="129"/>
      </rPr>
      <t xml:space="preserve">(2025.03.26 기준)
- 롯데이노베이트 / 실주
  ※ 선정사 비공개 상태에서 추가제안을 광고매출 롯데쇼핑에 지원하는 조건 제안
</t>
    </r>
  </si>
  <si>
    <t>업무</t>
  </si>
  <si>
    <t>진행 상태</t>
  </si>
  <si>
    <t>진척률</t>
  </si>
  <si>
    <t>마감 및 완료일</t>
  </si>
  <si>
    <t>내용 및 이슈</t>
  </si>
  <si>
    <t>DX사업본부
사업지원팀</t>
  </si>
  <si>
    <t>■ 사업지원팀</t>
  </si>
  <si>
    <t>• 중기부 도약 (jump-up) 프로그램 (선정후 지원사업 진행)</t>
  </si>
  <si>
    <t>사업 운영중</t>
  </si>
  <si>
    <t>2.11 (화)</t>
  </si>
  <si>
    <t>• 7월 1일 이지은과장 내방 (중진공 담당자)
 - 도약 프로그램 진행을 위해 내방 및 설명 예정(담당: 유영복상무, 박현후과장)</t>
  </si>
  <si>
    <t>• 25년 성동형 ESG 공모사업</t>
  </si>
  <si>
    <t>4.7(월)</t>
  </si>
  <si>
    <t>• 사업수행계획서 수정 및 전달 완료_유영복 상무(04.17)</t>
  </si>
  <si>
    <t>• 혁신제품 등록</t>
  </si>
  <si>
    <t>진행</t>
  </si>
  <si>
    <t>25년 11.28(금)</t>
  </si>
  <si>
    <t>• 6월 16일 (월) - 조달제품 등록을 위한 특허적용 확인 보고서 신청 (6월 19일 목 결제 완료) - 약 4주 소요
 - 이후 일정 : 제품 규격서 확정 (적용확인서 발급시 확정 됨)</t>
  </si>
  <si>
    <t>• 현대 오토에버 (베리어프리 앱 개발 콘테스트 지원)</t>
  </si>
  <si>
    <t>결과대기</t>
  </si>
  <si>
    <t>5월 21일 (수)</t>
  </si>
  <si>
    <r>
      <rPr>
        <sz val="10"/>
        <color theme="1"/>
        <rFont val="Arial"/>
        <family val="2"/>
      </rPr>
      <t xml:space="preserve">• 서류심사 (5월 22일~6월 8일 까지 진행)후 18개 기업 선정 - </t>
    </r>
    <r>
      <rPr>
        <b/>
        <sz val="10"/>
        <color rgb="FFFF0000"/>
        <rFont val="Arial"/>
        <family val="2"/>
      </rPr>
      <t>선정 통보일(6월 11일)</t>
    </r>
    <r>
      <rPr>
        <sz val="10"/>
        <color theme="1"/>
        <rFont val="Arial"/>
        <family val="2"/>
      </rPr>
      <t xml:space="preserve">
• </t>
    </r>
    <r>
      <rPr>
        <sz val="10"/>
        <color rgb="FFFF0000"/>
        <rFont val="Arial"/>
        <family val="2"/>
      </rPr>
      <t>선정시 6월 21일 (토) 면접 심사 진행 예정 - 미선정</t>
    </r>
  </si>
  <si>
    <t>• 비콥인증</t>
  </si>
  <si>
    <t>마감시</t>
  </si>
  <si>
    <t>• 계속 진행중 (우선순위 업무로 작업 늦어짐)
• 인증을 위한 문의 접수 진행중이며, 현재 5% 진행중 
   (딜레이 사유 : 해외 사이트로 진행중이며, 신청시 문의에 대한 피드가 오래 걸리고 있음)
• 5월 말까지 처리 예정</t>
  </si>
  <si>
    <t>•  2025년도 Global Top-tier Elevator 
   (글로벌 대기업 수요기술 기반 PoC 연계 지원 프로그램-볼보)</t>
  </si>
  <si>
    <t>5.16 (금)</t>
  </si>
  <si>
    <r>
      <rPr>
        <sz val="10"/>
        <color rgb="FF000000"/>
        <rFont val="Arial"/>
        <family val="2"/>
      </rPr>
      <t xml:space="preserve">• (5.16 금) 제출 완료
</t>
    </r>
    <r>
      <rPr>
        <sz val="10"/>
        <color rgb="FFFF0000"/>
        <rFont val="Arial"/>
        <family val="2"/>
      </rPr>
      <t xml:space="preserve">  ※ 일정 변경 - 평가일정(~6월 5일) / 최종선정 6월 11일</t>
    </r>
    <r>
      <rPr>
        <sz val="10"/>
        <color rgb="FF000000"/>
        <rFont val="Arial"/>
        <family val="2"/>
      </rPr>
      <t xml:space="preserve">
  ※ 평가 : 총2단계(1차 서류 / 2차 영어 인터뷰평가)</t>
    </r>
  </si>
  <si>
    <t>• 보도자료 송출</t>
  </si>
  <si>
    <t>완료</t>
  </si>
  <si>
    <r>
      <rPr>
        <b/>
        <sz val="10"/>
        <color rgb="FF000000"/>
        <rFont val="Arial"/>
        <family val="2"/>
      </rPr>
      <t xml:space="preserve">• 도약 현판식 개최 - 5.15 목 송출 완료 (https://biz.chosun.com/industry/industry_general/2025/05/15/MTMISNZKQ5HWTPFCPYDDUR57ZA/?utm_source=naver&amp;utm_medium=original&amp;utm_campaign=biz)
• 머니S - 5.16금 송출완료 </t>
    </r>
    <r>
      <rPr>
        <b/>
        <u/>
        <sz val="10"/>
        <color rgb="FF1155CC"/>
        <rFont val="Arial"/>
        <family val="2"/>
      </rPr>
      <t>https://www.moneys.co.kr/article/2025051508532135097</t>
    </r>
  </si>
  <si>
    <t>• 2025 식품표시정보 푸드QR 용역사업 (식품안전정보원)</t>
  </si>
  <si>
    <t>선정!</t>
  </si>
  <si>
    <t>• 계약체결(06.05)
• 선급금 신청중(06.27)</t>
  </si>
  <si>
    <t>• AI Startup Lab (SK텔레콤 주관)</t>
  </si>
  <si>
    <r>
      <rPr>
        <sz val="10"/>
        <color rgb="FF000000"/>
        <rFont val="Arial"/>
        <family val="2"/>
      </rPr>
      <t xml:space="preserve">• (5.22 목) 1차 심사 채택 </t>
    </r>
    <r>
      <rPr>
        <sz val="10"/>
        <color rgb="FFFF0000"/>
        <rFont val="Arial"/>
        <family val="2"/>
      </rPr>
      <t xml:space="preserve">
• (5.28 수 오후 4시) 온라인 인터뷰 진행(완료) 
</t>
    </r>
    <r>
      <rPr>
        <b/>
        <sz val="10"/>
        <color rgb="FFFF0000"/>
        <rFont val="Arial"/>
        <family val="2"/>
      </rPr>
      <t xml:space="preserve">   ※ 온라인 미팅 결과 (6월 13일) </t>
    </r>
    <r>
      <rPr>
        <sz val="10"/>
        <color rgb="FF000000"/>
        <rFont val="Arial"/>
        <family val="2"/>
      </rPr>
      <t xml:space="preserve">
• 온라인 인터뷰 이후 2차 오프라인 PT 예정 
    ※ 제안 컨셉 : SK텔레콤 직영점내 태블릿을 통한 청각장애인의 통신 관련 업무를 수어 아바타 챗봇으로 지원(3자통화 포함)하는 
                          내용으로 진행
    ※ 최종 결과 발표일은 6.27 예정
미선정</t>
    </r>
  </si>
  <si>
    <t>• 디지털콘텐츠기업 성장지원센터 입주기업 모집</t>
  </si>
  <si>
    <t>04.24 (목)</t>
  </si>
  <si>
    <r>
      <rPr>
        <sz val="10"/>
        <color rgb="FF000000"/>
        <rFont val="Arial"/>
        <family val="2"/>
      </rPr>
      <t>• (</t>
    </r>
    <r>
      <rPr>
        <sz val="10"/>
        <color rgb="FFFF0000"/>
        <rFont val="Arial"/>
        <family val="2"/>
      </rPr>
      <t>센터 측에 발표 포기 전달</t>
    </r>
    <r>
      <rPr>
        <sz val="10"/>
        <color rgb="FF000000"/>
        <rFont val="Arial"/>
        <family val="2"/>
      </rPr>
      <t xml:space="preserve"> - 유영복 상무) </t>
    </r>
    <r>
      <rPr>
        <strike/>
        <sz val="10"/>
        <color rgb="FF000000"/>
        <rFont val="Arial"/>
        <family val="2"/>
      </rPr>
      <t>입주신청서 전달에 따른 발표 평가 진행 예정(04.24, 목)_유영복 상무 참석 예정</t>
    </r>
  </si>
  <si>
    <t>• 소셜 벤처 등록</t>
  </si>
  <si>
    <t>• (5.27 화) 소셜벤처기업 인증 획득(완료)</t>
  </si>
  <si>
    <t>• 병렬 말뭉치 고도화 사업 제안</t>
  </si>
  <si>
    <t xml:space="preserve">• (0416 수) 작업 완료 </t>
  </si>
  <si>
    <t>• 2025년도 서울형 R&amp;D 지원사업_테스트베드 서울 실증 지원사업</t>
  </si>
  <si>
    <t>04.21(월)</t>
  </si>
  <si>
    <r>
      <rPr>
        <sz val="10"/>
        <color rgb="FFFF0000"/>
        <rFont val="Arial"/>
        <family val="2"/>
      </rPr>
      <t xml:space="preserve">• 발표자료 작성중 (완료예정 7월 9일)
</t>
    </r>
    <r>
      <rPr>
        <sz val="10"/>
        <color rgb="FF000000"/>
        <rFont val="Arial"/>
        <family val="2"/>
      </rPr>
      <t xml:space="preserve">• 발표평가(기업별 일정은 자료제출 요청 시 안내 예정): 2025. 7. 14.(월) ~ 7. 18.(금)
• 발표평가 결과 및 현장점검 안내: 2025. 7월 말
• 현장점검: 2025. 7월 말 ~ 8월 초
</t>
    </r>
    <r>
      <rPr>
        <sz val="10"/>
        <color rgb="FF0000FF"/>
        <rFont val="Arial"/>
        <family val="2"/>
      </rPr>
      <t xml:space="preserve"> ※ 7월1일(화) 서울의료원 컨셉발표 및 고객Needs파악차 방문(김태형팀장 or 고윤창부장)</t>
    </r>
  </si>
  <si>
    <t>• 2025 KB 스타터스 싱가포르 (kb innovation HUB)</t>
  </si>
  <si>
    <t>04.03 (목)</t>
  </si>
  <si>
    <r>
      <rPr>
        <sz val="10"/>
        <color rgb="FF000000"/>
        <rFont val="Arial"/>
        <family val="2"/>
      </rPr>
      <t>• 결과 대기 (미선정)</t>
    </r>
    <r>
      <rPr>
        <b/>
        <sz val="10"/>
        <color rgb="FF000000"/>
        <rFont val="Arial"/>
        <family val="2"/>
      </rPr>
      <t xml:space="preserve">
</t>
    </r>
    <r>
      <rPr>
        <b/>
        <sz val="10"/>
        <color rgb="FF000000"/>
        <rFont val="Arial"/>
        <family val="2"/>
      </rPr>
      <t xml:space="preserve">  - 서류결과(4.11금) / 발표심사 (국문발표-4.21월) / 최종결과(4.25금)</t>
    </r>
  </si>
  <si>
    <t>• 혁신 아이콘 (신용보증기금)</t>
  </si>
  <si>
    <t>3.10 (월) 17시</t>
  </si>
  <si>
    <r>
      <rPr>
        <sz val="10"/>
        <color rgb="FF000000"/>
        <rFont val="Arial"/>
        <family val="2"/>
      </rPr>
      <t>• 결과 대기 (미선정)</t>
    </r>
    <r>
      <rPr>
        <b/>
        <sz val="10"/>
        <color rgb="FF000000"/>
        <rFont val="Arial"/>
        <family val="2"/>
      </rPr>
      <t xml:space="preserve">
  - 이후 일정 : 예비심사(3.13일~4.2일 진행되며, 2배수 기업(10개) 선별) - 4월2일(수) 선정결과 공유 </t>
    </r>
  </si>
  <si>
    <t>• 중소벤처기업진흥공단 (2025년 스케일업 금융 사업)</t>
  </si>
  <si>
    <t>드롭</t>
  </si>
  <si>
    <t>3.26 (수) 17시</t>
  </si>
  <si>
    <r>
      <rPr>
        <sz val="10"/>
        <color theme="1"/>
        <rFont val="Arial"/>
        <family val="2"/>
      </rPr>
      <t>• 마감 3월 26일 (수)
• 3.17(월) 서울납부지부 상담 진행 후 홈페이지 신청 준비 (신청 전 지부 상담 필수) - 02-2023-4302</t>
    </r>
    <r>
      <rPr>
        <b/>
        <sz val="10"/>
        <color theme="1"/>
        <rFont val="Arial"/>
        <family val="2"/>
      </rPr>
      <t xml:space="preserve">
•</t>
    </r>
    <r>
      <rPr>
        <b/>
        <sz val="10"/>
        <color rgb="FF980000"/>
        <rFont val="Arial"/>
        <family val="2"/>
      </rPr>
      <t xml:space="preserve"> [드롭사유] </t>
    </r>
    <r>
      <rPr>
        <b/>
        <sz val="10"/>
        <color theme="1"/>
        <rFont val="Arial"/>
        <family val="2"/>
      </rPr>
      <t xml:space="preserve">신청 상담 결과 (신용평가후 B+ 등급, 평균 매출액 450억 이상이 되어야 가능성이 발생함) 
                    - 재무실적의 저조할 경우 신평후 탈락 가능 (신평 기관이 정해져 있고, 2군데 진행필요 및 약 1400만원 정도 비용 발생) </t>
    </r>
  </si>
  <si>
    <t>• 상생투자 IR포럼</t>
  </si>
  <si>
    <t>• 최종 선정되었으며, 후속 절차 관련하여 추가 안내 메일 전달 예정</t>
  </si>
  <si>
    <t>• [서울경제진흥원]SH 공사 납품 희망기업 모집 안내</t>
  </si>
  <si>
    <t>04.25(금)</t>
  </si>
  <si>
    <r>
      <rPr>
        <sz val="10"/>
        <color rgb="FF000000"/>
        <rFont val="Arial"/>
        <family val="2"/>
      </rPr>
      <t xml:space="preserve">• 신청서 작성 완료(유영복 상무) 및 일부 내용 수정 후 제출 완료(04.24)
</t>
    </r>
    <r>
      <rPr>
        <sz val="10"/>
        <color rgb="FF000000"/>
        <rFont val="Arial"/>
        <family val="2"/>
      </rPr>
      <t xml:space="preserve"> - 이후 일정 미정 (서울경제진흥원과 sh공사 협의 중이며 최종 일정은 메일로 공유 예정)</t>
    </r>
  </si>
  <si>
    <t>• 혁신프리미어 1000 선정(기사송출 예정)</t>
  </si>
  <si>
    <t>06.18(수)</t>
  </si>
  <si>
    <t>• 도약 프로그램 연계지원으로 혁신프리미어1000 선정_기업확인증
• 중급 송출 요청
 - 게재일 6월 23일 (월)</t>
  </si>
  <si>
    <t>• 2025년 아기 유니콘 육성 사업 (1차 선정)</t>
  </si>
  <si>
    <t>3.4~4.4 (협의)</t>
  </si>
  <si>
    <r>
      <rPr>
        <sz val="10"/>
        <color theme="1"/>
        <rFont val="Arial"/>
        <family val="2"/>
      </rPr>
      <t>• 결과 대기 - 미선정</t>
    </r>
    <r>
      <rPr>
        <b/>
        <sz val="10"/>
        <color theme="1"/>
        <rFont val="Arial"/>
        <family val="2"/>
      </rPr>
      <t xml:space="preserve">
</t>
    </r>
    <r>
      <rPr>
        <sz val="10"/>
        <color theme="1"/>
        <rFont val="Arial"/>
        <family val="2"/>
      </rPr>
      <t xml:space="preserve">  - 4/29 (화) 예정 (최종 70개 내외 기업 선정 여부 및 발표 일자 공유)</t>
    </r>
  </si>
  <si>
    <t>• 25년 중소기업 클라우드 서비스 보급 확산 사업_공급기업 신청</t>
  </si>
  <si>
    <t>3.17(월)</t>
  </si>
  <si>
    <r>
      <rPr>
        <b/>
        <sz val="10"/>
        <color theme="1"/>
        <rFont val="Arial"/>
        <family val="2"/>
      </rPr>
      <t xml:space="preserve">• 2025년 클라우드 공급기업 확정(04/03)
</t>
    </r>
    <r>
      <rPr>
        <sz val="10"/>
        <color theme="1"/>
        <rFont val="Arial"/>
        <family val="2"/>
      </rPr>
      <t>• 공급기업 혜택 및 이후 대응 사항 확인중</t>
    </r>
  </si>
  <si>
    <t>• 디자인산업기술개발사업 (연세대 주관)</t>
  </si>
  <si>
    <t>3.13 (목)</t>
  </si>
  <si>
    <t>• 등록 지원 완료</t>
  </si>
  <si>
    <t>• 글로벌 SaaS 육성 프로젝트(GSIP)</t>
  </si>
  <si>
    <t>3.17 (월)</t>
  </si>
  <si>
    <t xml:space="preserve">• 사업비 적정서 확인을 위한 추가 자료 요청 (4.25 금 - 박현후, 고윤창 작업 및 제출) 
• 5월 2일 최종 평가 결과 공지예정
 - 이후 일정 5월8일~9일 (기업별 수행계획 관련 면담)
 - ~5월 16일까지 수행계획서 수정 보완 및 협약 진행 및 완료 </t>
  </si>
  <si>
    <t>• 한국평가데이터 신용평가 접수</t>
  </si>
  <si>
    <t>4.4 (금)</t>
  </si>
  <si>
    <t xml:space="preserve">• 04.02 (수) 신용평가 완료 - BB+ </t>
  </si>
  <si>
    <t>• 코리아 나라장터 엑스포 2025</t>
  </si>
  <si>
    <t>03.05~03.07</t>
  </si>
  <si>
    <t>• 행사일 : 25.03.05(수)~07(금)
• 성과 공유 예정</t>
  </si>
  <si>
    <t>• 2025년 ESG 인식 확산 및 지속가능도시 조성을 위한 성동형 ESG 실천 공모사업 공고</t>
  </si>
  <si>
    <t>2.21(금) 18시</t>
  </si>
  <si>
    <r>
      <rPr>
        <sz val="10"/>
        <color theme="1"/>
        <rFont val="Arial"/>
        <family val="2"/>
      </rPr>
      <t xml:space="preserve">• 3월 12일(수) 대면 평가 대상 선정 
</t>
    </r>
    <r>
      <rPr>
        <b/>
        <sz val="10"/>
        <color theme="1"/>
        <rFont val="Arial"/>
        <family val="2"/>
      </rPr>
      <t>• 3월 17일(월), 14:30 대면 평가 진행 후 3월  31일(월) 최종 선정단체 발표</t>
    </r>
  </si>
  <si>
    <t>• 창업진흥원 DIPS 폐쇄형 트랙 (초격차)</t>
  </si>
  <si>
    <t>2.20(목) 15시</t>
  </si>
  <si>
    <r>
      <rPr>
        <b/>
        <sz val="10"/>
        <color theme="1"/>
        <rFont val="Arial"/>
        <family val="2"/>
      </rPr>
      <t xml:space="preserve">• </t>
    </r>
    <r>
      <rPr>
        <sz val="10"/>
        <color theme="1"/>
        <rFont val="Arial"/>
        <family val="2"/>
      </rPr>
      <t>도약 JUMP-UP과 중복 지원 불가하여</t>
    </r>
    <r>
      <rPr>
        <b/>
        <sz val="10"/>
        <color theme="1"/>
        <rFont val="Arial"/>
        <family val="2"/>
      </rPr>
      <t xml:space="preserve"> </t>
    </r>
    <r>
      <rPr>
        <b/>
        <sz val="10"/>
        <color rgb="FF980000"/>
        <rFont val="Arial"/>
        <family val="2"/>
      </rPr>
      <t>발표 평가 포기</t>
    </r>
    <r>
      <rPr>
        <sz val="10"/>
        <color theme="1"/>
        <rFont val="Arial"/>
        <family val="2"/>
      </rPr>
      <t xml:space="preserve">
</t>
    </r>
    <r>
      <rPr>
        <strike/>
        <sz val="10"/>
        <color theme="1"/>
        <rFont val="Arial"/>
        <family val="2"/>
      </rPr>
      <t xml:space="preserve">• 03.18 (화) 1차 선정 됨 - 발표자료 0321(금) 제출
</t>
    </r>
    <r>
      <rPr>
        <b/>
        <strike/>
        <sz val="10"/>
        <color theme="1"/>
        <rFont val="Arial"/>
        <family val="2"/>
      </rPr>
      <t>• 발표일정 : 0326(수) - 13:00~13:25 / 결과발표 : 0328(금) 이메일 통보</t>
    </r>
  </si>
  <si>
    <t>• 2025년 KT 스타트업 해외 컨퍼런스(구글) 지원 사업</t>
  </si>
  <si>
    <t>4.7(월) ~ 4.11(금)</t>
  </si>
  <si>
    <t>• KT '글로벌 Big Tech. 컨퍼런스 참여 지원
    ※ 전략기획실 진행중</t>
  </si>
  <si>
    <t>• 2025 에디슨 어워드 시상 참석</t>
  </si>
  <si>
    <t>4.1(화) ~ 4.4(금)</t>
  </si>
  <si>
    <t>• 에디슨 어워드 시상 참여를 위한 해외 출장 지원
     ※ 전략기획실 진행중</t>
  </si>
  <si>
    <t>• 2024년 창업도약패키지 창업기업 최종보고서 작성</t>
  </si>
  <si>
    <t>3.27 (목)</t>
  </si>
  <si>
    <t>• 창업도약패키지 차업기업 지원 사업 종료에 따른 최종 보고서 작성 완료 및 제출(03.27)
• 보완 요청시 서류 및 보고서 수정 작업 예정</t>
  </si>
  <si>
    <t>• [농협은행] AI 수어 서비스 도입 제안</t>
  </si>
  <si>
    <t>06.13(금)</t>
  </si>
  <si>
    <t>• 초안 공유(06.11) 및 보완 이후 전달(06.13)</t>
  </si>
  <si>
    <t>• [미래에셋생명] 3자 통화 서비스 제안</t>
  </si>
  <si>
    <t>06.11(수)</t>
  </si>
  <si>
    <t>• 핸드사인버스 전반에 대한 소개 자료 및 3자 통화 내용 브리핑(06.11, 부뜰정보시스템)</t>
  </si>
  <si>
    <t>• 토스뱅크 추가제안</t>
  </si>
  <si>
    <t>06.10(화)</t>
  </si>
  <si>
    <t>• (브리지텍) 토스뱅크에 적용가능한 수어 서비스 내용 추가 제안 작성 및 전달 완료(06.10)</t>
  </si>
  <si>
    <t>• 2025년 중소기업 클라우드서비스 보급·확산 사업 참여기업</t>
  </si>
  <si>
    <t>05.07(수)</t>
  </si>
  <si>
    <t>• (5.7 수) 공급 기업 신청 완료 - 심사는 약 2~3일 정도 소요
• (5.8 목) 핸드사인톡톡 개요 및 특장점 등 내용 기입 완료, 유선 문의 결과 최종 결정일은 미정(이후 계속 모니터링 예정)</t>
  </si>
  <si>
    <r>
      <rPr>
        <sz val="10"/>
        <color theme="1"/>
        <rFont val="Arial"/>
        <family val="2"/>
      </rPr>
      <t xml:space="preserve">• 서류심사 (5월 22일~6월 8일 까지 진행)후 18개 기업 선정 - </t>
    </r>
    <r>
      <rPr>
        <b/>
        <sz val="10"/>
        <color rgb="FFFF0000"/>
        <rFont val="Arial"/>
        <family val="2"/>
      </rPr>
      <t>선정 통보일(6월 11일)</t>
    </r>
    <r>
      <rPr>
        <sz val="10"/>
        <color theme="1"/>
        <rFont val="Arial"/>
        <family val="2"/>
      </rPr>
      <t xml:space="preserve">
• </t>
    </r>
    <r>
      <rPr>
        <sz val="10"/>
        <color rgb="FFFF0000"/>
        <rFont val="Arial"/>
        <family val="2"/>
      </rPr>
      <t>선정시 6월 21일 (토) 면접 심사 진행 예정 - 미선정</t>
    </r>
  </si>
  <si>
    <r>
      <rPr>
        <sz val="10"/>
        <color rgb="FF000000"/>
        <rFont val="Arial"/>
        <family val="2"/>
      </rPr>
      <t xml:space="preserve">• (5.16 금) 제출 완료
</t>
    </r>
    <r>
      <rPr>
        <sz val="10"/>
        <color rgb="FFFF0000"/>
        <rFont val="Arial"/>
        <family val="2"/>
      </rPr>
      <t xml:space="preserve">  ※ 일정 변경 - 평가일정(~6월 5일) / 최종선정 6월 11일</t>
    </r>
    <r>
      <rPr>
        <sz val="10"/>
        <color rgb="FF000000"/>
        <rFont val="Arial"/>
        <family val="2"/>
      </rPr>
      <t xml:space="preserve">
  ※ 평가 : 총2단계(1차 서류 / 2차 영어 인터뷰평가)</t>
    </r>
  </si>
  <si>
    <r>
      <rPr>
        <b/>
        <sz val="10"/>
        <color rgb="FF000000"/>
        <rFont val="Arial"/>
        <family val="2"/>
      </rPr>
      <t xml:space="preserve">• 도약 현판식 개최 - 5.15 목 송출 완료 (https://biz.chosun.com/industry/industry_general/2025/05/15/MTMISNZKQ5HWTPFCPYDDUR57ZA/?utm_source=naver&amp;utm_medium=original&amp;utm_campaign=biz)
• 머니S - 5.16금 송출완료 </t>
    </r>
    <r>
      <rPr>
        <b/>
        <u/>
        <sz val="10"/>
        <color rgb="FF1155CC"/>
        <rFont val="Arial"/>
        <family val="2"/>
      </rPr>
      <t>https://www.moneys.co.kr/article/2025051508532135097</t>
    </r>
  </si>
  <si>
    <r>
      <rPr>
        <sz val="10"/>
        <color rgb="FF000000"/>
        <rFont val="Arial"/>
        <family val="2"/>
      </rPr>
      <t xml:space="preserve">• (5.22 목) 1차 심사 채택 </t>
    </r>
    <r>
      <rPr>
        <sz val="10"/>
        <color rgb="FFFF0000"/>
        <rFont val="Arial"/>
        <family val="2"/>
      </rPr>
      <t xml:space="preserve">
• (5.28 수 오후 4시) 온라인 인터뷰 진행(완료) 
</t>
    </r>
    <r>
      <rPr>
        <b/>
        <sz val="10"/>
        <color rgb="FFFF0000"/>
        <rFont val="Arial"/>
        <family val="2"/>
      </rPr>
      <t xml:space="preserve">   ※ 온라인 미팅 결과 (6월 13일) </t>
    </r>
    <r>
      <rPr>
        <sz val="10"/>
        <color rgb="FF000000"/>
        <rFont val="Arial"/>
        <family val="2"/>
      </rPr>
      <t xml:space="preserve">
• 온라인 인터뷰 이후 2차 오프라인 PT 예정 
    ※ 제안 컨셉 : SK텔레콤 직영점내 태블릿을 통한 청각장애인의 통신 관련 업무를 수어 아바타 챗봇으로 지원(3자통화 포함)하는 
                          내용으로 진행
    ※ 최종 결과 발표일은 6.27 예정
미선정</t>
    </r>
  </si>
  <si>
    <r>
      <rPr>
        <sz val="10"/>
        <color rgb="FF000000"/>
        <rFont val="Arial"/>
        <family val="2"/>
      </rPr>
      <t>• (</t>
    </r>
    <r>
      <rPr>
        <sz val="10"/>
        <color rgb="FFFF0000"/>
        <rFont val="Arial"/>
        <family val="2"/>
      </rPr>
      <t>센터 측에 발표 포기 전달</t>
    </r>
    <r>
      <rPr>
        <sz val="10"/>
        <color rgb="FF000000"/>
        <rFont val="Arial"/>
        <family val="2"/>
      </rPr>
      <t xml:space="preserve"> - 유영복 상무) </t>
    </r>
    <r>
      <rPr>
        <strike/>
        <sz val="10"/>
        <color rgb="FF000000"/>
        <rFont val="Arial"/>
        <family val="2"/>
      </rPr>
      <t>입주신청서 전달에 따른 발표 평가 진행 예정(04.24, 목)_유영복 상무 참석 예정</t>
    </r>
  </si>
  <si>
    <r>
      <rPr>
        <sz val="10"/>
        <color rgb="FFFF0000"/>
        <rFont val="Arial"/>
        <family val="2"/>
      </rPr>
      <t xml:space="preserve">• 발표자료 작성중 (완료예정 7월 9일)
</t>
    </r>
    <r>
      <rPr>
        <sz val="10"/>
        <color rgb="FF000000"/>
        <rFont val="Arial"/>
        <family val="2"/>
      </rPr>
      <t xml:space="preserve">• 발표평가(기업별 일정은 자료제출 요청 시 안내 예정): 2025. 7. 14.(월) ~ 7. 18.(금)
• 발표평가 결과 및 현장점검 안내: 2025. 7월 말
• 현장점검: 2025. 7월 말 ~ 8월 초
</t>
    </r>
    <r>
      <rPr>
        <sz val="10"/>
        <color rgb="FF0000FF"/>
        <rFont val="Arial"/>
        <family val="2"/>
      </rPr>
      <t xml:space="preserve"> ※ 7월1일(화) 서울의료원 컨셉발표 및 고객Needs파악차 방문(김태형팀장 or 고윤창부장)</t>
    </r>
  </si>
  <si>
    <r>
      <rPr>
        <sz val="10"/>
        <color rgb="FF000000"/>
        <rFont val="Arial"/>
        <family val="2"/>
      </rPr>
      <t>• 결과 대기 (미선정)</t>
    </r>
    <r>
      <rPr>
        <b/>
        <sz val="10"/>
        <color rgb="FF000000"/>
        <rFont val="Arial"/>
        <family val="2"/>
      </rPr>
      <t xml:space="preserve">
</t>
    </r>
    <r>
      <rPr>
        <b/>
        <sz val="10"/>
        <color rgb="FF000000"/>
        <rFont val="Arial"/>
        <family val="2"/>
      </rPr>
      <t xml:space="preserve">  - 서류결과(4.11금) / 발표심사 (국문발표-4.21월) / 최종결과(4.25금)</t>
    </r>
  </si>
  <si>
    <r>
      <rPr>
        <sz val="10"/>
        <color rgb="FF000000"/>
        <rFont val="Arial"/>
        <family val="2"/>
      </rPr>
      <t>• 결과 대기 (미선정)</t>
    </r>
    <r>
      <rPr>
        <b/>
        <sz val="10"/>
        <color rgb="FF000000"/>
        <rFont val="Arial"/>
        <family val="2"/>
      </rPr>
      <t xml:space="preserve">
  - 이후 일정 : 예비심사(3.13일~4.2일 진행되며, 2배수 기업(10개) 선별) - 4월2일(수) 선정결과 공유 </t>
    </r>
  </si>
  <si>
    <r>
      <rPr>
        <sz val="10"/>
        <color theme="1"/>
        <rFont val="Arial"/>
        <family val="2"/>
      </rPr>
      <t>• 마감 3월 26일 (수)
• 3.17(월) 서울납부지부 상담 진행 후 홈페이지 신청 준비 (신청 전 지부 상담 필수) - 02-2023-4302</t>
    </r>
    <r>
      <rPr>
        <b/>
        <sz val="10"/>
        <color theme="1"/>
        <rFont val="Arial"/>
        <family val="2"/>
      </rPr>
      <t xml:space="preserve">
•</t>
    </r>
    <r>
      <rPr>
        <b/>
        <sz val="10"/>
        <color rgb="FF980000"/>
        <rFont val="Arial"/>
        <family val="2"/>
      </rPr>
      <t xml:space="preserve"> [드롭사유] </t>
    </r>
    <r>
      <rPr>
        <b/>
        <sz val="10"/>
        <color theme="1"/>
        <rFont val="Arial"/>
        <family val="2"/>
      </rPr>
      <t xml:space="preserve">신청 상담 결과 (신용평가후 B+ 등급, 평균 매출액 450억 이상이 되어야 가능성이 발생함) 
                    - 재무실적의 저조할 경우 신평후 탈락 가능 (신평 기관이 정해져 있고, 2군데 진행필요 및 약 1400만원 정도 비용 발생) </t>
    </r>
  </si>
  <si>
    <r>
      <rPr>
        <sz val="10"/>
        <color rgb="FF000000"/>
        <rFont val="Arial"/>
        <family val="2"/>
      </rPr>
      <t xml:space="preserve">• 신청서 작성 완료(유영복 상무) 및 일부 내용 수정 후 제출 완료(04.24)
</t>
    </r>
    <r>
      <rPr>
        <sz val="10"/>
        <color rgb="FF000000"/>
        <rFont val="Arial"/>
        <family val="2"/>
      </rPr>
      <t xml:space="preserve"> - 이후 일정 미정 (서울경제진흥원과 sh공사 협의 중이며 최종 일정은 메일로 공유 예정)</t>
    </r>
  </si>
  <si>
    <r>
      <rPr>
        <sz val="10"/>
        <color theme="1"/>
        <rFont val="Arial"/>
        <family val="2"/>
      </rPr>
      <t>• 결과 대기 - 미선정</t>
    </r>
    <r>
      <rPr>
        <b/>
        <sz val="10"/>
        <color theme="1"/>
        <rFont val="Arial"/>
        <family val="2"/>
      </rPr>
      <t xml:space="preserve">
</t>
    </r>
    <r>
      <rPr>
        <sz val="10"/>
        <color theme="1"/>
        <rFont val="Arial"/>
        <family val="2"/>
      </rPr>
      <t xml:space="preserve">  - 4/29 (화) 예정 (최종 70개 내외 기업 선정 여부 및 발표 일자 공유)</t>
    </r>
  </si>
  <si>
    <r>
      <rPr>
        <b/>
        <sz val="10"/>
        <color theme="1"/>
        <rFont val="Arial"/>
        <family val="2"/>
      </rPr>
      <t xml:space="preserve">• 2025년 클라우드 공급기업 확정(04/03)
</t>
    </r>
    <r>
      <rPr>
        <sz val="10"/>
        <color theme="1"/>
        <rFont val="Arial"/>
        <family val="2"/>
      </rPr>
      <t>• 공급기업 혜택 및 이후 대응 사항 확인중</t>
    </r>
  </si>
  <si>
    <r>
      <rPr>
        <sz val="10"/>
        <color theme="1"/>
        <rFont val="Arial"/>
        <family val="2"/>
      </rPr>
      <t xml:space="preserve">• 3월 12일(수) 대면 평가 대상 선정 
</t>
    </r>
    <r>
      <rPr>
        <b/>
        <sz val="10"/>
        <color theme="1"/>
        <rFont val="Arial"/>
        <family val="2"/>
      </rPr>
      <t>• 3월 17일(월), 14:30 대면 평가 진행 후 3월  31일(월) 최종 선정단체 발표</t>
    </r>
  </si>
  <si>
    <r>
      <rPr>
        <b/>
        <sz val="10"/>
        <color theme="1"/>
        <rFont val="Arial"/>
        <family val="2"/>
      </rPr>
      <t xml:space="preserve">• </t>
    </r>
    <r>
      <rPr>
        <sz val="10"/>
        <color theme="1"/>
        <rFont val="Arial"/>
        <family val="2"/>
      </rPr>
      <t>도약 JUMP-UP과 중복 지원 불가하여</t>
    </r>
    <r>
      <rPr>
        <b/>
        <sz val="10"/>
        <color theme="1"/>
        <rFont val="Arial"/>
        <family val="2"/>
      </rPr>
      <t xml:space="preserve"> </t>
    </r>
    <r>
      <rPr>
        <b/>
        <sz val="10"/>
        <color rgb="FF980000"/>
        <rFont val="Arial"/>
        <family val="2"/>
      </rPr>
      <t>발표 평가 포기</t>
    </r>
    <r>
      <rPr>
        <sz val="10"/>
        <color theme="1"/>
        <rFont val="Arial"/>
        <family val="2"/>
      </rPr>
      <t xml:space="preserve">
</t>
    </r>
    <r>
      <rPr>
        <strike/>
        <sz val="10"/>
        <color theme="1"/>
        <rFont val="Arial"/>
        <family val="2"/>
      </rPr>
      <t xml:space="preserve">• 03.18 (화) 1차 선정 됨 - 발표자료 0321(금) 제출
</t>
    </r>
    <r>
      <rPr>
        <b/>
        <strike/>
        <sz val="10"/>
        <color theme="1"/>
        <rFont val="Arial"/>
        <family val="2"/>
      </rPr>
      <t>• 발표일정 : 0326(수) - 13:00~13:25 / 결과발표 : 0328(금) 이메일 통보</t>
    </r>
  </si>
  <si>
    <t xml:space="preserve">- KB증권 웹, 모바일서비스內 생성형 AI기반 수어서비스적용 검토 </t>
  </si>
  <si>
    <t xml:space="preserve">- 제주도교육청 320여개 초,중등 대상 홈페이지 및 키오스크 수어서비스 제안 </t>
  </si>
  <si>
    <t xml:space="preserve">- 한국철도공사(코레일) 신형자동발매기 구매 사업 </t>
  </si>
  <si>
    <t xml:space="preserve">- GS칼텍스 주유소 운영 SW 혁신 프로젝트 수어서비스외 제안 </t>
  </si>
  <si>
    <t xml:space="preserve">카카오뱅크 뱅킹app 수어번역서비스 적용 </t>
  </si>
  <si>
    <t>서울형 R&amp;D  실증사업 _테스트배드_서울시청</t>
  </si>
  <si>
    <r>
      <rPr>
        <sz val="10"/>
        <color rgb="FF000000"/>
        <rFont val="&quot;맑은 고딕&quot;, monospace"/>
        <family val="3"/>
        <charset val="129"/>
      </rPr>
      <t xml:space="preserve">* 오웬스그룹
  - 시설관리공단 수어번역서비스 사업기회발굴 중
   · 경기시설관리공단 컨택 중(대부분 장차법에 대한 정보를 모르고 있고 분주한 업무로 관심이 분산되긴 하나 부천도시공사 사례로 가능성이 있다고 보고 있는 상태) 
* 비에이소프트
  - SGA 보이스아이 전담 수어번역서비스 공급 파트너쉽 체결(2/12)
   · 3월 부터 본격적인 사업기회발굴 시작
* 강호정보통신, 엠스톤솔루션, 에스오넷 - SK쉴더스 파트너사
  - 강원지역 공공기관 수어번역서비스 사업기회발굴
</t>
    </r>
    <r>
      <rPr>
        <sz val="10"/>
        <color rgb="FF000000"/>
        <rFont val="&quot;맑은 고딕&quot;, monospace"/>
        <family val="3"/>
        <charset val="129"/>
      </rPr>
      <t>* SK쉴더스
  - FDLC(식품제조사 협의회) 전산담당자 대상 IT설명회 진행 예정
   · 일시 : 25년 5월 22일 18시 ~
   · 장소 : 양재역 엘타워(잠정적)
   · 참석 : FDLC 회원사 30명, 당사인원, 케이엘큐브(AICC,수어서비스), 티피링크코리아(유무선네트웍)
   · 행사지원요청금액 : 200만원 (전체 6,520,000원 중)
   · Agenda
     ㄴ 18:00 ~ 18:20 참석자 입장
     ㄴ 18:20 ~ 18:30 총판사업팀 소개
     ㄴ 18:30 ~ 18:45 TXOne 소개 (SK쉴더스 보안솔루션)
     ㄴ 18:45 ~ 19:00 벤더 1 소개
     ㄴ 19:00 ~ 19:15 벤더 2 소개
     ㄴ 19:15 ~ 21:00 석식
* 엠에스전자통신
  - STT&amp;녹취 번들 항공관제 분야 제안 중</t>
    </r>
  </si>
  <si>
    <t xml:space="preserve">                                                                                                                                                                                                                                                                                                                                                                                                                                                                                                                                                                                                                    </t>
  </si>
  <si>
    <t>24년도 주요 추진 사업</t>
  </si>
  <si>
    <t>KB국민은행 AICC 제안</t>
  </si>
  <si>
    <t>- AICC 관련 포인트 별 엔진 및 이기종 솔루션의 통합사용자 관리 필요
  · 차후 필요 시 SynK 활용 사업기회발굴
- 예상적용범위 : 챗봇, 음성봇(콜봇), 상담어시스트 연동
- 예산편성용 견적서 제출(인터페이스 규격서, SynK 도입배경 및 기대효과 포함 소개자료 포함)
  · 개발공수 및 인터페이스 규격서 : 플랫폼사업본부 지원 / SynK 기대효과 포함 소개자료 : 미래전략팀 지원
- 제품규격서, 매뉴얼 등 SynK의 정식 제품에 대한 필요서류 미리 구비 필요
- 12월 중 금융지주에서 실무진과 SynK 당위성 문의 후 특이사항 없으면 예산기안 통과 예정</t>
  </si>
  <si>
    <t>* 앞단에서 영업 중인 디씨온 이재문 이사(KB출신으로 인프라 유지보수 업체) 케이엘큐브 명함 발행 요청</t>
  </si>
  <si>
    <t>- 콜센터 없고 3000회선 배치 STT/TA 민원분석시스템 협업 제안</t>
  </si>
  <si>
    <t>- 콜센터 신설하였고 평택시와 유사 방식의 STT/TA 민원분석시스템 협업 제안</t>
  </si>
  <si>
    <t>KT평택지사 민창기 차장 담당</t>
  </si>
  <si>
    <t>- KT EasyCMS(봇프레임웍) 운영유지보수 지명 입찰 경쟁 제안 참여를 위한 업무 및 영업 미팅
   [4/9(화) 13:00, KT송파타워, 장주석 부장/함영민 팀장]
 · 지명 입찰 경쟁 제안에 당사 참여의사 표명
 · 봇프레임웍 구독형 AICC Platform 운영유지보수 사업이며 주로 개발 업무 빈도 높음
 · 입찰 일정 : 4월3주~4주 중 입찰 후 5월에 계약
 · 계약방식 – 1차 수행 : 24년7월~24년12월 / 연장 : 25년1월~4월 / 25년5월~26년4월(1년 단위 재계약)
 · 예산 : 12억~13억 추정(월 9M/M, 12개월)
 · 기존 운영 인력의 2~3명 승계 필수(해당 인력이 이미 확정되어 있고 RFP에도 등재 예정이라 사전 컨택으로 
   미리 협업 논의가 되면 차별화된 경쟁력이 될 것으로 예상)
- 당사 회사 기본정보 KT에 제출(KT 내부적으로 당사를 지명입찰 대상 업체로 보고 하기 위함)
- KT ds 입장결정에 따라 기존 운영인력 협업 방향 확인
- KT 내부 사정으로 인하여 잠정적 보류</t>
  </si>
  <si>
    <t>- 콜센터 30석 대상 실시간 STT 시범사업 계획 중(총 좌석수 : 약 200석)
 · KT STT로 제안 중이고 실시간 30석에 해당하는 예산용 견적서 제출
- 고객사에 기존 실시간 STT 수집/분배 시스템이 존재하므로 별도 추가 견적 불필요
- 예산 편성 기안 중이고 2025년 사업 추진 예정</t>
  </si>
  <si>
    <t>전라북도 AICC 구축</t>
  </si>
  <si>
    <t>스마트미디어컴퍼니</t>
  </si>
  <si>
    <t>- 발주금액 : ?</t>
  </si>
  <si>
    <t>- 전라북도에 AICC 구축 계획이 있어서 KT AICC 소개 자료 전달</t>
  </si>
  <si>
    <t>김종화&amp;함영민</t>
  </si>
  <si>
    <t>경기도 교통약자 이동지원 관련 지자체 콜센터 통합</t>
  </si>
  <si>
    <t>경기도</t>
  </si>
  <si>
    <t>2024년</t>
  </si>
  <si>
    <t>- 경기도 이동지원 관련 콜센터 현황 및 사업계획 정보수집(이하형 본부장 지인 업체인 소울인포테크 통해 확인 및 협업 상담)
- 소울인포테크는 경기도 알뜰교통카드 시스템을 구축하고 현재까지 운영 및 유지보수 중(콜센터 포함)
- 현재 콜센터 관련 주간은 직영으로 계약직이 운영 중(야간은 미운영 중)
- 고객측에서 기구축된 배차시스템에 불만(배차시스템 구축 업체가 영세하고 사용자편의성 취약 등)
- 23년9월부터 소울인포테크가 야간 콜센터 운영 진행(23년12월까지)
- 고객측에서 내년에는 소울인포테크가 주야간 모두 운영해 주기를 희망(콜전문업체가 아닌 소울인포테크에서는 진행여부 고민 중)
- 현재 내년 콜센터 주야간 통합콜센터 위탁운영 및 콜시스템 구축 예산 편성(내년 사업추진일정 및 정확한 예산 금액 확인 필요)
- 사업 제안을 위한 업체 제안TF 라인업 구성 후 소울인포테크와 명확한 비즈니스모델 및 R&amp;R 상의하여 제안 여부 확인 예정
   ㄴ 제안 준비를 위한 초기 확인 필요사항 : 콜센터 전문 운영 업체 라인업(KT IS 섭외 예정), 배차시스템의 불만 부분 해결책, 예산 및 사업추진일정 등
- KTIS 컨택 후 소울인포테크와 명확한 R&amp;R 등 협업 방향성 논의한 바 콜센터운영 예산과 시스템구축 예산은 편성되어 있으나 
  콜센터 주야간 통합 위탁운영 혹은 기존 체제 유지와 배차시스템 개선 여부 등에 대한 고객의 요구사항 정의 및 방향성이 미정이라 
  이에 대한 정립 후 재논의 예정(KTIS와 소울인포테크의 사업 정보가 상이하여 정확한 확인 필요)
   ㄴ 참고&gt; 2023년 야간 콜센터 운영 관련 해서 소울인포테크 10월부터 진행 예정</t>
  </si>
  <si>
    <t>미래에셋생명 실시간 상담가이드 및 녹취분석 시스템 구축</t>
  </si>
  <si>
    <t>- 부뜰정보시스템에서 미래에셋생명에 콜센터 상담원 대상 부뜰 KMS 활용 실시간 상담가이드 및 녹취분석 시스템 구축 제안 중
- 해당 사업에 당사는 실시간 250CH STT와 TA/검색 부문 협업 예정이며 예산용 견적서 준비
   ㄴ TA/검색 관련 코난테크놀로지 견적 매입 :  [견적 : 6.25억(SW3.2억+용역3.05억)]
   ㄴ 부뜰정보시스템 제출 예산용 견적 총금액 : 1,200,818,394원(STT : SW227,500,000원 + 용역177,526,692원 + 지식구축?)
   ㄴ 부뜰정보시스템 제출 예산용 2차 견적 : 9.55억원[STT : SW1.3억 + 용역2.64억(지식구축포함) / TA&amp;검색 : SW2.56억 + 용역3.05억]
   ㄴ 차후 본사업 시 SW라이선스 금액 조정 및 주관사 용역 단가 맞춤 조정 예상</t>
  </si>
  <si>
    <t>도로교통공단 TBN교통방송 자막 서비스</t>
  </si>
  <si>
    <r>
      <rPr>
        <sz val="10"/>
        <color rgb="FF000000"/>
        <rFont val="&quot;맑은 고딕&quot;, monospace"/>
        <family val="3"/>
        <charset val="129"/>
      </rPr>
      <t xml:space="preserve">- 2024년 50억 사업기회발굴 지속 컨택 및 확인
- 모비젠과 미팅 결과 예산이 70억에서 10억으로 대폭 삭감
  ㄴ 10억 정도 추가 증액 예산 신청 준비 중
- STT TA서버를 활용한 스트리밍 서비스 관련 비용이 포함된 예산기안용 자료 준비를 요청하여 청각장애인을 위한 TBN교통방송 자막 서비스 사업계획서 제출
  ㄴ 3.5억(SW1.8억+용역0.5억+HW1.2억) 제시하였으나 2.2억(SW1억+용역0.5억+HW0.7억)으로 조정하여 제출
- 지역 방송 12개 중 현재 경인방송은 시범적용 중에 있는 상태이고 차기 사업에 5개 지역방송 확장 적용 계획
  ㄴ 앞서 보낸 1개 지역방송 적용하는 것을 2,2억에 제안하였는데 3개 지역 정도 적용하는 것을 희망하여 2.7억으로 상향 제안
  ㄴ 공단쪽으로 3개 지역 적용 2.7억 계획안 전달이 다소 지연되어 공단 이승신 차장이 5개 지역 적용 3억으로 기안을 올림
</t>
    </r>
    <r>
      <rPr>
        <sz val="10"/>
        <color rgb="FF000000"/>
        <rFont val="&quot;맑은 고딕&quot;, monospace"/>
        <family val="3"/>
        <charset val="129"/>
      </rPr>
      <t>- 예산 기안은 정상적으로 올려서 검토 중이고 승인여부는 12월경에 확인 예정
   ㄴ 예산이 대폭 삭감되고 있는 추세라 어려울 수 있으나 장차법 대응 등의 필요성을 강조하여 승인될 수 있게 노력 중</t>
    </r>
  </si>
  <si>
    <t>* 예산 기안 승인 여부 확인(12월경 확인 예정)</t>
  </si>
  <si>
    <t>도로교통공단 STT/TA 사업 이후 추가 사업 계획</t>
  </si>
  <si>
    <t>- 도로교통공단 이승신 차장(퇴사), 김용환 차장과 차차주 미팅 일정 논의
  · 5/14(화) 14:00, 미팅 예정(방기덕 소장, 장주석 부장, 함영민 팀장 3명 방문 예정)
- 기존 STT활용하여 SMP 정식 개발, 방송제보/회의록(기존 논의 되었던 차후 추가 계획안) 제안 계획 논의
   (방기덕 소장, 장주석 부장)
  · 차주 회의 상황에 따라 KT STT로 실시간 처리 서비스 관련 추가 사업 제안 예정 
- 도로교통공단 이승신 차장, 김용환 차장과 차차주 미팅 일정 논의
  · 5/14(화) 14:00, 미팅 예정(방기덕 소장, 장주석 부장, 함영민 팀장 3명 방문)
- 방송 쪽에서 STT 사용해 보고 실 적용 업무 대상 기획 예정
  · 1분 정도 동영상 10개 정도 STT 적용 테스트 예정
 - 기존에 카카오 STT 도입해서 교통제보 대상 야간 상황실 담당자 부재에 대한 상담 대응용으로 사용해
   왔으나 카카오에서 STT EOS를 한 상황이라 공단 내부적으로 대안 고민 중</t>
  </si>
  <si>
    <t>- 코난테크놀로지에서 사업 및 예산 계획 제안 중
- 국내 방송 프로그램 약 300채널 대상 배치 STT 후 TA 사업 계획 제안 중(2024년 사업 진행 예정)
- 예산용 견적 제출(STT 부문)
  ㄴ 1차견적(방송 300ch 대상 적용) : 5.65억(11M/M + 전사300h)
  ㄴ 2차견적(방송 100ch 대상 적용 조정) : 4.75억(예산용이라 구두상으로만 금액 조정 안내)
- 2/7(수) 13:00, 중앙전파관리원이 코난테크놀로지로 방문하여 기술 상담 예정이라 당사에서는 STT 부문 시스템 구성 및 관련 기술 문의 대응 설명 예정
- 중앙전파관리소에서 코난테크놀로지로 방문하여 사업계획 관련 업무 상담
  · 26년 예산확보를 위한 사업 범위와 구축 방향성 등 정보수집 및 자문 단계</t>
  </si>
  <si>
    <t>- ESG경영지표 충족의 일환으로 수어번역서비스 적용 검토(웹, 키오스크 대상)
- 스포츠센터 4군데 정도 있고 1군데 시범 적용 후 차차 확산 제안
- 키오스크 공급사 : 혁산정보시스템
- 소사국민체육센터 로비 키오스크 시범 적용 수어 아바타 동영상 정정 (SL사업본부&amp;연구소)
  · 부천도시공사 공식 유투브 사이트에 정정 수어 아바타 동영상 반영 확인
     -&gt; 수어 내용에 대한 수어전문가의 공식 인증서 전달 (SL사업본부 지원 / 검수자 : 이미혜 박사)
     -&gt; 기사 보도 자료 초안 전달 (미래전략팀 지원)
- 새로운 지부장 선출로 인해 수어 반영 키오스크 함께 사진 촬영 후 기사보도 예정
  · 11월3주 지부장 수어 반영 키오스크 사진 촬영 일정 확인(몇 회 요청을 하였고 답변 대기 중. 지속 재촉하기 난감한 상황)</t>
  </si>
  <si>
    <t>- 25년3월에 키오스크 CMS의 WEB 전환 진행이라 그 이후 수어번역서비스 검토
  · 11월 혹은 12월 경 임원 대상 장차법 및 수어번역서비스 재상담 예정(부천 시범 적용 건 내용 포함)
  · 작년 경영평가 점수 다소 부족하여 수어번역서비스를 활용하면 개선에 도움될 것으로 공감
  · 키오스크 수량 : 29대 (체육센터)</t>
  </si>
  <si>
    <t>서울시청 공공의료과 수어번역서비스 제안 (인바운드)</t>
  </si>
  <si>
    <t>- 수어번역서비스 상담 요청하였다가 자료 검토 후 상담 여부 검토 예정</t>
  </si>
  <si>
    <t>- 기술 협상 후 11월 중 수어번역서비스 발주 예정
- 견적서 발송(0.08억)</t>
  </si>
  <si>
    <t>- 장차법 대응 및 ESG경영 실천을 위해 수어번역서비스 도입 검토 예정
- 근시일 내 경영진 대상 수어번역서비스 설명회
- 챗봇 시범 적용용 수어번역서비스 예산용 견적 및 인프라 구성안 제출
- 구축형, 구독형(금액 구조만 구독형으로 제안) 견적 제출
- 12월 중 금융지주에서 실무진과 수어번역서비스 당위성 논의 후 특이사항 없으면 예산기안 통과 예정</t>
  </si>
  <si>
    <t>- 2/23(금) 수어번역서비스 소개 및 업무상담
 · 시범적용 후 본사업 검토(LG CNS가 KB저축은행의 수어안내 적용 대상 화면샘플 및 기획 내용 수령 후 테스트 모델 제작하여 시범적용 지원 예정)
- KB저축은행 모바일앱에 적용할 수 있는 수어번역서비스 데모 제작 요청
 · 아이엔지피플(UI/UX 부문 LG CNS 에이전시)에서 적용 대상 UI샘플 및 문장 시안 전달
    [적용 대상 문장수 과다(약400문장)로 데모 취지에 맞게 문장 축소 협의진행)]
- KB저축은행 모바일앱에 적용할 수 있는 수어번역서비스 데모 제작 중(수어사업본부 협조)
 · 초반 요청한 400문장의 10% 축소하여 준비 중
 · KB저축은행 모바일앱에 적용할 수 있는 수어번역서비스 6개 수어 아바타 동영상 파일 전달
- KB저축은행용 수어번역서비스 데모 시연
 · 우선순위 타프로젝트들의 수행으로 수어번역서비스는 중장기적으로 시간을 두고 도입 검토 예정
    (단독 사업으로 검토는 어려우며 타 프로젝트에 포함시켜 검토 예정)</t>
  </si>
  <si>
    <t>- 수어번역서비스 기본 소개 및 데모 시연[4/11(목) 16:00]
 · 정보보호부 부장을 컨택하였고 유관 부서인 소비자보호부로 전달 예정</t>
  </si>
  <si>
    <t>KB금융그룹 챗봇 및 보이는ARS 대상 수어번역서비스</t>
  </si>
  <si>
    <t>LG CNS
(인포뱅크 소개)</t>
  </si>
  <si>
    <t>- LG CNS가 KB금융그룹에 기 구축되어 있는 FCC 기반 챗봇 및 보이는ARS 대상 수어번역서비스 제안
 · KB금융그룹 7개 계열 회사에 제안 예정이고 AWS에 7개 계열사 모두 적용할지 일부 적용 후 차후 확산할지 미정
- 수어번역서비스 관련 KB금융그룹에 제안할 수어번역서비스 견적 요청 및 구축 시 HW서버 구성 혹은 사양 안내 요청
 · 1/17(수) 견적서 LG CNS에 안내(계열사당 0.52억), HW사양 4core, 16GB MEM, 1TB SSD
- KB금융그룹 수어번역서비스 적용안 시스템 구성도 제출
- 1/24(수) 정확한 라이선스 정책, 키오스크 적용 시의 라이선스 정책, 인프라 구성 및 연계 시 고려사항 등에 대한 미팅
- KB금융그룹 수어번역서비스 영업보호 요청
 · 해당 사업을 토대로 수어 관련 법제화 내용 활용하여 NH농협 등 사업기회발굴 협업 확대 예정
- KB금융그룹과 1월마지막주 혹은 2월 초순 수어번역서비스 포함하여 전체 프로젝트 관련 회의 예정
- KB저축은행 데모용 3D 수어 아바타 동영상 23개 준비 완료
 · 크로마키 배경색 변경 요청하여 수정 보완 중</t>
  </si>
  <si>
    <t>* 협력사 인포뱅크에서 LG CNS 소개</t>
  </si>
  <si>
    <t>- 실무진은 협력 사업기회발굴에 긍정적인 느낌을 가지고 있으나 경영진은 법적 강제성이 취약한 부분으로 인한 보급 확산이 쉽지 않을 것으로 보고 있음
- 베리어프리 키오스크와 번들로 판매하려니 베리어프리 키오스크가 고가라 제안하기 어려운 느낌이 있음</t>
  </si>
  <si>
    <t>- 편의점 CU앱에 장차법 대응 수어번역서비스 제품 소개 및 관련 법령 안내
- 모바일 상품권 등 타 프로젝트 우선순위로 장차법 대응 잠정적보류</t>
  </si>
  <si>
    <t>- 홈페이지 기관 소개용 수어 3D 아바타 영상만 도입 검토
 · 도입 검토 결과 차후 본사업으로 입찰 공고 예정(시스템 구축 방식 미정)
- 추가 정보 수집 후 내년 입찰 준비 예정</t>
  </si>
  <si>
    <t>- 수어서비스 라이선스 구축형과 영상 도입 방식 견적 제출
- 정보 수집 단계이며 구체적인 사업계획은 없고 미팅도 불필요하다고 함</t>
  </si>
  <si>
    <t>- 키오스크의 컨텐츠들은 대부분 도식화가 잘 갖추어져 있어서 수어 안내가 실용적이지 못할 것 같다고 함
- 판교, 다산, 부산, 송도 지점들에 있는 미술관에 적용하면 적합할 것으로 추정</t>
  </si>
  <si>
    <t>KT IPTV 방송컨텐츠 검색 안내 및 수어 자막 서비스 사업</t>
  </si>
  <si>
    <t>- 컨텐츠 검색 수어 안내 분야 &amp; 컨텐츠 내 수어 자막 검토
  · 컨텐츠 TOP 10 혹은 교육컨텐츠 등 실용적이고 유익한 부분에 우선 적용 후 단계적 확대
  · 컨텐츠 내에 수어 자막 적용 가능 여부 및 방식 등의 기술적인 확인 필요(당사 연구소와 상의하여 확인)
  · 수어 안내 및 자막 서비스 등은 KT 미디어사업본부 기술지원팀에서 적용 검토 후 최종 적용 여부는 사업 부서에서 검토</t>
  </si>
  <si>
    <t>* 협력사 스마트미디어컴퍼니 소개</t>
  </si>
  <si>
    <t>한국공항공사 수어번역서비스</t>
  </si>
  <si>
    <t>한국공항공사</t>
  </si>
  <si>
    <t>- 나라장터 엑스포 부스 내방하여 수어번역서비스&amp;베리어프리키오스크 소개 및 장차법 안내</t>
  </si>
  <si>
    <t>삼성병원 수어번역서비스 적용</t>
  </si>
  <si>
    <t>- LG CNS에서 삼성병원에 수어번역서비스를 제안할 수 있도록 고대 안암병원 시범적용 수어번역서비스 관련 사업계획서 혹은 제안서 등의 자료 요청</t>
  </si>
  <si>
    <t>박물관 수어번역서비스</t>
  </si>
  <si>
    <t>아이브릭스</t>
  </si>
  <si>
    <t>8월~9월</t>
  </si>
  <si>
    <t>- 하반기 8~9월에 박물관 쪽 제안 예정인 사업 있음(그때 다시 상담)
- 수어 번역의 정확도가 중요하며 차후 실무자 간 해당 부분 테스트 해보자고 함</t>
  </si>
  <si>
    <t>롯데호텔 수어번역서비스 제안</t>
  </si>
  <si>
    <t>- 롯데호텔 키오스크, 모바일앱, 홈페이지 대상 수어번역서비스 적용안 자료 준비(자료지원 : 고윤창 부장)
- AI담당자를 컨택하였고 장차법 대응 및 ESG경영을 위한 일환으로 수어번역서비스 관련 호텔 기획팀과 공유 및 논의 예정</t>
  </si>
  <si>
    <t>김종화</t>
  </si>
  <si>
    <t>NH농협은행 수어번역서비스 적용</t>
  </si>
  <si>
    <t>- 3월4주 중 KB저축은행 데모시스템 활용 데모소개(with 김종화)</t>
  </si>
  <si>
    <t>성모병원/병원 키오스크 수어번역 안내 서비스</t>
  </si>
  <si>
    <t>아이티메이트</t>
  </si>
  <si>
    <t>서울시 복지관 6개 기관(베리어프리)</t>
  </si>
  <si>
    <t>엘젠아이씨티</t>
  </si>
  <si>
    <t>- 거래선 : 서울시 &lt; 엘젠(자연어처리/CMS/결제) &lt; 케이엘큐브 &lt; 스마트미디어컴퍼니(공기청정기)
- 엘젠이 3억에 수주 후 베리어프리 키오스크 2대 제작 예정인데 해당 부분에 수어번역서비스 포함 예정
- 스마트경로당에 해당 베리어프리 키오스크 확산 제안 필요</t>
  </si>
  <si>
    <t>남양주시 수어번역서비스 적용</t>
  </si>
  <si>
    <t>- 9월 정원박람회에 수어번역서비스 시범 적용 제안 중(키오스크 업체 사전 섭외하여 테스트 모델 준비해 달라고 요청)</t>
  </si>
  <si>
    <t>구리시 수어번역서비스 적용</t>
  </si>
  <si>
    <t>보건소/키오스크 수어번역 안내 서비스</t>
  </si>
  <si>
    <t>제약회사/의약품 시청각장애인 안내 서비스</t>
  </si>
  <si>
    <t>지자체 도서관/키오스크 수어번역 안내 서비스</t>
  </si>
  <si>
    <t>유아용 수어북 전국 도서관 확산</t>
  </si>
  <si>
    <t>KT 클라우드 마켓플레이스 등재</t>
  </si>
  <si>
    <t>KT 클라우드 디지털교과서 수어 플랫폼 구축</t>
  </si>
  <si>
    <t>국립국어원/수어말뭉치 구축 사업</t>
  </si>
  <si>
    <t>국립국어원/수어사전 구축 사업</t>
  </si>
  <si>
    <t>국립장애인도서관/도서영상 구축 사업</t>
  </si>
  <si>
    <t>문화체육관광부/수어영화플랫폼 구축 사업</t>
  </si>
  <si>
    <t>문화체육관광부/박물관 수어 시스템 구축 사업</t>
  </si>
  <si>
    <t>국세청</t>
  </si>
  <si>
    <t xml:space="preserve">- 발주금액 : ? </t>
  </si>
  <si>
    <t>- 2024년 수어인식시스템 관련 구축 예정
- 컨택포인트 확인 및 영업상담 예정(일전에 당사 인바운드 상담)</t>
  </si>
  <si>
    <t>- 2024년 수어인식시스템 관련 구축 예정
- 컨택포인트 확인 및 영업상담 예정(일전에 외부 세미나에서 타사와의 상담 내용 확인)</t>
  </si>
  <si>
    <t>LG전자 AS센터 키오스크 대상 수어번역시스템 적용</t>
  </si>
  <si>
    <r>
      <rPr>
        <sz val="10"/>
        <color rgb="FF000000"/>
        <rFont val="&quot;맑은 고딕&quot;, monospace"/>
        <family val="3"/>
        <charset val="129"/>
      </rPr>
      <t xml:space="preserve">- 2023 come up 행상 부스에서 수어번역시스템 상담
- 투자와 AS센터 키오스크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우호적임)
  ㄴ LG전자 내부적으로 수어번역서비스 협업 방안에 대해 논의되어 옴</t>
    </r>
  </si>
  <si>
    <t>현대자동차 차량 네비게이션 대상 수어번역서비스 적용</t>
  </si>
  <si>
    <r>
      <rPr>
        <sz val="10"/>
        <color rgb="FF000000"/>
        <rFont val="&quot;맑은 고딕&quot;, monospace"/>
        <family val="3"/>
        <charset val="129"/>
      </rPr>
      <t xml:space="preserve">- 2023 come up 행상 부스에서 수어번역시스템 상담
- 투자와 차량 내부 네비게이션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우호적인 분위기는 아님)</t>
    </r>
  </si>
  <si>
    <t>WEE.P</t>
  </si>
  <si>
    <t>공공기관 마이데이터 관련 사업</t>
  </si>
  <si>
    <t>NDS</t>
  </si>
  <si>
    <r>
      <rPr>
        <sz val="10"/>
        <color theme="1"/>
        <rFont val="&quot;맑은 고딕&quot;, monospace"/>
        <family val="3"/>
        <charset val="129"/>
      </rPr>
      <t xml:space="preserve">- 공공기관 사업이며 마이데이터 사업 실적 보유 업체가 필요하다 하여 협력 가능 업체에 사업 정보 파악 및 공유 후 협업 준비 요청해놓음
- 마이데이터 업체들과 협력 경험을 보유하고 있는 이데아텍, 비아이매트릭스, SGA 등을 통해 조사 협조 요청
</t>
    </r>
    <r>
      <rPr>
        <sz val="10"/>
        <color theme="1"/>
        <rFont val="&quot;맑은 고딕&quot;, monospace"/>
        <family val="3"/>
        <charset val="129"/>
      </rPr>
      <t>- 마이데이터 사업자와 API통합플랫폼으로 협력 경험을 다수 보유하고 있는 이데아텍과 NDS를 연결하여 논의할 수 있게 중계 중(추석 이후 미팅 예정)</t>
    </r>
  </si>
  <si>
    <t xml:space="preserve">KT EasyCMS(Bot Framework) 운영유지보수 </t>
  </si>
  <si>
    <t>Remark</t>
  </si>
  <si>
    <r>
      <rPr>
        <sz val="10"/>
        <color rgb="FF000000"/>
        <rFont val="&quot;맑은 고딕&quot;, monospace"/>
        <family val="3"/>
        <charset val="129"/>
      </rPr>
      <t xml:space="preserve">* 수어번역서비스 사업기회발굴
   - LG CNS
    · 금융 임시 총판 부여(1년, 5건)
</t>
    </r>
    <r>
      <rPr>
        <sz val="10"/>
        <color rgb="FF000000"/>
        <rFont val="&quot;맑은 고딕&quot;, monospace"/>
        <family val="3"/>
        <charset val="129"/>
      </rPr>
      <t xml:space="preserve">    · 핸드사인톡톡 나라장터 상품등록 관련 서류 준비 요청(매월 25일 NIA 평가)
    · LG CNS 비전 AI LAB 부서(이미지 모션 담당 및 개발 부서)에서 모션인식을 통한 수어 양방향 소통 테스트를 위한 당사 수어 말뭉치 데이터 제공 여부 확인 후 협조</t>
    </r>
    <r>
      <rPr>
        <sz val="10"/>
        <color rgb="FF000000"/>
        <rFont val="&quot;맑은 고딕&quot;, monospace"/>
        <family val="3"/>
        <charset val="129"/>
      </rPr>
      <t xml:space="preserve">
   - 박영규 소장(사회보장정보원 출신) : 서울시 복지관 스마트경로당 수어번역서비스 제안 중
   - 에이치엘엠 (한정현 대표)
    · 현대백화점그룹 수어번역서비스 제안 중
    · 경찰청 수어번역서비스 제안 중(홈페이지, 교통민원24 대상)
   - 평화이즈(성모병원 IT 계열사) : 성모병원, 원광대병원 등 의료 분야 수어번역서비스 사업기회발굴 중장기 협업
   - 나이콤(도서관 키오스크 공급 제조사) : 전국 공공기관 혹은 대학교 도서관 분야 수어번역서비스 사업기회발굴 중장기 협업
   - 엘토브 : 키오스크&amp;수어번역서비스 융합 사업기회발굴 중장기 협업</t>
    </r>
  </si>
  <si>
    <t>* 계약완료</t>
  </si>
  <si>
    <t>한화생명  AICC 구축</t>
  </si>
  <si>
    <t>- 발주금액 : 3.18억</t>
  </si>
  <si>
    <t>- RFP 공고 전이며 STT&amp;TTS 딜리버리와 AMP 구축 및 커스터마이징 협업 예정
- 개략적인 전체 예산 측정을 위해 당사에 견적 요청
- 2/6(화) KT 제안팀 및 수행팀과 회의
 · TTS, AMP, 통합운영관리포탈(SI), 통합대시보드 개발 협업으로 요구사항 변경(STT 딜리버리 타사 진행)
 · 하나은행, 한국투자증권, 신한금융그룹 운영포탈 사례로 SI 진행 예정
 · 전체적인 방향은 RFP 공고 후 변경될 수 있고, 수주 후 기술 협상 시 구현 방안에 대한 상호 협의 예상
- 2/8(목) 견적 제출
- 2/14(수) 입찰공고 및 RFP 확인, 2/26(월) 입찰마감
- AMP 개발 범위 관련 논의 및 견적 제출(TTS 딜리버리 타사 진행)
 · SMP 상태에 따른 AMP 커스텀 범위 재논의
- TTS, AMP HW서버 사양 산정
- 추진일정계획서, 참여인력프로파일, 투입인력현황표, AMP서버 VM물량산정, SW&amp;HW 구성도, SW소스코드임치, 업그레이드방안, 
   교육훈련/기술지원/유지보수 방안표 제반서류 수정보완 번복 후 제출
- 제안서 제출[2/21(수)]
- 업무 요건 추가된 견적서 제출 : TTS 딜리버리(3M/M), DA&amp;DBA(8M/M -&gt; 5M/M) 추가
 · 기 제출 사업계획 일정 및 투입인력 변동 불필요(추후 수주 시 부합)
- 2/26(월) 입찰, 2/29(목) 제안발표
- 3/6(수) KT 수주(LG, SK 경쟁)
- 3/14(목) 오후2시 KT와 사전 기술협상, 3/15(금) 오전10시 한화생명과 본협상(AMP/TTS/DA&amp;DBA 부문 기술 협상 연기)
- 고객사의 요청으로 기존 AMP와 SMP들 간 별도 화면 실행 연동에서 통합 화면 연동으로 변동
- SMP가 AMP에 맞추어 변경 커스터마이징을 하거나 AMP에 iframe을 활용하여 통합화면 개발 검토
 · AMP에 상담어시스턴트, TA의 각 SMP를 iframe을 활용한 통합화면 연계테스트 협업 요청
 · 상담어시스턴트, TA 별 SMP를 AMP에 맞춤형 커스터마이징 연동방식에 대한 개발공수와 
    AMP에 iframe을 활용한 통합화면 개발공수를 둘 다 확인하여 비용까지 고려해서 진행 방식 결정 예정
- 당사 AMP와 복스유니버스 상담어시스트, 상담품질관리시스템의 iFrame 연동 테스트 결과 : 이상무 
 · 복스유니버스에서 AMP와 iFrame 연동 개발공수 산정하여 KT에 전달 예정
- 당사 AMP와 와이즈넛 TA의 iFrame 연동 테스트 결과 : 테스트 중
 · 와이즈넛에서 AMP와 iFrame 연동 시 문제 없을 시 개발공수 산정하여 전달해야 함
- 당사에서도 복스유니버스의 상담어시스트, 상담품질관리시스템 및 와이즈넛 TA의 iFrame 연동에 대한
   개발공수 발생
 · 복스유니버스나 와이즈넛과 마찬가지로 당사도 KT에 2M/M 정도 추가 제안 예상
- KT is PL과 프로젝트 참여 협력사 PL 및 영업대표들과 함께 제안서, 견적서, 투입인력현황 기반 프로젝트 
   수행 협의[4/9(화) 9:30, KT여의도지사, 장주석 부장/함영민 팀장]
- iframe을 활용하여 AMP와 상담어시스트/QA, TA, 봇프레임워크 연동 관련 개발공수 추가한 견적서 및 
   유지보수 견적서 제출
 · KT 측에서 이번 프로젝트의 AMP 부문 사항이 KT AMP 고도화와 중첩되는 영역의 이슈재기와 함께 
   개발공수 하향 조정 요청
 · KT AMP 고도화 제품을 사용하나 계정관리솔루션(IAM/SSO) 및 AICC솔루션(상담어시스트/QA, TA,
   봇프레임워크)과의 연동은 매번 개발 발생 필연성 제시
- 최종 견적서 검토 중
- DA 관련 테이블 구조 및 수량 정의(플랫폼사업본부 대응 지원)
- 주관사 KT의 전체 사업 비용 부족으로 견적서 금액 하향 조정하여 제출 
 · M/M 조정이 아닌 등급별 단가 하향 조정
- 계약진행을 위한 안전보건능력 평가 및 위험성평가결과서 서류 제출(전략기획실 협조)
- DBA 기존 5M/M에서 4M/M 추가 계약 예정
  · 본 계약 후 별도 추가 계약 예정(KT 본사에서 해당 예산 편성)
- 하도급 계약 일반서류 확인
- 전자계약 처리 및 계약이행보증보험(계약금액의 10%) 제출
  · 계약기간 : 2024.05.31 ~ 2025.03.12
- 착수금 세금계산서 발행(30%, 24/8/8)
- 중도금 1차  세금계산서 발행(10%, 계산서발행일 : 24/11/14, 결제 : 24/11/29-&gt;24/12/10)</t>
  </si>
  <si>
    <r>
      <rPr>
        <sz val="10"/>
        <color rgb="FF000000"/>
        <rFont val="&quot;맑은 고딕&quot;, monospace"/>
        <family val="3"/>
        <charset val="129"/>
      </rPr>
      <t xml:space="preserve">* 프로젝트 기간 : 24년 5월 ~ 25년 3월
* 분석 : 24/05/13~24/06/17
</t>
    </r>
    <r>
      <rPr>
        <sz val="10"/>
        <color rgb="FF0000FF"/>
        <rFont val="&quot;맑은 고딕&quot;, monospace"/>
        <family val="3"/>
        <charset val="129"/>
      </rPr>
      <t>* 착수보고 : 24/05/20(수행계획서승인 및 대금지급) -&gt; 6/10</t>
    </r>
    <r>
      <rPr>
        <sz val="10"/>
        <color rgb="FF000000"/>
        <rFont val="&quot;맑은 고딕&quot;, monospace"/>
        <family val="3"/>
        <charset val="129"/>
      </rPr>
      <t xml:space="preserve">
</t>
    </r>
    <r>
      <rPr>
        <sz val="10"/>
        <color rgb="FF0000FF"/>
        <rFont val="&quot;맑은 고딕&quot;, monospace"/>
        <family val="3"/>
        <charset val="129"/>
      </rPr>
      <t>* 분석완료보고 : 24/06/17(대금지급)</t>
    </r>
    <r>
      <rPr>
        <sz val="10"/>
        <color rgb="FF000000"/>
        <rFont val="&quot;맑은 고딕&quot;, monospace"/>
        <family val="3"/>
        <charset val="129"/>
      </rPr>
      <t xml:space="preserve">
* 설계 : 24/06/24~24/08/12
* 헬로데이 : 24/07/08 (pre-made 음성봇 시연)
</t>
    </r>
    <r>
      <rPr>
        <sz val="10"/>
        <color rgb="FF0000FF"/>
        <rFont val="&quot;맑은 고딕&quot;, monospace"/>
        <family val="3"/>
        <charset val="129"/>
      </rPr>
      <t>* 설계완료보고 : 24/08/12(진척률 50%, 대금지급)</t>
    </r>
    <r>
      <rPr>
        <sz val="10"/>
        <color rgb="FF000000"/>
        <rFont val="&quot;맑은 고딕&quot;, monospace"/>
        <family val="3"/>
        <charset val="129"/>
      </rPr>
      <t xml:space="preserve">
* 개발 : 24/08/19~24/11/11
* 중간보고 : 24/08/26
* 단위테스트 : 24/11/18~24/11/25
* 통합테스트 : 24/12/02~24/12/30
</t>
    </r>
    <r>
      <rPr>
        <sz val="10"/>
        <color rgb="FF0000FF"/>
        <rFont val="&quot;맑은 고딕&quot;, monospace"/>
        <family val="3"/>
        <charset val="129"/>
      </rPr>
      <t>* 개발완료보고 : 24/12/02(대금지급)</t>
    </r>
    <r>
      <rPr>
        <sz val="10"/>
        <color rgb="FF000000"/>
        <rFont val="&quot;맑은 고딕&quot;, monospace"/>
        <family val="3"/>
        <charset val="129"/>
      </rPr>
      <t xml:space="preserve">
* 사용자테스트 : 25/01/06~25/01/27
* 오픈 : 25/02/03
* 안정화/검수 : 25/02/03~25/03/10
</t>
    </r>
    <r>
      <rPr>
        <sz val="10"/>
        <color rgb="FF0000FF"/>
        <rFont val="&quot;맑은 고딕&quot;, monospace"/>
        <family val="3"/>
        <charset val="129"/>
      </rPr>
      <t xml:space="preserve">* 종료보고 : 25/03/03(프로젝트 완료 보고)
</t>
    </r>
    <r>
      <rPr>
        <sz val="10"/>
        <color rgb="FF000000"/>
        <rFont val="&quot;맑은 고딕&quot;, monospace"/>
        <family val="3"/>
        <charset val="129"/>
      </rPr>
      <t>1.분석(1W~8W): 5/13~7/5 (케이엘큐브 투입:5/31)
2.설계(9W~16W): 7/8~8/30 (착수보고: 6/10)
3.구축개발 및 단위테스트(17W~31W): 9/2~12/13 (중간보고[음성봇시연]: 9/12)
4.통합테스트(32W~40W):12/16~2/14 (음성봇 1차오픈[TTS] : 12/13)
5.안정화 및 검수(41W~44W):2/17~3/12 ( 2차오픈[통합포털] : 2/17)</t>
    </r>
  </si>
  <si>
    <t>한국산업안전보건공단 산재예방 종합포털(가칭) 구축</t>
  </si>
  <si>
    <t>2월~3월</t>
  </si>
  <si>
    <r>
      <rPr>
        <sz val="10"/>
        <color rgb="FF000000"/>
        <rFont val="&quot;맑은 고딕&quot;, monospace"/>
        <family val="3"/>
        <charset val="129"/>
      </rPr>
      <t>- 전체예산 : 220.03억(VAT포함)</t>
    </r>
    <r>
      <rPr>
        <sz val="10"/>
        <color rgb="FF000000"/>
        <rFont val="&quot;맑은 고딕&quot;, monospace"/>
        <family val="3"/>
        <charset val="129"/>
      </rPr>
      <t xml:space="preserve">
- 발주금액 : ?
</t>
    </r>
  </si>
  <si>
    <t>- KT 챗봇을 활용하고 당사가 개발 수행하는 협력 구도로 챗봇 부문 참여 검토 중
- 사전규격 공고 : 24/01/09 ~ 24/01/14
- 예산 : 22,003,000,000(VAT포함)
- 사업기간 : 계약일로 부터 22개월
 · 1차 : 3월~12월
 · 2차 : 25년1월~25년12월15일
- 계약방법 : 2개년 장기계속계약(협상에 의한 계약)
- KT 챗봇 견적 매입(대표님 직접 금액 하향 조정 협의 중)
 · 매입견적 1차 : 1.5억 (30개 웹채널 커넥트 라이선스 적용), 0.72억/년(유지보수-4년기본)
 · 매입견적 2차 : 0.68억(SW, 16core) / 0.352억/년(유지보수, 4년)
- 챗봇 매출 견적 준비 중(박현후 과장 준비)
 · 매출견적 초안 : 3.59억[0.9억(SW, 16core)+2.69억(용역, 35M/M)
 · NDS로 부터 ISP 자료 수령 후 해당 자료에서의 할당 예산 참고하여 매출 견적서 제출 예정
- 1/29(월) 입찰공고(긴급), 2/29(목) 입찰마감
- 수행팀에 RFP 검토 의뢰 및 제안서 작성 시작
 · 기획팀(고윤창부장)에서 제안서 작성 중이고 수행팀에서 제안서 작성 지원(기술구성 위주)
 · 제안서 작성 및 리뷰 일정 협의 중(수행팀&amp;기획팀&amp;영업)
- 챗봇 제안서 작성 및 송부(02/14)
- KT에서 RFP 기능요건 충족여부 관련 답변 및 매뉴얼 자료 지원
- 추후 제안 발표 시 KT챗봇 부문 질의응답 지원 가능한 기술담당자 요청
- 3/19 유찰(사유 : 단독응찰) 이후 NDS 수의계약 수주
- 챗봇 부문 분리발주 진행 예정이라 나라장터 등록 상품으로 진행
 · 본래 제안 예정이었던 KT챗봇은 나라장터 상품 등록이 안 되어 있어서 코난테크놀로지 챗봇으로 제안 예정
- 챗봇 구축 범위 확인 출장(04/09, 한국산업안전보건공단)
 · 요구 기능 확인 : 미충족 0건[단순 챗봇 안내 서비스(룰베이스, URL 링크 연결)]
- 챗봇 2차 업무 협의 회의 진행(장소 : 안보공 전산용역센터, 참여자 : 박현후 과장, 김효섭 차장)
 · 삼성그룹에서 제공하는 건설근로자용 외국어 번역 서비스를 챗봇에 탑재 가능한지 검토 요청
  -&gt; 코난 내용 검토 후 의견 전달 예정
- 지식구축 및 시나리오 범위 확인을 위한 울산 공단 방문 요청
 · 세부적인 설계가 아닌 챗봇의 방향성 결정을 위한 수준, 주관사와 일정 협의 예정
  * 플랫폼사업본부와의 내용 공유 및 협업, 지원 요청</t>
  </si>
  <si>
    <t>하나은행 AICC 챗봇 시스템 고도화(주관사 : KT) – 지식구축 부문 참여(10MM)</t>
  </si>
  <si>
    <t>- 계약 및 착수 진행사항 모니터링
  · 착수계 등 계약에 필요한 문서 제출 완료(KT하나은행), 하나은행 내부 계약품의 진행
-당사 투입인력 변경 요청(06/21) : 고객 검토 진행
  · 기존 투입인력 입사취소로 인한 변경 요청, 신규 채용인력(황선정) 자사화 등록 및 프로필 제출(06/17)</t>
  </si>
  <si>
    <t>SGI서울보증 차세대 지능형 고객상담시스템(주관사 : 부뜰정보시스템) – 검색, 지식구축 부문 참여</t>
  </si>
  <si>
    <t>- 기존 투입 계획 및 인력 변경 요청
  · 07/04 투입예정이였던 김도현 주임 입사취소로 인한 인력 변경 요청(07/03)
- 변경(신규)인력 프로필 및 증빙서류 제출(07/12)
- 코난테크놀로지에 기술지원 요청
  · 사유 : 기본적으로 제공하는 API 통신방식(GET)에서 주관사 요구사항(POST)에 따른 소스 커스터마이징 필요
  · 진행상황 : M/D 형태로 견적 요청하였으며, 견적 확인 후 협의 진행 예정</t>
  </si>
  <si>
    <t>교보라이프플래닛생명 KMS 지식관리시스템 구축(주관사 : 부뜰정보시스템) – 검색 구축 부문 참여</t>
  </si>
  <si>
    <t>부뜰정보시스템템</t>
  </si>
  <si>
    <t>- 진행사항 모니터링 : 발주 수락 확인
  · 사업기간 : 24.07 ~ 24.12
  · 구축내용 : 게시판 내 검색 구축
- 구축 시점 및 계산서 발행 일정 확인
  · 24년 8월까지 개발완료해야하며, 계산서는 개발 진행 시 재확인 예정</t>
  </si>
  <si>
    <t>국민권익위원회 범정부 AI 기반 통합콜센터 서비스 구축 2차 - 포탈 부문</t>
  </si>
  <si>
    <t>아리시스</t>
  </si>
  <si>
    <r>
      <rPr>
        <sz val="10"/>
        <color rgb="FF000000"/>
        <rFont val="&quot;맑은 고딕&quot;, monospace"/>
        <family val="3"/>
        <charset val="129"/>
      </rPr>
      <t xml:space="preserve">- 주관사인 아리시스에서 당사에게 통합관리시스템 포털 구축 부문 관련 참여 검토 요청
  · 당사 수행팀의 의견은 통합관리의 범위가 광범위하면서 모호하고 SI 영역이 많아서 무리하다고 판단
  · 아리시스에 당사 수행팀의 의견을 전달하였더니 아리시스에서는 기존 개발했던 부분과 합치고 포틀릿과
    UI/UX 정도 활용하면 당사의 포탈을 활용하여 커스터마이징만 하면 크게 무리되지 않을 것 같다고 판단
  · 차주초(1월3주)에 아리시스 제안팀과 통합관리 범위를 정확히 확인 미팅 후 당사 측에서 최종 참여 여부 검토 요청
</t>
    </r>
    <r>
      <rPr>
        <sz val="10"/>
        <color rgb="FF000000"/>
        <rFont val="&quot;맑은 고딕&quot;, monospace"/>
        <family val="3"/>
        <charset val="129"/>
      </rPr>
      <t xml:space="preserve">  · 사업 기간이 빠듯한 상황에서 개발 요건이 많고 뿐만 아니라 전자정부프레임웍 기반으로 재개발을 해야 하므로 아리시스에 당사 참여 불가 안내
    (10개월 정도 개발 기간 필요)</t>
    </r>
  </si>
  <si>
    <t>* 아리시스에서 통합관리시스템 포탈 구축 부문 협업 검토 요청</t>
  </si>
  <si>
    <t>국민권익위원회 범정부 AI 기반 통합콜센터 서비스 구축 2차 - STT 부문</t>
  </si>
  <si>
    <r>
      <rPr>
        <sz val="10"/>
        <color rgb="FF000000"/>
        <rFont val="&quot;맑은 고딕&quot;, monospace"/>
        <family val="3"/>
        <charset val="129"/>
      </rPr>
      <t xml:space="preserve">- 당사에 STT 부문 견적 요청하여 제출[실시간 430CH(TX/RX 860EA 동시 기준)]
  · 견적금액(1차): 4.905억[STT(이중화) : 3.075억 / 용역 : 1.83억(9M/M, 전사300시간)]
  · 견적금액(2차) : 5.205억[STT(이중화) : 3.375억 / 용역 : 1.83억(9M/M, 전사300시간)] -&gt; 윈백 사업이라 1차 사업에서의 STT 실시간 120채널 추가
  · 견적금액(3차) : 5.635억[STT(이중화) : 3.375억 / 용역 : 2.26억(13M/M, 전사300시간)]
  · 견적금액(4차) : 11.535억[STT(이중화) : 3.375억 / 용역 : 8.16억(13M/M, 전사3400시간)] -&gt; 17개 기관 200시간씩 전사작업
- 코난테크놀로지에서 솔트룩스 AI콜봇 및 챗봇 윈백 제안 중
- 협력 예정 콜시스템 주관사 및 협업 전략 준비 중(아리시스에 협업 제안 중)
</t>
    </r>
    <r>
      <rPr>
        <sz val="10"/>
        <color rgb="FF000000"/>
        <rFont val="&quot;맑은 고딕&quot;, monospace"/>
        <family val="3"/>
        <charset val="129"/>
      </rPr>
      <t>- 당사 참여 불가(1차 사업자인 솔트룩스 지속 유지해야 하는 상황)</t>
    </r>
  </si>
  <si>
    <r>
      <rPr>
        <sz val="10"/>
        <color rgb="FF000000"/>
        <rFont val="&quot;맑은 고딕&quot;, monospace"/>
        <family val="3"/>
        <charset val="129"/>
      </rPr>
      <t xml:space="preserve">* 참고) 1차 주관 사업자 : 아리시스
* 본공고 링크
</t>
    </r>
    <r>
      <rPr>
        <u/>
        <sz val="10"/>
        <color rgb="FF1155CC"/>
        <rFont val="&quot;맑은 고딕&quot;, monospace"/>
        <family val="3"/>
        <charset val="129"/>
      </rPr>
      <t xml:space="preserve">https://www.g2b.go.kr/pt/menu/selectSubFrame.do?framesrc=/pt/menu/frameTgong.do?url=https://www.g2b.go.kr:8101/ep/tbid/tbidList.do?taskClCds=&amp;bidNm=%B9%FC%C1%A4%BA%CE&amp;searchDtType=1&amp;fromBidDt=2023/12/06&amp;toBidDt=2024/01/05&amp;fromOpenBidDt=&amp;toOpenBidDt=&amp;radOrgan=1&amp;instNm=&amp;area=&amp;regYn=Y&amp;bidSearchType=1&amp;searchType=1
</t>
    </r>
    <r>
      <rPr>
        <sz val="10"/>
        <color rgb="FF000000"/>
        <rFont val="&quot;맑은 고딕&quot;, monospace"/>
        <family val="3"/>
        <charset val="129"/>
      </rPr>
      <t>* 코난테크놀로지와 STT 협업 제안(코난에서 솔트룩스 윈백 제안 중)</t>
    </r>
  </si>
  <si>
    <t>보험개발원 챗봇 기획/대화모델러 인력투입</t>
  </si>
  <si>
    <t>- 발주금액 : 1.39억</t>
  </si>
  <si>
    <t>- 챗봇 기획/대화모델러 인력투입 관련 공수산정 후 견적서/투입인력프로파일 제출(플랫폼사업본부 협조)
  · 4월 프로젝트 진행 예정
- 챗봇 기획/대화모델러 인력투입 관련 견적서 금액 하향 조정하여 다시 제출
- 보험개발원 추가제안용 수어서비스 스페셜 견적서 제출</t>
  </si>
  <si>
    <t>한국수력원자력 AI 기반 폐쇄형 동영상 녹화 및 보이스 생성시스템 구축
(TTS활용)</t>
  </si>
  <si>
    <t>KT대구경북지사,
SimPlatform</t>
  </si>
  <si>
    <t>- 한수원 인재개발원의 영상 강의 내용을 STT 하여 교육생들이 리뷰
- 3억 이상 사업은 한수원 본원에서 진행하고 미만 시 인재개발원에서 진행
- 1/17(수) KT 임경일 부장에게 사업계획안 자료 발송
- 1/25(목) 14:00 KT대구경북법인고객본부와 협업 전략 회의
- 인재개발원 요구사항 변경으로 인하여 STT 활용 자막송출 혹은 검색 시스템이 아닌 강의 스크립트 기반 TTS 활용 AI영상강의 시스템으로 진행
 · 차주 월요일까지 사업계획서와 견적서(파트너용&amp;고객용) 필요
 · 음원 관련 남자/여자 각 2명씩 필요(중저음, 아나운서 2가지 버전)
- TTS 활용 영상강의 사업계획안 및 견적서 제출
 · 매입견적(KT) : 0.64억[(TTS svr)0.6억+(TTS 10ch)0.04억]
 · 매출견적(SimPlatform) : 1.5억[(TTS svr, 10ch, 보이스3ea)1.21억+(용역3M/M)0.29억]
- 사업계획의 주요이슈 : 인재개발원 직원들 각자 PC에서 셀프 개인 지식에 대한 영상 생성, 편집, 관리
 · STT/TTS는 영상편집 솔루션과 연동하여 자막 삽입, AI성우음성출력(TTS 시 아바타 자동생성 기능 필요)
 · 동영상편집 솔루션 업체 조사(하윤호 이사 협조 요청)
 · KT에 미팅 내용 공유하면서 STT/TTS 데모 요청 시 지원(TTS 시 아바타 자동생성 기능 가능여부 확인 요청)
- 경쟁사 동영상편집솔루션+STT&amp;TTS 데모 시연 방식 혹은 정보 확인 요청[2/26(월) 경쟁사 데모]
- 다림시스템(동영상 편집 솔루션 업체) 자체개발 동영상 편집툴 보유 및 커스텀 가능 확인
 · 다림시스템 동영상 편집 솔루션 내에 아바타 생성 TTS 기능 포함(품질 수준 확인 필요)
- 경쟁사 데모시연 평가 결과 STT 인식률, TTS 품질 등 기대치 대비 부족(내부평가점수 : 70점, 사실상의 PoC)
- KT본사에 STT/TTS, 다림시스템에 동영상솔루션 각각 데모 준비 요청
 · STT/TTS와 동영상솔루션 연동 데모는 가능하면 준비하고 어렵다면 각각 데모 예정
- KT STT/TTS와 다림시스템 동영상솔루션 RFP 규격서 작성 요청[(3/4(월)까지 제출]
 · KT(STT/TTS)와 다림시스템(동영상솔루션)에 각각 한수원 RFP 규격서 양식에 맞춰 작성 협조 요청
   (박현후 과장 KT STT/TTS 부문 RFP 규격서 초안 작성 지원)
- STT/TTS(KT 지원) 및 동영상 솔루션(다림시스템 지원) 데모[(3/8(금) 10시]
 · 한국수력원자력 인재개발원 IT담당 외 관계자 20여명 참석
 · STT/TTS 데모시연 결과 : 경쟁사 대비 매우만족
 · 동영상솔루션 데모시연 결과 : 부족
   (자막 생성 및 편집, 아바타 자동생성 TTS 등의 구동 장면 실영상 추가 제출하여 재평가 예정)
- STT/TTS 및 딜리버리 공수 산정하여 예산용 견적 제출
  · 고객 예산 문제로 STT/TTS 전사라이선스가 아닌 50채널로 제안(KT에 라이선스 일부 무상지원 협조 요청)
 - 지속적으로 경쟁사 제안 견적으로 입찰용 예산을 맞추려고 하여 주관사인 심플랫폼에게 시장상황에 맞는 
   현실적인 입찰용 예산 편성에 대한 고객 협의 요청
 - 동영상 업체인 다림시스템 제안 참여 포기(동영상 부문 사업비 할당 부적합) 
  · 타업체 재확인 중
- 티젠소프트 등 다수의 동영상 솔루션 업체를 컨택하였으나 업체들의 공통된 의견은 일반 동영상 솔루션 
   업체가 진행할 요구사항의 수준을 넘어서고 3개월 내에 개발할 요건이 아니라고 함
 - 휴먼AI 업체를 추가로 컨택한 후 영업적 의사결정 협의 예정
  · 심플랫폼이 마음AI, 당사에서 클레온 컨택 중
- 휴먼AI 업체 클레온 컨택 결과 : 해당 프로젝트 협업 불가능
  · 고객의 요구사항을 수용하기에 프로젝트 기간이 부족하며 타 프로젝트 수행 중이라 인력 가용도 불가능
- 솔트룩스가 동영상 솔루션(TTS 자동 아바타 생성 포함) 부문 담당하고 KT컨소시엄에서 STT 부문 담당하는
  협업 가능 여부에 대해 심플랫폼에게 고객을 통한 협업주선 요청 의견 제시
- 동영상 편집 및 제작 부문 아이엔지피플과 협업 진행 불가능
- 연구소에서 추천해 준 소규모 휴먼AI 업체인 포켓메모리 연락 불통(사업 의지 없는 것으로 추정)</t>
  </si>
  <si>
    <t>충북소방본부 AI 인공지능 기술을 활용한 지능형 재난정보공유플랫폼 구축
(STT, TA 활용)</t>
  </si>
  <si>
    <t>- 발주금액 : 6억</t>
  </si>
  <si>
    <t>- 주요 사업 계획
 · STT : 음성 통화 실시간 STT하여 화면 송출 
 · TA : 재난위치, 상황 관련 핵심키워드 추출 및 분석
 · POI(Point of Interest) : 핵심키워드를 GIS 연동하여 재난위치 화면 표시(음성데이터 300시간~500시간 분량 학습 예정)
 · 동시접속채널 : 15채널(콜인원수이자 동접채널)
 · 개인PC에 분석 결과 정보 표시(긴급 상황은 관제시스템에 표시)
 · HW 인프라 등 내부 구축하여 운영/관리
 · 삼성 교환기 사용 중이고 이중화 되어 있음 
- 올해 조달청 나라장터 입찰 공고 예정(조달 평가 진행)
 · 예산 : 7억
 · 사전규격 : 3월 혹은 이전
 · 프로젝트 기간 : 6개월(9월 혹은 10월에 완료 예정)
- 충북소방본부 실무담당자 변경으로 인하여 사업계획안 자료를 준비하여 다시 미팅 필요
 · KT 통해 확인했고 1주일 후(1월3주) 자료 준비하여 미팅 일정 확인
 · 1/17(수) 사업계획안 KT 이장호 과장에게 전달[26일(금) 10:30 미팅]
- 충북소방본부에서 타기관 유사 구축 사례 벤치마킹 후 구체적인 계획 및 추진
 · 충북소방본부 정보통신팀장 조사 결과 23년도에 경남소방본부, 대전소방본부가 진행했고 21년도 광주소방본부 진행한 것으로 파악했고
   서울소방본부도 사업 준비 중에 있다는 것으로 알고 있다고 함
 · 당사에서 유사 구축 사례 상세 내용 확인해 보고 해당 사업 방식으로 충북소방본부에 수행 가능여부 알려달라고 함
 · 나라장터에 충북소방본부에서 조사한 사이트 별 유사 구축 사업 관련 나라장터 입찰 정보 검색했으나 확인이 안 되어 상세정보 협조 요청 예정
- 부산소방본부 시범사업 계획서 공유(KT 본사에서 지원 받아 KT충북지사에 공유)
 · 주요사업내용 : AI보이스봇 서비스(전화통화 내용에 대한 STT/TTS를 활용한 신고접수 후 관할소방서 연결)
- KT충북지사에 충북소방본부 사업계획 일정 및 RFP 지원여부 확인 협조 요청
 · 충북소방본부에서 당사의 유사 구축사례의 부재로 고민
- 대구119상황실 동영상 시연 및 설명(대표님 동행)
- 송수신 통화내역 구분된 STT 결과 표시 및 요약 기능이나 특정 키워드 발생 시 업무매뉴얼 자동 호출 기능
  외에 유관기관에 발송할 보고서 자동 생성 기능 필요(담당자가 해당 사업에 차별화된 기능이라고 생각)
 · 충북소방본부 보고서 양식 샘플 수신 예정
- 3월 중 긴급 입찰공고 예정이고 장마 전까지 전체시스템은 아니더라도 시범운영 시스템은 구축되어야 함
- 당사에서 RFP 작성 지원 의견 제시
 · RFP 작성 지원을 위한 충북소방본부의 기본 사업계획서 내용 공유 요청
- 3/6(수) KT 수주(LG, SK 경쟁)
- 3/11 사업계획안 준비 중이며 4월중~4월말 입찰 진행 예정(3월중~3월말 경 사업계획안 기안 예정)
- 다른 분주한 업무들로 사업계획서 작업 진행을 못하고 있음
 - 4월 중순 혹은 말경에 입찰공고 예정 
  · RFP 작업 지원 여부에 대해서는 4월중 논의
- KT충북지사에 충북소방본부의 사업계획안 등 입찰공고 준비에 대한 미진한 상황 공유
  · 고객의 신속한 입찰공고 준비에 대한 적극 독려 협조 요청
- KT충북지사를 통해 충북소방본부의 사업계획안 품의 진행 중이고 4월중 사전규격 공고 계획 확인
- 해당 사업 품의 절차 지연 중
  · 내부 품의 -&gt; 행정안전부 결재 -&gt; 소방청 결재
- 행안부, 소방청 사업 품의 승인 완료
 · 충북소방본부에서 조달청 나라장터에 입찰 사전규격 의뢰
- 플랫폼사업본부와 협력하여 원가분석 결과 원가 초과
  · ARS솔루션 업그레이드, H/W 매입 견적 수신(녹취솔루션 업그레이드는 차주 확인 예정)
- ARS솔루션(세아테크), 녹취솔루션(엠에스전자통신) 업체 확인 및 주관 예정사(위니텍) 확인
- 정보통신공사업 및 소방 레퍼런스 확보 업체 참여 조건으로 인하여 주관사 참여 난해
  · 주관 예정사이자 지역 업체인 위니텍을 통해 STT 부문 협업 가능 여부 확인하여 제안 참여 여부 검토
- 사전규격(~05/12) 의견 등록
  · 정보통신공사업면허 삭제, 실적 인정범위 수정 요청(소방청사업인공지능 관련 사업)
- 주관 예정사이자 지역 업체인 위니텍 컨택 안 됨(사업비 분석 결과 원가 초과로 인한 컨택)
  · 제안 참여 난해</t>
  </si>
  <si>
    <t>위성전군방공경보체계 관련 TTS 구축 제안</t>
  </si>
  <si>
    <t>지엔기술
이니텍</t>
  </si>
  <si>
    <t>- KT TTS로 견적서 제출(KT TTS와 일반 TTS의 가격 격차가 큰 것에 대해 KT본사에 대안 검토 협조 요청)</t>
  </si>
  <si>
    <t>서울특별시 서울종합방재센터 119종합상황실 인공지능(AI) 체계 구축 - STT, TTS 부문 참여</t>
  </si>
  <si>
    <t>엘젠(+VTW&amp;코넥)</t>
  </si>
  <si>
    <t>- 발주금액 : 5억
- 전체예산 : 17.41064억(VAT포함)</t>
  </si>
  <si>
    <t>- 내부 사전규격 검토(with 플랫폼사업본부)
  · 검토결과 : STT, TTS 솔루션 구축&amp;커스터마이징과 학습데이터 구축 가능
- KT 유충원 과장 통해서 제안 참여를 위한 KT의 영업적 도움 가능 확인
- KT 유충원 과장이 주관사로 참여 예정인 코넥 컨택 중
  · 당사에서도 컨택하고 있는 회사와 협업 가능여부 확인 후 제안 참여 전략 및 방향 결정
- 엘젠(주관사), VTW&amp;코넥(공동수급) 제안TF와 협업
  · 당사는 STT, TTS 구축 부문 하도급 제안 참여
  · KT에서 STT, TTS의 기존 파트너가 대비 채널라이선스 무상 수량 확대 지원으로 매입가 하향 조정
  · STT, TTS 부문 제안서 준비(고윤창 부장&amp;박현후 과장)
- 5/27(월) 18:00 공동수급 마감, 5/28(화) 16:00 제안서 및 가격입찰서 방문 제출 마감
- 5/31(금) 14:00 주관사 엘젠 제안 발표
- 아일리스프런티어 수주</t>
  </si>
  <si>
    <t>신한카드 AICC 구축</t>
  </si>
  <si>
    <t>KT ds</t>
  </si>
  <si>
    <t>- 발주금액 : 0.63억</t>
  </si>
  <si>
    <t>- AMP 부문 구축세팅 관련 개발공수 산정 후 견적서 제출(플랫폼사업본부 개발공수 산정 협조)
  · 입찰 공고 후 견적 변동 가능성 있음
  · 견적 : 4M/M, 0.63억
- DROP</t>
  </si>
  <si>
    <t>120 다산콜재단 AICC 시스템 3차 고도화(주관사 : 부뜰정보시스템) – 콜봇 부문 참여</t>
  </si>
  <si>
    <t>- 전체예산 : 50억</t>
  </si>
  <si>
    <t>- 구축범위 : 신규망 내 콜봇(실시간 250CH), 이슈알리미, 빅데이터분석, 채팅 상담 고도화(다국어)
    ※ 콜 인프라는 기존 라이선스 채널 증설(교환기, 녹취)
  · 3개사 견적 수신하여 평균 금액으로 예산 신청 예정(고객확인)
- STT, TTS, 봇 견적 및 필요 하드웨어 스펙 요청(KT)</t>
  </si>
  <si>
    <t>대전소방본부 재난/재해/사고 대응 음성인식 및 분석 시스템 구축</t>
  </si>
  <si>
    <t>- 충북소방본부와 유사 요구사항(STT/TA)이며 상반기 중에 프로젝트 완료 계획 중(긴급 입찰 진행 예상)
  · 차주 중 KT와 대전소방본부와 화상 회의 진행 예정
  · 기획팀 고윤창 부장 사업계획안 지원
- 업데이트 안 됨</t>
  </si>
  <si>
    <t>카카오페이 STT/TA 시스템 구축</t>
  </si>
  <si>
    <t>아시아나IDT</t>
  </si>
  <si>
    <t>3월~4월</t>
  </si>
  <si>
    <t>- 카카오페이 콜센터에 STT/TA 구축 검토 중(STT/TA 솔루션 표준소개서 전달)
- 업데이트 안 됨</t>
  </si>
  <si>
    <t>흥국화재 AICC 구축</t>
  </si>
  <si>
    <t>- STT/TA 실시간 200채널(배치는 익일 1회) 구축 예정이고 관련 견적서 및 HW권장사양(이중화 구성) 안내
 · STT 매입견적(KT) : 2.1억(STT 라이선스 실시간 200채널 기준)
 · TA 매입견적(코난테크놀로지) : 별도 견적 요청하지 않고 기존 협업 제안했던 서울보증보험 사례 활용
 · 1차 매출견적(부뜰정보시스템) : 6.1억(STT&amp; Assistant+QA용 TA 버전) &amp; 6.7억(STT&amp; Assistant+QA+분석용 TA버전)
 · 2차 매출견적(부뜰정보시스템) : 8.2억(STT&amp; Assistant+QA용 TA 버전) &amp; 8.8억(STT&amp; Assistant+QA+분석용 TA버전)
- 업데이트 안됨</t>
  </si>
  <si>
    <t>인천국제공항공사 AI휴먼 안내키오스크 상담</t>
  </si>
  <si>
    <t>- 원가 초과</t>
  </si>
  <si>
    <t>행정안전부 청각장애인을 위한 재난안전 정보 수어 서비스 사업</t>
  </si>
  <si>
    <r>
      <rPr>
        <sz val="10"/>
        <color rgb="FF000000"/>
        <rFont val="&quot;맑은 고딕&quot;, monospace"/>
        <family val="3"/>
        <charset val="129"/>
      </rPr>
      <t xml:space="preserve">- 청각장애인 대상 재난, 재해, 질병에 대한 위기 상황 및 대처 안내용 수어번역서비스 사업계획서 제출
  · 예산견적 : 4억
</t>
    </r>
    <r>
      <rPr>
        <sz val="10"/>
        <color rgb="FF000000"/>
        <rFont val="&quot;맑은 고딕&quot;, monospace"/>
        <family val="3"/>
        <charset val="129"/>
      </rPr>
      <t>- 제출기한이 초과되어 사업계획 반영 불가</t>
    </r>
  </si>
  <si>
    <t>한화생명 보이는ARS 대상 수어번역서비스</t>
  </si>
  <si>
    <t>- 발주금액 : 0.3억</t>
  </si>
  <si>
    <t>- 수어 관련 법령 자료 공유하였고 한화생명에 보이는ARS 등에 사업기회 확인 중
 · 한화생명 수어번역서비스 적용안 시스템 구성도 제출
- 견적서 제출
 · 1차견적(보이는ARS용) : 0.454억
 · 2차견적(보이는ARS용) : 약 0.25억</t>
  </si>
  <si>
    <t>* KT 수주</t>
  </si>
  <si>
    <t>한국정보통신기술협회(TTA) 인공지능 기반 자막-수어 변환 시스템 고도화 용역</t>
  </si>
  <si>
    <t>한국정보통신기술협회(TTA)</t>
  </si>
  <si>
    <t>- 5/14(화) 10:00, RFP 관련 고객 미팅(이하형 본부장, 하윤호 이사, 함영민 팀장)
- 전체적으로 몇차례 사업을 해온 결과 좋은 성과를 거두지 못하여 예산도 절감되고 있는 실정
- 기존 사업자의 수어 정확도 부족
  · 2019년~2024년 구축 후 2025년 상용화 예정이었으나 정확도 부족 등의 이유로 지속 지연되어 옴
- 수어 번역의 정확한 학습을 통한 번역 정확도 중요
- 제안 참여 시 당사의 번역 엔진 활용 가능
- 제안 참여 시 뉴스 데이터 확보와 매년 시청자미디어 재단에서 청각장애인 대상 뉴스 체험 서비스를
   제공하는데 해당 사업 결과물로 체험하게 하여 당사의 수어번역서비스의 광고홍보에 좋은 영향 예상</t>
  </si>
  <si>
    <t>헤럴드 수어번역서비스 협업 논의[AI EXPO 2024 부스 방문사]</t>
  </si>
  <si>
    <t>-MOU 등의 전략적 협업 논의
- 당사에서 헤럴드 웹에 수어번역서비스 제공하고 헤럴드에서는 뉴스데이터 제공 및 광고홍보 협력
 · 헤럴드 웹에는 주요뉴스 혹은 핵심뉴스에 수어번역서비스 적용</t>
  </si>
  <si>
    <t>장애인고용공단 수어번역서비스</t>
  </si>
  <si>
    <t>지티이시큐</t>
  </si>
  <si>
    <t>- 4/16(화), 장애인고용공단 상주 프로젝트 중인 지티이시큐를 통해 수어번역서비스 소개 및 영업상담
 · 수어번역서비스 구축형 고객 예산 편성을 위한 파트너 견적서 발송(모바일앱, 웹, 키오스크2대, 문장100식)</t>
  </si>
  <si>
    <t>한국수력원자력 새울본부 안내로봇 연동 수어번역서비스 적용</t>
  </si>
  <si>
    <t>KT대구경북지사, 
SimPlatform</t>
  </si>
  <si>
    <t>4분기</t>
  </si>
  <si>
    <t>- 발주금액 : 0.6억</t>
  </si>
  <si>
    <t xml:space="preserve">- LG CLOi 연동 수어번역서비스 적용 제안 중
 · 2/21(수) 수어 부문 사업계획안 SimPlatform 전달
- 한수원 RFP 규격서 양식으로 수어번역서비스 부문 RFP 규격서 작성 요청 받음
   [방기덕 소장 &amp; 고윤창 부장 작성 지원 중, 3/4(월) 12:00까지 제출]
- LG CLOi 및 미디어월에 수어변역서비스 연동 적용 계획 중
- 3월 중 입찰공고, 4월 계약 및 사업 착수 예정
- LG 로봇에서 수어번역서비스와 CMS 연동 및 커스터마이징 가능 확인
 · LG전자 CMS 협력사 정상커뮤니케이션즈와 소통
- 미디어월 부문은 연동컨트롤러와 CMS가 커스터마이징 불가한 외산제품이라 로봇, 수어 연동 구현 불가[3/8(금) 12:00 고객과 중식]
 · 로봇, 수어 모두 미디어월 연동 구현이 가장 중요한 부분이라 미디어월 CMS 교체여부 확인 예정
 · 로봇 도입 시 수어 함께 반영 차질 없도록 공공기관 장차법 적용 법령 및 ESG경영지표 내용 활용 지속
   제안 협조 요청
- LG CLOi 2대용 수어서비스 견적 제출
- 미디어월 필수 적용에 대한 고객 요구에 따라 미디어월과 LG CLOi 및 수어서비스 연동 가능 방안 확인 중
 · CMS 연동 및 커스터마이징 가능 업체 섭외와 윈백 및 관련 예산 증액 가능 여부 확인 중
- 미디어월과 LG CLOi 및 수어서비스 연동 가능 방안 지속 확인 중
 · LG CLOi CMS 업체인 정상커뮤니케이션과 미디어월 업체의 협력 가능 여부도 확인 요청 의견 제시
- 주관사 심플랫폼에서 LG CLOi의 수어서비스 연동 개발공수 확인 중
- 주관사 심플랫폼에 한수원 수어 적용 대상 예상 문장 확인 요청
- 로봇&amp;수어번역서비스 도입시기 4분기로 연기
 · 본관이 아닌 24년말 준공 예정인 전시관에 로봇&amp;수어번역서비스 구축하는 것으로 계획 변경
- 박물관 안내용으로 로봇만 2년 동안 사용하기로 함. </t>
  </si>
  <si>
    <t>대한장애인체육회 수어번역서비스 추가 제안</t>
  </si>
  <si>
    <t>한국능률협회컨설팅</t>
  </si>
  <si>
    <t>8월</t>
  </si>
  <si>
    <t>-발주금액 : 0.25억</t>
  </si>
  <si>
    <t>- 장애인선수관리시스템 대상 수어번역서비스 추가 제안을 위한 견적서, 소개자료 전달
 · 입찰마감 : 8/1(목), 제안발표 및 결과확인 : 8월1주~2주 중</t>
  </si>
  <si>
    <t>- 요구사항 : STT API 개발 검토 및 다수 동영상 동시다발적 업로드 기능 필요
  · 타 시스템에서 직접 호출 가능한 서비스 구성(호출방식은 추후 협의)
  · 다중사용자 및 다중파일 처리 구축(Queue, 멀티스레딩 등)
  · 처리현황
  · 서버 활용 모니터링, 변환 이력 관리
- 방송 쪽에서 STT 사용해 보고 실 적용 업무 대상 기획
  · 1분 정도 동영상 10개 정도 STT 적용 테스트 진행 완료
- 기존에 카카오 STT 도입해서 교통제보 대상 야간 상황실 담당자 부재에 대한 상담 대응용으로 사용해
   왔으나 카카오에서 STT EOS를 한 상황이라 공단 내부적으로 대안 고민해 옴
- 3차 사업용 STT API 개발 견적서 발송(4.5M/M)</t>
  </si>
  <si>
    <t>* 6월초 계약, 12월 종료 혹은 1월 종료(변동 가능성 있음)</t>
  </si>
  <si>
    <t>- 견적금액 : 600만원</t>
  </si>
  <si>
    <t>- 키오스크 및 로봇 생산업체인 라스테크에서 생산 제품 수어서비스 적용 검토중
- 구독형 서비스는 지양하고 온프라미스 1회성 견적요청
- 3/6(목) 온프레미스 클라이언트 라이선스용 으로 견적전달 완료
- 라스테크 내부검토후 연락주기로 함.</t>
  </si>
  <si>
    <t xml:space="preserve">- 발주금액 : </t>
  </si>
  <si>
    <t>- 한국관광공사에서 서비스중인 관광포탈(열린관광지,오디(ODII)외) 수어적용관련 제안
- 관광포탈의 여러 서비스에 대한 분석이 필요하며, 수어서비스 적용에 대한 논리적 제안필요
- 전국 열린관광지 20개소(2023년기준: 충남,대전,경남,경기,경남,전북,전남)대상 견적요청 
- 사이트 분석후 견적제출 예정</t>
  </si>
  <si>
    <t>- 발주금액 : 0.3</t>
  </si>
  <si>
    <t>- 현재 입찰준비중
- 2/28일 식품안전정보원에서 식품업체대상 푸드 QR 설명회 진행
- 식품수량: 300개 / 예산 : 3000만원 / 입찰시점 : 5월~6월 예상
- 3/6(목) 입찰 예가산정을 위한 단가 견적서(식품당 20만원) 및 입찰참가자격 참고용 내용 발송완료</t>
  </si>
  <si>
    <t>- 발주금액 : 0.06억</t>
  </si>
  <si>
    <t>2/19(수) 기준
- 전북테크노파크에서 남원시 어울림도서관(신축)에 AI휴먼(이스트소프트) 체험관을 설치하였으나, SaaS사용료 과다로 당사 수어체험서비스 교체예정
- 적용시점은 금년 3월부터 적용하고자하며, 서비스기간은 3월~12월까지 10개월 계약 진행예정('26년 계약여부는 별도 협의예정)</t>
  </si>
  <si>
    <t>롯데쇼핑 배리어프리 안내 키오스크 교체사업</t>
  </si>
  <si>
    <t>- 롯데쇼핑(롯데몰,롯데아울렛,롯데백화점등) 전국지점 기존 안내 키오스크 400여대 배리어프리 교체사업진행
- 롯데쇼핑 예산문제로 전체장비 교체가 불가하여 엘토브측에서 3년 SaaS 구독형으로 제안하여 롯데쇼핑측에서 사업진행 확정 
- 3월 입찰진행 / 4월 사업진행 목표로 진행중 (기존장비 엘토브 안내 키오스크 점유율 높은상태)
- 당사 수어견적은 수량베이스(100대기준, 200~300대기준, 400대기준) 견적발송완료(2/13(목))</t>
  </si>
  <si>
    <t xml:space="preserve">- 국립과천과학관 포탈시스템 재구축 및 클라우드 전환 입찰공고 공고중 
- 사업예산 : 15.2억  / 공고:2/3(월) / 제안마감 : 3/7(금)
- 국립과천과학관 포탈시스템은 2008년 구축 후, 2015년에 개편하여 운영 중으로 비호환 기술 동시 사용에 의한 유지보수 난이도 증가로 재구축상황
- 현재 국립과천과학관의 "과학수어"와 국립어린이과학관의 "전시물수어해설"에 대해 수어통역사를 활용한 과학관련 수어컨텐츠 제공중
- 과학전시관의 컨셉에 맞추어 과학관련 수어서비스를 AI기반 수어 아바타를 적용한 컨텐츠를 추가제안 제안하는것으로 제안사측과 협의중
- 제안사는 당사 협력사인 (주)윤커뮤니케이션즈에서 제안 준비중
- (주)윤커뮤니케이션 제안팀 내부 검토후 추가제안 여부 확정예정. </t>
  </si>
  <si>
    <t xml:space="preserve">- 발주금액 : 0.3억 </t>
  </si>
  <si>
    <t xml:space="preserve">  - 교보DTS마더사로 사업진행중이며, 아이앤지피플은 협력사로 제안
  -  AIA생명보험 포탈內 “청구서류안내, 청구방법안내, 지급절차안내” 3개항목에 대한 수어서비스 적용 검토중
  -  기본문장수 200개기준으로 LGCNS에 견적진행중에 있으며, 적용여부는 교보DTS에서 결정 예정 
  - 24/11/1 금융서비스 개선 필요성 명분자료 아이앤지피플 발송완료
  - 24/12/13 수어서비스 일부 적용 확정(분석/설계후 수어적용 시나리오 확정)
  - 사업기간 : 25/01/2~26/2/28까지(13개월) 프로젝트 
  - 수어적용시점은 25년 하반기부터 적용 예상</t>
  </si>
  <si>
    <t>- 수주사인 ㈜씨아이테크 =&gt; 실 구축사 ㈜지앤시스
- 실 구축 개발사인 ㈜지앤시스 최호영대표 수어적용관련 미팅완료
- KTX 발권기 키오스크 UI/UX 복잡성으로 인해 수어적용 범위 미확정 상태. 
- ’25년 1월중 수어적용 문장 스크립트 수급예정 / 7~8월까지 개발 및 장비 프로토타입 완료계획
   ※ 서울역 시범운영후 전 역사 확대예정/ 전체 360대
   ※ 개발사측 추가제안으로 인해 당사를 포함한 멀틱스와 이큐포올 견적확인후 결정예정
- 1월중 수어적용 문장 스크립트 수급 예정이였으나 발권기 프로세스 복잡성으로 미완료 상태. 
   코레일측과 논의등을 감안했을시 완료시점을 3월경으로 보고 있다고 함.</t>
  </si>
  <si>
    <t>- 1/7(화) LG슈퍼스타트팀 LG그룹 계열사 수어서비스 적용 콜라보레이션 미팅 진행
- LG그룹 계열사중 우선순위 계열사를 순차적으로 PoC형태로 사업적용 제안 예정
- 1순위 : LG전자 가전사업부 및 로봇사업 /  2순위 : LG전자 VS -&gt; HUD(Head Up Display) / 3순위 : LG전자 KIOSK사업 /  4순위 : LG생활건강
- 서비스방식은 QR코드를 활용한 수어서비스 및 수어 응용서비스 발굴
- 1/10(금)우선순위관련 자료 LG슈퍼스타트팀 제출완료(기획팀 고윤창부장)   
- 1/20(월) 현재 LG그룹 계열사 미팅일정은 설명절 이후 순차적으로 진행될 것으로 예상.
- 2월 현재 LG슈퍼스타트팀 이진아책임께 계열사 미팅관련 전화와 문자를 드리고 있으나 연락두절 상태
- 2/12(수) LG전자 A2X센터에서 자체적으로 AI기반 수어개발중. 금년 5월에 출시될 TV에 수어적용 출시 예정
  ※  2/18(화) LG 전체 계열사 내부미팅 자리가 있는 상태이며, LG슈퍼스타트측에서 LG생활건강, HUD관련 계열사 상담 및 현황확인 예정
  ※ 3월말~4월초 아고라 발표자리에서 당사 수어서비스 어필해 보자고 함.</t>
  </si>
  <si>
    <t>- 발주금액 : 0.26억</t>
  </si>
  <si>
    <t xml:space="preserve">- GS칼텍스 주유소 운영 SW개발 사업을 GS ITM에서 개발사업 진행중
- 개발사업분야 : 셀프ODT, 주유기 KIOSK, 세차키오스크(15”화면상의 음성에 맞추어 수어영상 표출)
- 현재는 검토 단계이며, 계약진행시 당사와 GS칼텍스간 직접계약하여 GS ITS와 사업진행
- 사업진행계획 : 5월까지 개발완료 / 7월까지 테스트 / 8월 허브주유소 1~2곳 오픈(안정화) / 9월 사업종료
- 1/8(수) 1차 견적 발송 : 1안) Server License  / 2안 Kiosk Client License (1,2안 모두 SL-CMS포함 제안)
- GS ITM담당자 의견 : On-premis방식으로 주유기 수어서비스 예정이므로 CMS제외한 컨텐츠만 제공요청
- 1/14(화) SL-CMS제외 200문장기준 견적서 발송완료 / GS ITM측 수어서비외 추가 아이템 금액 산출후 GS칼텍스측에 품목 및 금액 발송예정
   ※ GS칼텍스측 결정시 5월전까지 ASAP으로 구축해야 되는 상황임.
- 2/7(금) 현재 GS ITM에서 추가 아이템을 취합하여 GS칼텍스에 전달한 상태이며, 임원결재 대기 상태
- 결정은 빠르면 2월 늦어도 3월중으로 추가사업 결정을 할것으로 예상한다고 함.(추가계약건은 GS ITM 계약대상이 아니라 GS칼텍스 결정상황 무관심) </t>
  </si>
  <si>
    <t>[2024년] 
- 문화축제 수어서비스 방향은 홈페이지, 앱, 안내표지판, 브로셔 등 QR적용 수어서비스 적용제안
- 하반기 전국 668개 행사기관 컨텍은 전문 텔레마케팅 대행사를 통해 1차 진행 요청중
   ※ 먼져 진행중인 아웃바운드 콜과 휴가시즌으로 인래 당사 진행은 8월 넷째주 진행예정 
    * 2차 고객수집은 상반기 지역축제 완료 기관대상 ‘25년 행사준비를 위한 텔레마케팅 진행 및 고객수집 
    * 남양주시 경기정원박람회 홍보물 스마트 수어QR서비스 제안 차 남양주시 공원녹지관리사업소 방문 / 예산문제로 도입불가
[2025년]
- '25년 상,하반기 지역축제대상 TM진행 예정
  ※ 2/12(수) 미래전략팀 박현후과장 지원으로 '25년 지역축제 전체 리스트 조사중
  ※ '25년 상,하반기 전체 리스트 확보후 전체 지역축제 대상 TM전문업체 "김&amp;김콜센터"를 통해 아웃바운드 진행예정(2월 셋째주중)</t>
  </si>
  <si>
    <t>- 장차법 대응 및 ESG경영 실천을 위해 수어번역서비스 도입 검토 예정
- 근시일 내 경영진 대상 수어번역서비스 설명회
- 챗봇 시범 적용용 수어번역서비스 예산용 견적 및 인프라 구성안 제출
- 구축형, 구독형(금액 구조만 구독형으로 제안) 견적 제출
- 24년 12월에 금융지주에서 실무진과 SynK 당위성 논의 후 사실 상 예산기안 통과
- 4~5월 입찰 공고 후 6월에 프로젝트 착수 계획 중
  · 2-3월 중 RFP 작업 관여 및 지원 제안 예정</t>
  </si>
  <si>
    <t>- 키오스크의 컨텐츠들은 대부분 도식화가 잘 갖추어져 있어서 수어 안내가 실용적이지 못할 것으로 예상
- 판교, 다산, 부산, 송도 지점들에 있는 미술관 제안 중</t>
  </si>
  <si>
    <t>LG CNS(?)</t>
  </si>
  <si>
    <t xml:space="preserve">* 수어번역서비스 설명회 및 업무 상담(2/19, with 대표님)
    - 모션인식을 통한 수어 양방향 소통 뱅킹서비스 계획 중
     · 교보생명 사례 활용 농인 대상 카카오뱅킹 app에 핵심키워드 클릭 유도하여 질의 처리 후 수어 답변 제안
       (질의 처리를 위한 핵심키워드 시나리오 기획 고민 예정)
     · 상세 상담의 경우 손말이음센터 혹은 전국 수어통역센터 연결 처리 대안 제시(개인정보인증 정책에 따름)
     · 제안 내용 검토 및 고민 후 올해말 혹은 내년초 사업 추진 예정
</t>
  </si>
  <si>
    <t>AI 수어 아바타 서비스 구축</t>
  </si>
  <si>
    <t>부뜰정보시스템
 (생명보험사)</t>
  </si>
  <si>
    <t>- 하나생명, DB생명 등 주요 생명보험사에 소개자료 메일 발송
  · 부뜰정보시스템의 기존 네트워크 활용하여 담당자 명단 확보 및 소개 자료 발송(사업기획안 등)
  · 전화 및 미팅 일정 조율(관심도 파악 및 일정 확정)
  · 방문 미팅 및 시연(데모 시연 및 Q&amp;A)</t>
  </si>
  <si>
    <t>* 오웬스그룹
  - 시설관리공단 수어번역서비스 사업기회발굴
* 비에이소프트
  - SGA 보이스아이 전담 수어번역서비스 공급 파트너쉽 체결(2/12)
   · 3월 부터 본격적인 사업기회발굴 시작
* 강호정보통신, 엠스톤솔루션, 에스오넷 - SK쉴더스 파트너사
  - 강원지역 공공기관 수어번역서비스 사업기회발굴</t>
  </si>
  <si>
    <t>- 계산서 : 1/22
- 결제 : 2/20(지연되었다가 2/28 결제 확인)</t>
  </si>
  <si>
    <r>
      <rPr>
        <sz val="10"/>
        <color rgb="FF000000"/>
        <rFont val="&quot;맑은 고딕&quot;, monospace"/>
        <family val="3"/>
        <charset val="129"/>
      </rPr>
      <t>- 중도금 3차 기성검사신청서 제출 : 3/28</t>
    </r>
    <r>
      <rPr>
        <sz val="10"/>
        <color rgb="FF000000"/>
        <rFont val="&quot;맑은 고딕&quot;, monospace"/>
        <family val="3"/>
        <charset val="129"/>
      </rPr>
      <t xml:space="preserve">
- 계산서 : 3/19(3/31에 발행)
- 결제 : 계산서 발행일자 확인과 동시에 함께 확인 중</t>
    </r>
  </si>
  <si>
    <t>- 견적서 발송(0.088억)
- 1/10 발주
- 전체 계약기간 : 2024. 12. 04 ~ 2025. 06. 17
- 3/17까지 50문장 1차본 완료 예정
- 2/27 번역 대상 문장 1차본 수령
- 아바타 케릭터 : 여성(자켓&amp;Y셔츠 - 색상 검토 중) / 아바타 사이즈 : 교보생명과 동일 / 
- 4/19 시범오픈(4월초 정도까지 제작 및 테스트 완료)
- 5/13 대고객 오픈
- 6월 중순 안정화 완료 및 종료
- 6월말 : 대금결제 예정</t>
  </si>
  <si>
    <t>* 결제예정시기 : 25. 06 말
* 4/29 : 시범오픈(4월초 정도까지 제작 및 Test 완료 필요)
* 5/13 : 대고객 오픈
* 6월중순 : 안정화 완료 및 종료</t>
  </si>
  <si>
    <t>* 과제 경쟁률 치열(DROP)</t>
  </si>
  <si>
    <t>2025년 지원 사업</t>
  </si>
  <si>
    <t>순번</t>
  </si>
  <si>
    <t>과제명</t>
  </si>
  <si>
    <t>예상공고일정</t>
  </si>
  <si>
    <t>공고기관</t>
  </si>
  <si>
    <t>신청기간</t>
  </si>
  <si>
    <t>금액</t>
  </si>
  <si>
    <t>사업</t>
  </si>
  <si>
    <t>한국수어-한국어 사전자료 집필 사업</t>
  </si>
  <si>
    <t>24.10월말공고/12월계약</t>
  </si>
  <si>
    <t>나라장터</t>
  </si>
  <si>
    <t>- 발주금액 : 10억(수의계약 : 9.8억)</t>
  </si>
  <si>
    <t>수주 ('24년 사업금액 : 900,000,000원)</t>
  </si>
  <si>
    <t>한국어-한국수어 병렬말뭉치 구축 사업</t>
  </si>
  <si>
    <t>2월예상('24년기준)</t>
  </si>
  <si>
    <t>- 예상 발주금액 : 16억</t>
  </si>
  <si>
    <t>공고 게재 안됨 ('24년 사업금액 : 1,580,000,000원)</t>
  </si>
  <si>
    <t>수어로 책 읽어드립니다</t>
  </si>
  <si>
    <t>3월예상('24년기준)</t>
  </si>
  <si>
    <t>- 예상 발주금액 : 10억</t>
  </si>
  <si>
    <t>공고 게재 안됨 ('24년 사업금액 : 1,059,600,000원)</t>
  </si>
  <si>
    <t>2025년 서울형 R&amp;D 지원사업</t>
  </si>
  <si>
    <t>KOSI 기업마당</t>
  </si>
  <si>
    <t>- 정부지원금 : 4억</t>
  </si>
  <si>
    <t>공고 게재 안됨</t>
  </si>
  <si>
    <t>전시정보 수어영상 제작 사업</t>
  </si>
  <si>
    <t>6월예상('24년기준)</t>
  </si>
  <si>
    <t>이나라도움</t>
  </si>
  <si>
    <t>공고 게재 안됨('24년 사업금액 : 400,000,000원)</t>
  </si>
  <si>
    <t>과제</t>
  </si>
  <si>
    <t>2025년도 중소기업기술혁신개발사업</t>
  </si>
  <si>
    <t>25.01.17(금)</t>
  </si>
  <si>
    <t>중소벤처기업부</t>
  </si>
  <si>
    <t xml:space="preserve">25.02.03(월)~02.17(월) </t>
  </si>
  <si>
    <r>
      <rPr>
        <sz val="10"/>
        <color theme="1"/>
        <rFont val="Arial"/>
        <family val="2"/>
      </rPr>
      <t xml:space="preserve">- 대상사업 : </t>
    </r>
    <r>
      <rPr>
        <strike/>
        <sz val="10"/>
        <color theme="1"/>
        <rFont val="Arial"/>
        <family val="2"/>
      </rPr>
      <t>수출지향형</t>
    </r>
    <r>
      <rPr>
        <sz val="10"/>
        <color theme="1"/>
        <rFont val="Arial"/>
        <family val="2"/>
      </rPr>
      <t xml:space="preserve"> / 시장확대형 / 시장대응형
1. 시장확대형 - 전략기술
2. 시장 대응형 - 일반 (분야가 맞지 않음)</t>
    </r>
  </si>
  <si>
    <t>2025년 산학연 Collabo R&amp;D 사업</t>
  </si>
  <si>
    <t>미공고
(2월공고예상)</t>
  </si>
  <si>
    <t>24년 공고는 2월 중순에 게재되었음</t>
  </si>
  <si>
    <t>2025년 지역혁신 선도기업육성 (R&amp;D) 사업</t>
  </si>
  <si>
    <t>미공고</t>
  </si>
  <si>
    <t>전년도 사업을 찾을 수 없음</t>
  </si>
  <si>
    <t>중소기업 연구인력지원 사업</t>
  </si>
  <si>
    <t>24년도 사업 공고 없음
 (20,21,22,23년 까지 공고 되었음)</t>
  </si>
  <si>
    <t>지원사업</t>
  </si>
  <si>
    <t>2025년 과학기술정보통신부 ICT분야 창업.벤처 지원사업 (K-Global 프로젝트) 통합 안내문</t>
  </si>
  <si>
    <t>미공고
(2월중순 공고예상)</t>
  </si>
  <si>
    <t>과학기술정보통신부</t>
  </si>
  <si>
    <r>
      <rPr>
        <sz val="10"/>
        <color rgb="FFFF0000"/>
        <rFont val="Arial"/>
        <family val="2"/>
      </rPr>
      <t>담당자 통화 : 2월 중순 게재 예정</t>
    </r>
    <r>
      <rPr>
        <sz val="10"/>
        <color theme="1"/>
        <rFont val="Arial"/>
        <family val="2"/>
      </rPr>
      <t xml:space="preserve">
- 글로벌 SaaS 육성 프로젝트
- AI바우처 지원
- 데이터 바우처 지원
- 디지털 혁신기업 글로벌 성장 바우처 지원
- 기타 등</t>
    </r>
  </si>
  <si>
    <t>글로벌 기업 협업 프로그램</t>
  </si>
  <si>
    <t>케이스타트업</t>
  </si>
  <si>
    <t xml:space="preserve">- </t>
  </si>
  <si>
    <t>사업공고 : 2월 내</t>
  </si>
  <si>
    <t>민관협력 오픈이노베이션 지원 사업</t>
  </si>
  <si>
    <t>미공고
(2월~3월 공고예상)</t>
  </si>
  <si>
    <t>사업공고 : 2월~3월 내</t>
  </si>
  <si>
    <t>초격차 스타트업 1000+ 프로젝트</t>
  </si>
  <si>
    <t>2025 혁신적 개발협력 프로그램 (CTS) 사업</t>
  </si>
  <si>
    <t>미공고
(사전 5월/ 본 6월 예상)</t>
  </si>
  <si>
    <t>KOICA</t>
  </si>
  <si>
    <t>담당자 통화 : 사전공고 5월 내 / 본공고 6월내</t>
  </si>
  <si>
    <t>23년도 주요 추진 사업</t>
  </si>
  <si>
    <t>비고(대표님 의견 포함)</t>
  </si>
  <si>
    <t>- 경기도 이동지원 관련 콜센터 현황 및 사업계획 정보수집(이하형 본부장 지인 업체인 소울인포테크 통해 확인 및 협업 상담)
- 소울인포테크는 경기도 알뜰교통카드 시스템을 구축하고 현재까지 운영 및 유지보수 중(콜센터 포함)
- 현재 콜센터 관련 주간은 직영으로 계약직이 운영 중(야간은 미운영 중)
- 고객측에서 기구축된 배차시스템에 불만(배차시스템 구축 업체가 영세하고 사용자편의성 취약 등)
- 9월부터 소울인포테크가 야간 콜센터 운영 진행(올해12월까지)
- 고객측에서 내년에는 소울인포테크가 주야간 모두 운영해 주기를 희망(콜전문업체가 아닌 소울인포테크에서는 진행여부 고민 중)
- 현재 내년 콜센터 주야간 통합콜센터 위탁운영 및 콜시스템 구축 예산 편성(내년 사업추진일정 및 정확한 예산 금액 확인 필요)
- 사업 제안을 위한 업체 제안TF 라인업 구성 후 소울인포테크와 명확한 비즈니스모델 및 R&amp;R 상의하여 제안 여부 확인 예정
   ㄴ 제안 준비를 위한 초기 확인 필요사항 : 콜센터 전문 운영 업체 라인업(KT IS 섭외 예정), 배차시스템의 불만 부분 해결책, 예산 및 사업추진일정 등
- KTIS 컨택 후 소울인포테크와 명확한 R&amp;R 등 협업 방향성 논의한 바 콜센터운영 예산과 시스템구축 예산은 편성되어 있으나 
  콜센터 주야간 통합 위탁운영 혹은 기존 체제 유지와 배차시스템 개선 여부 등에 대한 고객의 요구사항 정의 및 방향성이 미정이라 
  이에 대한 정립 후 재논의 예정(KTIS와 소울인포테크의 사업 정보가 상이하여 정확한 확인 필요)
   ㄴ 참고&gt; 금년 야간 콜센터 운영 관련 해서 소울인포테크 10월부터 진행 예정</t>
  </si>
  <si>
    <r>
      <rPr>
        <sz val="10"/>
        <color theme="1"/>
        <rFont val="&quot;맑은 고딕&quot;, monospace"/>
        <family val="3"/>
        <charset val="129"/>
      </rPr>
      <t xml:space="preserve">- 2024년 50억 사업기회발굴 지속 컨택 및 확인
- 모비젠과 미팅 결과 예산이 70억에서 10억으로 대폭 삭감
  ㄴ 10억 정도 추가 증액 예산 신청 준비 중
- STT TA서버를 활용한 스트리밍 서비스 관련 비용이 포함된 예산기안용 자료 준비를 요청하여 청각장애인을 위한 TBN교통방송 자막 서비스 사업계획서 제출
  ㄴ 3.5억(SW1.8억+용역0.5억+HW1.2억) 제시하였으나 2.2억(SW1억+용역0.5억+HW0.7억)으로 조정하여 제출
- 지역 방송 12개 중 현재 경인방송은 시범적용 중에 있는 상태이고 차기 사업에 5개 지역방송 확장 적용 계획
  ㄴ 앞서 보낸 1개 지역방송 적용하는 것을 2,2억에 제안하였는데 3개 지역 정도 적용하는 것을 희망하여 2.7억으로 상향 제안
  ㄴ 공단쪽으로 3개 지역 적용 2.7억 계획안 전달이 다소 지연되어 공단 이승신 차장이 5개 지역 적용 3억으로 기안을 올림
</t>
    </r>
    <r>
      <rPr>
        <sz val="10"/>
        <color theme="1"/>
        <rFont val="&quot;맑은 고딕&quot;, monospace"/>
        <family val="3"/>
        <charset val="129"/>
      </rPr>
      <t>- 예산 기안은 정상적으로 올려서 검토 중이고 승인여부는 12월경에 확인 예정
   ㄴ 예산이 대폭 삭감되고 있는 추세라 어려울 수 있으나 장차법 대응 등의 필요성을 강조하여 승인될 수 있게 노력 중</t>
    </r>
  </si>
  <si>
    <t>- 코난테크놀로지에서 사업 및 예산 계획 제안 중
- 국내 방송 프로그램 약 300채널 대상 배치 STT 후 TA 사업 계획 제안 중(내년 사업 진행 예정)
- 예산용 견적 제출(STT 부문)
  ㄴ 1차견적(방송 300ch 대상 적용) : 5.65억(11M/M + 전사300h)
  ㄴ 2차견적(방송 100ch 대상 적용 조정) : 4.75억(예산용이라 구두상으로만 금액 조정 안내)
- 02/07일 고객 STT 기술상담 진행
  ㄴ 26년 예산확보를 위한 자문 및 사업기획 수립 단계</t>
  </si>
  <si>
    <t>KT중소/SKY LIFE AICC</t>
  </si>
  <si>
    <t>KT or KTDS</t>
  </si>
  <si>
    <t>- KT 엔진(STT, TTS, NLP), 당사 : 프레임웍</t>
  </si>
  <si>
    <r>
      <rPr>
        <sz val="10"/>
        <color theme="1"/>
        <rFont val="&quot;맑은 고딕&quot;, monospace"/>
        <family val="3"/>
        <charset val="129"/>
      </rPr>
      <t xml:space="preserve">- 공공기관 사업이며 마이데이터 사업 실적 보유 업체가 필요하다 하여 협력 가능 업체에 사업 정보 파악 및 공유 후 협업 준비 요청해놓음
- 마이데이터 업체들과 협력 경험을 보유하고 있는 이데아텍, 비아이매트릭스, SGA 등을 통해 조사 협조 요청
</t>
    </r>
    <r>
      <rPr>
        <sz val="10"/>
        <color theme="1"/>
        <rFont val="&quot;맑은 고딕&quot;, monospace"/>
        <family val="3"/>
        <charset val="129"/>
      </rPr>
      <t>- 마이데이터 사업자와 API통합플랫폼으로 협력 경험을 다수 보유하고 있는 이데아텍과 NDS를 연결하여 논의할 수 있게 중계 중(추석 이후 미팅 예정)</t>
    </r>
  </si>
  <si>
    <t>IBK기업은행 컨택센터 실시간 STT 구축</t>
  </si>
  <si>
    <t>- 발주금액 : 3.585억</t>
  </si>
  <si>
    <t>- 콜센터 330석에 대한 실시간 STT 견적 제출[총 : 3.585억(Lic : 1.825억 / 용역 : 1.76억)]</t>
  </si>
  <si>
    <r>
      <rPr>
        <sz val="10"/>
        <color rgb="FF000000"/>
        <rFont val="&quot;맑은 고딕&quot;, monospace"/>
        <family val="3"/>
        <charset val="129"/>
      </rPr>
      <t xml:space="preserve">- 2023 come up 행상 부스에서 수어번역시스템 상담
- 투자와 AS센터 키오스크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우호적임)
  ㄴ LG전자 내부적으로 수어번역서비스 협업 방안에 대해 논의되어 옴</t>
    </r>
  </si>
  <si>
    <r>
      <rPr>
        <sz val="10"/>
        <color rgb="FF000000"/>
        <rFont val="&quot;맑은 고딕&quot;, monospace"/>
        <family val="3"/>
        <charset val="129"/>
      </rPr>
      <t xml:space="preserve">- 2023 come up 행상 부스에서 수어번역시스템 상담
- 투자와 차량 내부 네비게이션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우호적인 분위기는 아님)</t>
    </r>
  </si>
  <si>
    <t>아모레퍼시픽 검색엔진 업그래이드</t>
  </si>
  <si>
    <t>- 발주금액 : 0.327억</t>
  </si>
  <si>
    <t>- 기존 코난서치 4버전 사용 중인데 KMS 구축 계획이 있고 코난서치 6버전 업그래이드 적용 검토를 위한 견적 제출[총 : 0.327억(Lic : 0.15억 / 용역 : 1.77억)]</t>
  </si>
  <si>
    <t>* 수어번역서비스 사업기회발굴
   - 평화이즈(성모병원 IT 계열사) : 성모병원, 원광대병원 등 의료 분야 수어번역서비스 사업기회발굴 중장기 협업
   - 나이콤(도서관 키오스크 공급 제조사) : 전국 공공기관 혹은 대학교 도서관 분야 수어번역서비스 사업기회발굴 중장기 협업
   - 엘토브 : 키오스크&amp;수어번역서비스 융합 사업기회발굴 중장기 협업</t>
  </si>
  <si>
    <t>KT중소/수협은행 AICC 통합운영관리포털 고도화 개발</t>
  </si>
  <si>
    <t>라피치</t>
  </si>
  <si>
    <t>- 발주금액 : 1.65억</t>
  </si>
  <si>
    <t>- 7월에 개발 시작
- 라피치(상주 불가) : STT, 당사 : 프레임웍
- 라피치에서 견적 검토 요청(1.65억으로 금액은 정해져 있고 개발 내역만 정확성 확인 요청)</t>
  </si>
  <si>
    <t>김종화&amp;함영민&amp;박현후</t>
  </si>
  <si>
    <t>KT통신사투자/건강보험공단 AICC</t>
  </si>
  <si>
    <t>- 발주금액 : 5억(SMP운영포탈)</t>
  </si>
  <si>
    <t>- 견적 제출(AICC : 18억, SMP운영포탈 : 5억~6억)</t>
  </si>
  <si>
    <t>도로교통공단 AICC</t>
  </si>
  <si>
    <r>
      <rPr>
        <sz val="10"/>
        <color rgb="FF000000"/>
        <rFont val="&quot;맑은 고딕&quot;, monospace"/>
        <family val="3"/>
        <charset val="129"/>
      </rPr>
      <t xml:space="preserve">- 2023년 모비젠 빅데이터 사업 20억 수주
  ㄴ 8/1 TA 수행을 위해 당사 김종화 대표, 방기덕 소장, 장주석 부장, 함영민 부장 도로교통공단 방문하여 공단 담당자 2명과 실무자 3명, 모비젠PM과 업무 상담
  ㄴ 8월 중 코난테크놀로지 TA 분리발주 진행 예정(평판분석, 민원분석을 위함)
  ㄴ 국민신문고를 통한 민원 데이터 TA를 할 것이고 준비된 연간 2천 건 10년치 데이터인 2만 건 데이터(질문답변셋, 유형 등으로 구성) 학습하여 
      앞으로 발생하는 민원 질의에 대해 학습데이터 대상 유사 질의를 TOP5 정도로 찾아내어(BERT 활용 코사인유사도 기술 적용 등) 맞춤형 답변에 활용
  ㄴ 국민신문고 토픽모델링 필요(특정 기간 별 발생 키워드, 평판분석을 위한 토픽모델링과 언론 정보 크롤링을 위해 언론재단과 협의하여 가능여부 확인 예정)
  ㄴ 신문고분석에 대한 기능 구현을 최대한 완성도 있게 구현 계획
  ㄴ 평판분석의 경우 리포트 정도 수준만 도출해도 되고 공단 내부 블로그, SNS, 업무게시판의 데이터 활용
       (대외 사이트의 블로그, SNS, 뉴스 데이터를 크롤링하여 분석을 원하나 그러기 위해선 저작권 문제를 공단에서 해결해야 하고 해결되도 사이트를 지정해서
         알려줘야 함을 안내)
  ㄴ 평판분석, 민원분석 TA 관련 할당된 예산 대비 요구사항 범위가 초과되는 상황임을 알렸으나 금번 프로젝트 내에서 최대한 진행해야 할 것으로 예상됨
       (주관사인 모비젠과 상의 및 협의하여 진행 예정)
</t>
    </r>
    <r>
      <rPr>
        <sz val="10"/>
        <color rgb="FF000000"/>
        <rFont val="&quot;맑은 고딕&quot;, monospace"/>
        <family val="3"/>
        <charset val="129"/>
      </rPr>
      <t>- TA관련 명확한 요구사항 및 목표와 그에 따른 수행범위가 모호하여 소통이 난해한 상황이라 상호 간 TA 관련 요구사항 및 수행범위 명확화 필요
  ㄴ 당사 내부적으로 수행범위 및 역할에 대한 명확한 인식 확인 및 공유 필요(수행팀&amp;영업팀)
  ㄴ 모비젠, 코난, 케이엘큐브 3사 간 역할 및 고객과의 의사소통 방식 명확화 필요</t>
    </r>
  </si>
  <si>
    <t>* 김종화 대표님 주관 함영민 사업 숙지 차 참여 중</t>
  </si>
  <si>
    <t>KT AICC AMP 고도화 개발(2차)</t>
  </si>
  <si>
    <t>발주금액 : 0.38억</t>
  </si>
  <si>
    <t>- 1월에 개발 시작</t>
  </si>
  <si>
    <t>함영민&amp;박현후</t>
  </si>
  <si>
    <t>중소기업중앙회/클라우드 기반 노란우산 콜시스템 고도화</t>
  </si>
  <si>
    <t>넷컴솔루션</t>
  </si>
  <si>
    <t>8월말~9월초</t>
  </si>
  <si>
    <r>
      <rPr>
        <sz val="10"/>
        <color theme="1"/>
        <rFont val="&quot;맑은 고딕&quot;, monospace"/>
        <family val="3"/>
        <charset val="129"/>
      </rPr>
      <t xml:space="preserve">- 주관사 : 넷컴솔루션(7/18 초도미팅, 당사참석자 : 김종화 대표, 함영민 부장)
- 예산 : 1,150,000,000원(VAT포함)
- 8/16 제안서 제출 및 입찰마감(나라장터 입찰)
- 사업기간 : 23년9월~24년1월(24년1월부터 시스템 사용. 23년12월에 사실상 구축 완료해야 함)
- 중소기업중앙회에서 노란우산 사업 부문 콜시스템 고도화 사업 계획 중이고 STT / AI상담봇 도입 검토 중
   ㄴ 불완전판매 아웃바운드에 AI콜봇 적용 포함(아웃바운드 솔루션은 제네시스에서 제공)
- 노란우산 상담자수 : 170석(전체시스템은 200석을 처리할 수 있는 수준으로 구축 예정)
- 콜 인프라는 Genesys Cloud로 제안 예정[클라우드는 AWS와 OCI(오라클) 검토 중]
- 통합녹취솔루션 신규 도입 예정(기존 녹취록의 경우 선택적변환)이고 상담 어플리케이션도 별도 참여 업체 있음
- Voice Gateway는 나우테스테크놀로지에서 구축 예정
- 화자분리의 경우 제네시스에서 화자분리하여 제공
- 실시간 STT 20채널, 배치성 STT로 진행
- STT를 상담사용 헬프데스크나 외국인력이나 다른 부서로 분리하여 사용할 때 코드구분이 되어서 현황/통계/소속관리 등이 되어야 함
- STT 후 특정 저장 위치 확인 필요
- 플레이어는 제네시스의 제품으로 사용
- 불완전판매의 상품 종류 수량 확인 요청(시나리오 수량 예측하기 위함)
- 이중화 제안 필요(DR은 진행 안 할 예정)
- SMS/LMS/FAX/알림톡 시스템, 내부업무포탈(K두레) 시스템의 사용자 및 조직도 연동
- AI콜봇은 3봇으로 진행예정이라 하여 3봇으로 하는 이유에 대해 고객사에 확인 요청을 하였는데 이유에 대한 답은 없고 그냥 20봇으로 한다는 답변만 받음
- AICC 관련 개략적인 견적서 요청(100CH용 / 200CH용 2가지 견적 제출)
  ㄴ 상담사100명용 견적 : [합계 : 5.175억(솔루션: 2.4억 / 용역 : 2.775억)]
  ㄴ 상담사200명용 견적 : [합계 : 5.395억(솔루션: 2.62억 / 용역 : 2.775억)]
  ㄴ 전체 예산 10억 대비 AI콜봇의 비용이 절반을 차지하는 형국이라 견적 조정을 해야 해서 인건비 2.775억은 확보하되 라이선스는 월사용료 방식으로 제안
       ㄴ SW월사용료는 별도 예산 책정하여 진행 예정
       ㄴ 금액 조정 : 용역 2.775억 -&gt; 2.425억, SW월사용료 360만원/월(약정 : 5년)
- AICC 부문 당사가 주관하되 수행은 엘젠에게 의뢰할 가능성 있음
- 견적 구성 및 금액 조정 요청
   ㄴ 입찰하기 위한 금액 : 0.48억(SW라이선스선금 + 4개년 유지보수 합계) + 2억(용역) = 2.48억 (전체 투찰금액 대비 하도급 24% 적용)
   ㄴ SW 월사용료 별도 계약 : 120만원 X 60개월(5년) = 7,200만원(24년1월 부터 계약 예정)
- DR센터용 견적 제출 : 0.6억 제출(해당 사업 외 별도 예산 편성하여 진행하는 것으로 제안 예정)
</t>
    </r>
    <r>
      <rPr>
        <sz val="10"/>
        <color theme="1"/>
        <rFont val="&quot;맑은 고딕&quot;, monospace"/>
        <family val="3"/>
        <charset val="129"/>
      </rPr>
      <t>- 브리지텍 수주(넷컴솔루션 2위)</t>
    </r>
  </si>
  <si>
    <r>
      <rPr>
        <sz val="10"/>
        <color theme="1"/>
        <rFont val="&quot;맑은 고딕&quot;, monospace"/>
        <family val="3"/>
        <charset val="129"/>
      </rPr>
      <t xml:space="preserve">* 입찰정보 : </t>
    </r>
    <r>
      <rPr>
        <u/>
        <sz val="10"/>
        <color theme="1"/>
        <rFont val="&quot;맑은 고딕&quot;, monospace"/>
        <family val="3"/>
        <charset val="129"/>
      </rPr>
      <t xml:space="preserve">https://www.g2b.go.kr/pt/menu/selectSubFrame.do?framesrc=/pt/menu/frameTgong.do?url=https://www.g2b.go.kr:8101/ep/tbid/tbidList.do?taskClCds=&amp;bidNm=%B3%EB%B6%F5%BF%EC%BB%EA&amp;searchDtType=1&amp;fromBidDt=2023/06/20&amp;toBidDt=2023/07/20&amp;fromOpenBidDt=&amp;toOpenBidDt=&amp;radOrgan=1&amp;instNm=&amp;area=&amp;regYn=Y&amp;bidSearchType=1&amp;searchType=1
</t>
    </r>
    <r>
      <rPr>
        <u/>
        <sz val="10"/>
        <color theme="1"/>
        <rFont val="&quot;맑은 고딕&quot;, monospace"/>
        <family val="3"/>
        <charset val="129"/>
      </rPr>
      <t xml:space="preserve">
</t>
    </r>
    <r>
      <rPr>
        <sz val="10"/>
        <color theme="1"/>
        <rFont val="&quot;맑은 고딕&quot;, monospace"/>
        <family val="3"/>
        <charset val="129"/>
      </rPr>
      <t xml:space="preserve">* 제안서 취합 일정
   - 1차 제안서 취합 : 7월 28일
   - 1차 제안서 리뷰 및 보완 : 8월 2일
   - 2차 제안서 보완 취합 : 8월 4일
   - 2차 제안서 리뷰 및 보완 : 8월 8일
   - 최종본 및 요약본 완료 및 제본 : 8월 10일~11일
   - 제안서 최종마감 제출 : 8월 16일
* 김종화 대표님 주관 박현후 실무 영업 중(함영민 사업 숙지 차 참여 및 일부 지원 중)
</t>
    </r>
    <r>
      <rPr>
        <sz val="10"/>
        <color theme="1"/>
        <rFont val="&quot;맑은 고딕&quot;, monospace"/>
        <family val="3"/>
        <charset val="129"/>
      </rPr>
      <t>* 입찰 절차
   - 제안발표 : 8월 24일
   - 발표사안 : 보이는 ARS 영역 주 질의응답, 특이사항 無
   - 경쟁사 : 넥스프론, 브리지텍
   - 입찰결과 : 제안발표 완료, 근시일내 결과 발표 예정</t>
    </r>
  </si>
  <si>
    <t>- 발주금액 : 18억(AICC)</t>
  </si>
  <si>
    <t>- 견적 제출(AICC : 18억, SMP운영포탈 : 5억~6억)
- KT에서 직접 진행하기로 함(당사는 SMP만 진행)</t>
  </si>
  <si>
    <t>농림축산식품부 차세대 농업농촌통합정보시스템 구축 사업(AICC 부문 참여)</t>
  </si>
  <si>
    <t>11월~12월</t>
  </si>
  <si>
    <r>
      <rPr>
        <sz val="10"/>
        <color rgb="FF000000"/>
        <rFont val="&quot;맑은 고딕&quot;, monospace"/>
        <family val="3"/>
        <charset val="129"/>
      </rPr>
      <t xml:space="preserve">- 전체예산 : 54,977,000,000원(VAT포함)
- 사업기간 : 계약일로부터 2026.12.31까지 (장기계속계약)
- 입찰마감 : 2023/11/24, 10:00(입찰공고일 : 2023/10/24)
- 협업분야 : 농업보조금, 농림사업 관련 콜센터 실시간 및 준실시간(배치성) STT 단일화 공급 부문 협업
  ㄴ RFP 상 FUN-024, ECR-029 순수 STT 공급 부문만 담당(RFP에 상담원 100석 대상 라이선스 100채널 명기)
- 주관사정보 : 제안 준비 단계이고 협업 대상 주관사 검토 중이며 주관사 정보는 협업 구도가 명확해지면 공유 예정
- 제안TF 업체 라인업 : 아이티아이즈(주관사) &lt; 부뜰정보시스템 &lt; 케이엘큐브(STT)/코난테크놀로지(TA,검색,챗봇)
- 견적금액 : 2.63억[1.25억(SW) + 1.38억(용역)]
  ㄴ 2차견적 : 14.829억[6.869억(물품)+7.96억(용역)] ; 코난테크놀로지 용역 단가 대폭 조정 및 차후 수주 시 금액 추가 조정 예상
- 제안리뷰 : 11/13(월) / 투입인력 프로필 및 증빙서류 전달 : 11/16(목)
- 차주 중 제안발표 및 입찰결과 확인(경쟁사 : LG CNS)
  ㄴ 제안발표 시 AICC 부문 질의답 지원 인력 필요
</t>
    </r>
    <r>
      <rPr>
        <sz val="10"/>
        <color rgb="FF000000"/>
        <rFont val="&quot;맑은 고딕&quot;, monospace"/>
        <family val="3"/>
        <charset val="129"/>
      </rPr>
      <t>- 제안발표 : 11/29(수), 엘지씨엔에스 수주(가격 : 9.9496, 기술 : 90, 합계 : 99.9496)
  ㄴ 당사 협력 주관사인 인포밸리코리아 2위 실주(가격 : 10, 기술 87, 합계 : 97)</t>
    </r>
  </si>
  <si>
    <r>
      <rPr>
        <sz val="10"/>
        <color rgb="FF000000"/>
        <rFont val="&quot;맑은 고딕&quot;, monospace"/>
        <family val="3"/>
        <charset val="129"/>
      </rPr>
      <t xml:space="preserve">* 본공고 정보
</t>
    </r>
    <r>
      <rPr>
        <u/>
        <sz val="10"/>
        <color rgb="FF1155CC"/>
        <rFont val="&quot;맑은 고딕&quot;, monospace"/>
        <family val="3"/>
        <charset val="129"/>
      </rPr>
      <t>https://www.g2b.go.kr/pt/menu/selectSubFrame.do?framesrc=/pt/menu/frameTgong.do?url=https://www.g2b.go.kr:8101/ep/tbid/tbidList.do?taskClCds=&amp;bidNm=%C2%F7%BC%BC%B4%EB%20%B3%F3%BE%F7&amp;searchDtType=1&amp;fromBidDt=2023/07/31&amp;toBidDt=2023/10/31&amp;fromOpenBidDt=&amp;toOpenBidDt=&amp;radOrgan=1&amp;instNm=&amp;area=&amp;regYn=Y&amp;bidSearchType=1&amp;searchType=1</t>
    </r>
  </si>
  <si>
    <t>도로교통공단 TBN교통방송 자막 서비스 PoC</t>
  </si>
  <si>
    <r>
      <rPr>
        <sz val="10"/>
        <color rgb="FF000000"/>
        <rFont val="&quot;맑은 고딕&quot;, monospace"/>
        <family val="3"/>
        <charset val="129"/>
      </rPr>
      <t xml:space="preserve">- 도로교통공단 TBN교통방송 자막 서비스 PoC 검토
  ㄴ 방송 음성데이터에 대해 실시간이 아닌 파일로 추출한 내용을 음성인식하여 자막 송출 PoC 계획
  ㄴ 수의로 진행할 수 있게 1천만원(약 중급 1M/M) 정도로 속기사 학습에 의한 인식률을 제외하고 진행 계획
       · 차후 인식률을 제고하여 품질 향상 등을 반영한 차기 사업에 반영하는 단계적 사업계획 제안
- 차후에는 제보영상 부문에도 확장 적용하는 것을 고려할 예정
- 1천만원 혹은 그 이하로 기안을 올리고 공단 내부 검토 중인데 PoC를 생략하고 차후 본사업으로 하게 될 가능성 있음
</t>
    </r>
    <r>
      <rPr>
        <sz val="10"/>
        <color rgb="FF000000"/>
        <rFont val="&quot;맑은 고딕&quot;, monospace"/>
        <family val="3"/>
        <charset val="129"/>
      </rPr>
      <t>- 수행팀과 공단 간 현재 진행 중인 프로젝트(PoC 계획 포함) 관련 회의  
  ㄴ 비용 발생 혹은 현재 진행 프로젝트 종료 임박 등의 이유로 PoC 관련 아직 내부 검토 중
  ㄴ PoC 진행 금액 1천만원 제안에 대해 공단 측에서 현재 진행 중인 프로젝트의 일환이라고 인식되어 이의재기
       · 수행팀에서 현재 진행 중인 프로젝트와 PoC의 요청내용 성격이 구분됨을 이해시킴</t>
    </r>
  </si>
  <si>
    <t>국군의무사령부 의료종합상황센터 통합관제시스템 구축 사업 STT 구축 및 SI</t>
  </si>
  <si>
    <t>NDS or 코난테크놀로지</t>
  </si>
  <si>
    <t>- 발주금액 : 5억</t>
  </si>
  <si>
    <r>
      <rPr>
        <sz val="10"/>
        <color theme="1"/>
        <rFont val="&quot;맑은 고딕&quot;, monospace"/>
        <family val="3"/>
        <charset val="129"/>
      </rPr>
      <t xml:space="preserve">- 전체예산 : 7,305,761,320원(VAT포함) -&gt; 본공고 후 변경 : 7,678,583,000원(VAT포함)
- 사업기간 : 계약일로부터 2024/12/31까지
- 실시간 응급 의료 전화 관련 STT 이중화 구축 및 관련 SI 제안
- 주관사는 NDS와 협업하고 실무 협업은 코난테크놀로지와 진행 예정(실질적으로 NDS와 쌍용정보통신의 경쟁 예상)
- 현재 나라장터 사전규격 공고(현재 본공고 전)
- NDS와 코난과 상의한 바 당사에서 SFR-002~SFR008, SFR-025의 SI를 담당하여 참여 제의
- 코난테크놀로지에 견적초안 발송
   ㄴ 견적금액 : 5.12억[1.63억(SW) + 3.49억(인건비)]
- 금주 혹은 차주 정도 본공고 게재 추정
   ㄴ 사전규격에서 사업비용 문제로 이슈제기가 많아서 본공고 지연 중(본공고 후 견적 조정 논의 예상)
- NDS에서 코난에게 STT를 비롯한 담당하고 있는 사업 분야 모두 금액 대폭 조정 요청함
   ㄴ 견적금액 조정 발송 : 5.12억 -&gt; 4.5525억[1.2225억(SW) + 3.33억(인건비)]
- 11/6 본공고 게시[입찰마감 : 12/1(금)]
</t>
    </r>
    <r>
      <rPr>
        <sz val="10"/>
        <color theme="1"/>
        <rFont val="&quot;맑은 고딕&quot;, monospace"/>
        <family val="3"/>
        <charset val="129"/>
      </rPr>
      <t>- STT 구축 및 SI 부문 관련 NDS에서 타 거래처와 진행</t>
    </r>
    <r>
      <rPr>
        <sz val="10"/>
        <color theme="1"/>
        <rFont val="&quot;맑은 고딕&quot;, monospace"/>
        <family val="3"/>
        <charset val="129"/>
      </rPr>
      <t xml:space="preserve">
</t>
    </r>
    <r>
      <rPr>
        <sz val="10"/>
        <color theme="1"/>
        <rFont val="&quot;맑은 고딕&quot;, monospace"/>
        <family val="3"/>
        <charset val="129"/>
      </rPr>
      <t>- 12/5 입찰공고 취소(규격변경) 후 재공고</t>
    </r>
  </si>
  <si>
    <r>
      <rPr>
        <sz val="10"/>
        <color rgb="FF000000"/>
        <rFont val="&quot;맑은 고딕&quot;, monospace"/>
        <family val="3"/>
        <charset val="129"/>
      </rPr>
      <t xml:space="preserve">* 사전규격 정보
</t>
    </r>
    <r>
      <rPr>
        <u/>
        <sz val="10"/>
        <color rgb="FF1155CC"/>
        <rFont val="&quot;맑은 고딕&quot;, monospace"/>
        <family val="3"/>
        <charset val="129"/>
      </rPr>
      <t xml:space="preserve">https://www.g2b.go.kr/pt/menu/selectSubFrame.do?framesrc=/pt/menu/frameTgong.do?url=https://www.g2b.go.kr:8101/ep/tbid/tbidList.do?taskClCds=&amp;bidNm=&amp;searchDtType=1&amp;fromBidDt=2023/09/18&amp;toBidDt=2023/10/18&amp;fromOpenBidDt=&amp;toOpenBidDt=&amp;radOrgan=1&amp;instNm=%B1%B9%B1%BA%C0%C7%B9%AB%BB%E7%B7%C9%BA%CE&amp;area=&amp;regYn=Y&amp;bidSearchType=1&amp;searchType=1
</t>
    </r>
    <r>
      <rPr>
        <sz val="10"/>
        <color rgb="FF000000"/>
        <rFont val="&quot;맑은 고딕&quot;, monospace"/>
        <family val="3"/>
        <charset val="129"/>
      </rPr>
      <t xml:space="preserve">* 본공고 정보
</t>
    </r>
    <r>
      <rPr>
        <u/>
        <sz val="10"/>
        <color rgb="FF1155CC"/>
        <rFont val="&quot;맑은 고딕&quot;, monospace"/>
        <family val="3"/>
        <charset val="129"/>
      </rPr>
      <t>https://www.g2b.go.kr/pt/menu/selectSubFrame.do?framesrc=/pt/menu/frameTgong.do?url=https://www.g2b.go.kr:8101/ep/tbid/tbidList.do?taskClCds=&amp;bidNm=%B1%B9%B1%BA%C0%C7%B9%AB%BB%E7%B7%C9%BA%CE&amp;searchDtType=1&amp;fromBidDt=2023/11/12&amp;toBidDt=2023/12/12&amp;fromOpenBidDt=&amp;toOpenBidDt=&amp;radOrgan=1&amp;instNm=&amp;area=&amp;regYn=Y&amp;bidSearchType=1&amp;searchType=1</t>
    </r>
  </si>
  <si>
    <t>KT대규모/기아자동차 차세대 고객센터 구축 프로젝트</t>
  </si>
  <si>
    <t>KT(AMP/STT/TTS)</t>
  </si>
  <si>
    <t>- 발주금액 : 5.6억</t>
  </si>
  <si>
    <r>
      <rPr>
        <sz val="10"/>
        <color rgb="FF000000"/>
        <rFont val="&quot;맑은 고딕&quot;, monospace"/>
        <family val="3"/>
        <charset val="129"/>
      </rPr>
      <t xml:space="preserve">- 8월~9월 진행예정(대표님과 함께 준비)
- RPA, AI OCR, 설문관리 예산용 견적서 제출(KT에서 가급적 현대차 진행했던 업체들과 진행하기를 희망)
  ㄴ Uipath RPA, AI OCR 견적(매입 : 디엑스테크) : 8.4132억
  ㄴ 설문관리 견적(매입 : 엠앤와이즈) : 528만원/월(약정 : 1년), 0.17억(구축, 2M/M)
       · 설문관리의 경우 KT에서 구축형을 제안 받기를 원하나 시장 상황 및 설문관리 특성 상 서비스형이 일반적임을 알림(최종 방향은 추이를 지켜봐야함)
- 입찰 준비 지연 중(4분기 중 진행될 것으로 추정)
- KT, LG CNS(현대차 콜센터 구축), SK, 삼성SDS 경쟁 추정
- 입찰공고 9월말~10월중 진행 예정
- KT와 AICC 관련 협력사 구도 및 R&amp;R 등 협업 미팅 예정
- 금주 혹은 차주 중 입찰공고 예정(주관사 혹은 R&amp;R 미정)
- 2023/10/27(금) 입찰공고
- 프로젝트 기간 : 13개월(안정화 2개월 별도)
- KT 협업내용 : STT(약2억), TTS(약2억), AMP(약1.5억)
  ㄴ 견적 1차 : 6.265억(53M/M + 전사200h)
  ㄴ 견적 2차 : 5.645억(47M/M + 전사200h)
- 제안서 1차본 KT제출일 : 2023/11/01(수) (제안서 제출일 협의조정 가능)
- 현대차 양식 견적서(47M/M+전사200h), KT양식 인력프로파일/추진일정계획/투입인력계획서 제출 완료[11/10(금)]
- 인력프로파일 경력 증빙 제출서류 보완 완료[11/13(월)]
- 제안마감 : 11/14(화) / 제안발표 : 11/17(금)
   ㄴ 11월 3주 혹은 4주 중 결과 확인 예정(사업의 규모가 크고 복잡한 요소들이 있는 관계로 검토 지연 예상)
</t>
    </r>
    <r>
      <rPr>
        <sz val="10"/>
        <color rgb="FF000000"/>
        <rFont val="&quot;맑은 고딕&quot;, monospace"/>
        <family val="3"/>
        <charset val="129"/>
      </rPr>
      <t>- 12/27, KT 실주(LG 혹은 SK 수주 추정)</t>
    </r>
  </si>
  <si>
    <t>* 김종화 대표님 주관 함영민 영업 및 박현후 영업지원 중
* KT ds 협업 내용 : UI/UX SI개발(사업원가 초과 등의 문제로 KTds와 진행 불가 - KT 자제적으로 진행 결정)
  ㄴ 견적 1차 : 15.7억(148M/M, 기획+디자인+퍼블리싱)
  ㄴ 견적 2차 : 18.56억(174M/M, 기획+디자인+퍼블리싱+React공통)
  ㄴ 견적 3차 : 21.79억(204M/M, 기획+디자인+퍼블리싱+React공통, CS플라자 추가)
  ㄴ 견적 4차 : 16.39억(152M/M, 공수 및 인력 하향 조정)</t>
  </si>
  <si>
    <t>국민권익위원회 범정부 AI 기반 통합콜센터 서비스 구축 2차</t>
  </si>
  <si>
    <t>- 발주금액 : 4억</t>
  </si>
  <si>
    <t>충북소방본부 재난 대응 음성인식 및 분석 시스템 구축</t>
  </si>
  <si>
    <t>- 예산 : 7억</t>
  </si>
  <si>
    <t>견적금액
단위 원. VAT제외</t>
  </si>
  <si>
    <t>계약(수주금액)
단위 원. VAT제외</t>
  </si>
  <si>
    <t>계약(계약금액)
단위 원. VAT제외</t>
  </si>
  <si>
    <t>Mig 대상여부</t>
    <phoneticPr fontId="82" type="noConversion"/>
  </si>
  <si>
    <t>N</t>
    <phoneticPr fontId="82" type="noConversion"/>
  </si>
  <si>
    <t>Y</t>
    <phoneticPr fontId="82" type="noConversion"/>
  </si>
  <si>
    <t>project_history</t>
    <phoneticPr fontId="82" type="noConversion"/>
  </si>
  <si>
    <t>table_name</t>
  </si>
  <si>
    <t>column_name</t>
  </si>
  <si>
    <t>col_pos</t>
  </si>
  <si>
    <t>is_pk</t>
  </si>
  <si>
    <t>data_type</t>
  </si>
  <si>
    <t>data_length</t>
  </si>
  <si>
    <t>comments</t>
  </si>
  <si>
    <t>auth_forms</t>
  </si>
  <si>
    <t>company_cd</t>
  </si>
  <si>
    <t>varchar</t>
  </si>
  <si>
    <t>회사 코드</t>
  </si>
  <si>
    <t>form_id</t>
  </si>
  <si>
    <t>VBA UserForm 객체 이름</t>
  </si>
  <si>
    <t>form_name</t>
  </si>
  <si>
    <t>화면 한글명</t>
  </si>
  <si>
    <t>created_at</t>
  </si>
  <si>
    <t>timestamp</t>
  </si>
  <si>
    <t xml:space="preserve">               </t>
  </si>
  <si>
    <t>최초 생성일시</t>
  </si>
  <si>
    <t>updated_at</t>
  </si>
  <si>
    <t>최종 수정일시</t>
  </si>
  <si>
    <t>created_by</t>
  </si>
  <si>
    <t>생성자 ID</t>
  </si>
  <si>
    <t>updated_by</t>
  </si>
  <si>
    <t>수정자 ID</t>
  </si>
  <si>
    <t>auth_role_permissions</t>
  </si>
  <si>
    <t>role</t>
  </si>
  <si>
    <t>역할</t>
  </si>
  <si>
    <t>화면 ID</t>
  </si>
  <si>
    <t>can_view</t>
  </si>
  <si>
    <t>char</t>
  </si>
  <si>
    <t>조회 권한</t>
  </si>
  <si>
    <t>can_create</t>
  </si>
  <si>
    <t>등록 권한</t>
  </si>
  <si>
    <t>can_update</t>
  </si>
  <si>
    <t>수정 권한</t>
  </si>
  <si>
    <t>can_delete</t>
  </si>
  <si>
    <t>삭제 권한</t>
  </si>
  <si>
    <t>auth_user_permissions</t>
  </si>
  <si>
    <t>login_id</t>
  </si>
  <si>
    <t>로그인 ID</t>
  </si>
  <si>
    <t>board_notice_files</t>
  </si>
  <si>
    <t>map_id</t>
  </si>
  <si>
    <t>int</t>
  </si>
  <si>
    <t>매핑 ID</t>
  </si>
  <si>
    <t>notice_id</t>
  </si>
  <si>
    <t>공지 ID</t>
  </si>
  <si>
    <t>reply_id</t>
  </si>
  <si>
    <t>답글 ID</t>
  </si>
  <si>
    <t>file_id</t>
  </si>
  <si>
    <t>파일 ID</t>
  </si>
  <si>
    <t>생성 일시</t>
  </si>
  <si>
    <t>board_notice_reactions</t>
  </si>
  <si>
    <t>user_id</t>
  </si>
  <si>
    <t>사용자 ID</t>
  </si>
  <si>
    <t>reaction</t>
  </si>
  <si>
    <t>반응 유형(LIKE/CHECK)</t>
  </si>
  <si>
    <t>반응 일시</t>
  </si>
  <si>
    <t>board_notice_reads</t>
  </si>
  <si>
    <t>reader_id</t>
  </si>
  <si>
    <t>읽은 사용자 ID</t>
  </si>
  <si>
    <t>읽음 일시</t>
  </si>
  <si>
    <t>board_notice_replies</t>
  </si>
  <si>
    <t>author_id</t>
  </si>
  <si>
    <t>작성자 ID</t>
  </si>
  <si>
    <t>content</t>
  </si>
  <si>
    <t>text</t>
  </si>
  <si>
    <t>답글 내용</t>
  </si>
  <si>
    <t>작성 일시</t>
  </si>
  <si>
    <t>수정 일시</t>
  </si>
  <si>
    <t>parent_reply_id</t>
  </si>
  <si>
    <t>대댓글 대상 답글 ID</t>
  </si>
  <si>
    <t>board_notice_tags</t>
  </si>
  <si>
    <t>tag</t>
  </si>
  <si>
    <t>해시태그</t>
  </si>
  <si>
    <t>board_notices</t>
  </si>
  <si>
    <t>공지사항 일련번호</t>
  </si>
  <si>
    <t>title</t>
  </si>
  <si>
    <t>공지 제목</t>
  </si>
  <si>
    <t>공지 내용(상세)</t>
  </si>
  <si>
    <t>is_fixed</t>
  </si>
  <si>
    <t>상단 고정 여부 (Y/N)</t>
  </si>
  <si>
    <t>category</t>
  </si>
  <si>
    <t>공지 분류 (시스템, 영업기획, 긴급 등)</t>
  </si>
  <si>
    <t>view_count</t>
  </si>
  <si>
    <t>조회수</t>
  </si>
  <si>
    <t>start_date</t>
  </si>
  <si>
    <t>date</t>
  </si>
  <si>
    <t>게시 시작일</t>
  </si>
  <si>
    <t>end_date</t>
  </si>
  <si>
    <t>게시 종료일</t>
  </si>
  <si>
    <t>status</t>
  </si>
  <si>
    <t>상태 (NORMAL/IN_PROGRESS/DONE/HOLD)</t>
  </si>
  <si>
    <t>hashtags</t>
  </si>
  <si>
    <t>해시태그(#tag #tag2)</t>
  </si>
  <si>
    <t>clients</t>
  </si>
  <si>
    <t>client_id</t>
  </si>
  <si>
    <t>거래처 일련번호(PK)</t>
  </si>
  <si>
    <t>client_name</t>
  </si>
  <si>
    <t>거래처명</t>
  </si>
  <si>
    <t>business_number</t>
  </si>
  <si>
    <t>사업자등록번호</t>
  </si>
  <si>
    <t>ceo_name</t>
  </si>
  <si>
    <t>대표자명</t>
  </si>
  <si>
    <t>address</t>
  </si>
  <si>
    <t>주소</t>
  </si>
  <si>
    <t>phone</t>
  </si>
  <si>
    <t>전화번호</t>
  </si>
  <si>
    <t>email</t>
  </si>
  <si>
    <t>이메일</t>
  </si>
  <si>
    <t>fax</t>
  </si>
  <si>
    <t>팩스번호</t>
  </si>
  <si>
    <t>homepage</t>
  </si>
  <si>
    <t>홈페이지 URL</t>
  </si>
  <si>
    <t>industry_type</t>
  </si>
  <si>
    <t>업종(분야) 코드</t>
  </si>
  <si>
    <t>employee_count</t>
  </si>
  <si>
    <t>직원 수</t>
  </si>
  <si>
    <t>established_date</t>
  </si>
  <si>
    <t>설립일자</t>
  </si>
  <si>
    <t>is_active</t>
  </si>
  <si>
    <t>tinyint</t>
  </si>
  <si>
    <t>활성 상태 (TRUE: 활성, FALSE: 비활성)</t>
  </si>
  <si>
    <t>remarks</t>
  </si>
  <si>
    <t>생성일시</t>
  </si>
  <si>
    <t>수정일시</t>
  </si>
  <si>
    <t>생성자ID</t>
  </si>
  <si>
    <t>수정자ID</t>
  </si>
  <si>
    <t>comm_code</t>
  </si>
  <si>
    <t>group_code</t>
  </si>
  <si>
    <t>그룹 코드</t>
  </si>
  <si>
    <t>group_name</t>
  </si>
  <si>
    <t>그룹명</t>
  </si>
  <si>
    <t>code</t>
  </si>
  <si>
    <t>코드</t>
  </si>
  <si>
    <t>code_name</t>
  </si>
  <si>
    <t>코드명</t>
  </si>
  <si>
    <t>sort_order</t>
  </si>
  <si>
    <t>정렬순서</t>
  </si>
  <si>
    <t>is_use</t>
  </si>
  <si>
    <t>사용 여부</t>
  </si>
  <si>
    <t>companies</t>
  </si>
  <si>
    <t>company_name</t>
  </si>
  <si>
    <t>회사명</t>
  </si>
  <si>
    <t>company_alias</t>
  </si>
  <si>
    <t>회사 별칭</t>
  </si>
  <si>
    <t>사용 여부 (Y/N)</t>
  </si>
  <si>
    <t>industry_fields</t>
  </si>
  <si>
    <t>field_code</t>
  </si>
  <si>
    <t>분야 코드</t>
  </si>
  <si>
    <t>field_name</t>
  </si>
  <si>
    <t>분야명</t>
  </si>
  <si>
    <t>org_desc</t>
  </si>
  <si>
    <t>기관내용</t>
  </si>
  <si>
    <t>facility_desc</t>
  </si>
  <si>
    <t>주요 시설</t>
  </si>
  <si>
    <t>정렬 순서</t>
  </si>
  <si>
    <t>login_history</t>
  </si>
  <si>
    <t>history_id</t>
  </si>
  <si>
    <t>로그 ID</t>
  </si>
  <si>
    <t>action_type</t>
  </si>
  <si>
    <t>행위 유형</t>
  </si>
  <si>
    <t>action_time</t>
  </si>
  <si>
    <t>행위 시각</t>
  </si>
  <si>
    <t>pc_name</t>
  </si>
  <si>
    <t>PC 이름</t>
  </si>
  <si>
    <t>ip_address</t>
  </si>
  <si>
    <t>접속 IP</t>
  </si>
  <si>
    <t>notice_templates</t>
  </si>
  <si>
    <t>template_id</t>
  </si>
  <si>
    <t>템플릿 ID</t>
  </si>
  <si>
    <t>템플릿 제목</t>
  </si>
  <si>
    <t>템플릿 내용</t>
  </si>
  <si>
    <t>분류</t>
  </si>
  <si>
    <t>is_shared</t>
  </si>
  <si>
    <t>공유 여부 (Y/N)</t>
  </si>
  <si>
    <t>org_units</t>
  </si>
  <si>
    <t>org_id</t>
  </si>
  <si>
    <t>조직 ID</t>
  </si>
  <si>
    <t>org_name</t>
  </si>
  <si>
    <t>조직명</t>
  </si>
  <si>
    <t>parent_id</t>
  </si>
  <si>
    <t>상위 조직 ID</t>
  </si>
  <si>
    <t>org_type</t>
  </si>
  <si>
    <t>조직 유형 (HQ/DEPT/TEAM)</t>
  </si>
  <si>
    <t>project_attributes</t>
  </si>
  <si>
    <t>pipeline_id</t>
  </si>
  <si>
    <t>attr_code</t>
  </si>
  <si>
    <t>속성 코드</t>
  </si>
  <si>
    <t>attr_value</t>
  </si>
  <si>
    <t>속성 값</t>
  </si>
  <si>
    <t>project_contracts</t>
  </si>
  <si>
    <t>contract_date</t>
  </si>
  <si>
    <t>수행 시작일</t>
  </si>
  <si>
    <t>수행 종료일</t>
  </si>
  <si>
    <t>order_amount</t>
  </si>
  <si>
    <t>decimal</t>
  </si>
  <si>
    <t>수주 금액</t>
  </si>
  <si>
    <t>contract_amount</t>
  </si>
  <si>
    <t>계약 금액</t>
  </si>
  <si>
    <t>project_history</t>
  </si>
  <si>
    <t>이력 ID</t>
  </si>
  <si>
    <t>base_date</t>
  </si>
  <si>
    <t>기준일</t>
  </si>
  <si>
    <t>record_date</t>
  </si>
  <si>
    <t>등록일시</t>
  </si>
  <si>
    <t>progress_stage</t>
  </si>
  <si>
    <t>activity_type</t>
  </si>
  <si>
    <t>활동유형</t>
  </si>
  <si>
    <t>strategy_content</t>
  </si>
  <si>
    <t>전략내용</t>
  </si>
  <si>
    <t>creator_id</t>
  </si>
  <si>
    <t>project_sales</t>
  </si>
  <si>
    <t>quoted_amount</t>
  </si>
  <si>
    <t>제안 금액</t>
  </si>
  <si>
    <t>sales_oct</t>
  </si>
  <si>
    <t>10월 매출</t>
  </si>
  <si>
    <t>sales_nov</t>
  </si>
  <si>
    <t>11월 매출</t>
  </si>
  <si>
    <t>sales_dec</t>
  </si>
  <si>
    <t>12월 매출</t>
  </si>
  <si>
    <t>total_sales</t>
  </si>
  <si>
    <t>총 매출</t>
  </si>
  <si>
    <t>projects</t>
  </si>
  <si>
    <t>project_name</t>
  </si>
  <si>
    <t>프로젝트명</t>
  </si>
  <si>
    <t>service_code</t>
  </si>
  <si>
    <t>서비스 코드</t>
  </si>
  <si>
    <t>manager_id</t>
  </si>
  <si>
    <t>담당자 ID</t>
  </si>
  <si>
    <t>담당 조직 ID</t>
  </si>
  <si>
    <t>customer_id</t>
  </si>
  <si>
    <t>고객 ID</t>
  </si>
  <si>
    <t>ordering_party_id</t>
  </si>
  <si>
    <t>발주처 ID</t>
  </si>
  <si>
    <t>current_stage</t>
  </si>
  <si>
    <t>현재 진행단계</t>
  </si>
  <si>
    <t>win_probability</t>
  </si>
  <si>
    <t>수주확률 (0-100%)</t>
  </si>
  <si>
    <t>notes</t>
  </si>
  <si>
    <t>프로젝트 상태 (ACTIVE, CLOSED)</t>
  </si>
  <si>
    <t>sales_actual_line</t>
  </si>
  <si>
    <t>actual_line_id</t>
  </si>
  <si>
    <t>실적 라인 ID</t>
  </si>
  <si>
    <t>actual_year</t>
  </si>
  <si>
    <t>실적 연도</t>
  </si>
  <si>
    <t>파이프라인 관리번호</t>
  </si>
  <si>
    <t>field_name_snapshot</t>
  </si>
  <si>
    <t>분야명 스냅샷</t>
  </si>
  <si>
    <t>service_name_snapshot</t>
  </si>
  <si>
    <t>서비스명 스냅샷</t>
  </si>
  <si>
    <t>고객사 ID</t>
  </si>
  <si>
    <t>customer_name_snapshot</t>
  </si>
  <si>
    <t>고객사명 스냅샷</t>
  </si>
  <si>
    <t>ordering_party_name_snapshot</t>
  </si>
  <si>
    <t>발주처명 스냅샷</t>
  </si>
  <si>
    <t>project_name_snapshot</t>
  </si>
  <si>
    <t>사업명 스냅샷</t>
  </si>
  <si>
    <t>org_name_snapshot</t>
  </si>
  <si>
    <t>담당부서명 스냅샷</t>
  </si>
  <si>
    <t>manager_name_snapshot</t>
  </si>
  <si>
    <t>담당자명 스냅샷</t>
  </si>
  <si>
    <t>계약기간 시작</t>
  </si>
  <si>
    <t>계약기간 종료</t>
  </si>
  <si>
    <t>order_total</t>
  </si>
  <si>
    <t>수주금액 합계</t>
  </si>
  <si>
    <t>profit_total</t>
  </si>
  <si>
    <t>매출이익 합계</t>
  </si>
  <si>
    <t>m01_order</t>
  </si>
  <si>
    <t>1월 수주금액</t>
  </si>
  <si>
    <t>m01_profit</t>
  </si>
  <si>
    <t>1월 매출이익</t>
  </si>
  <si>
    <t>m02_order</t>
  </si>
  <si>
    <t>2월 수주금액</t>
  </si>
  <si>
    <t>m02_profit</t>
  </si>
  <si>
    <t>2월 매출이익</t>
  </si>
  <si>
    <t>m03_order</t>
  </si>
  <si>
    <t>3월 수주금액</t>
  </si>
  <si>
    <t>m03_profit</t>
  </si>
  <si>
    <t>3월 매출이익</t>
  </si>
  <si>
    <t>m04_order</t>
  </si>
  <si>
    <t>4월 수주금액</t>
  </si>
  <si>
    <t>m04_profit</t>
  </si>
  <si>
    <t>4월 매출이익</t>
  </si>
  <si>
    <t>m05_order</t>
  </si>
  <si>
    <t>5월 수주금액</t>
  </si>
  <si>
    <t>m05_profit</t>
  </si>
  <si>
    <t>5월 매출이익</t>
  </si>
  <si>
    <t>m06_order</t>
  </si>
  <si>
    <t>6월 수주금액</t>
  </si>
  <si>
    <t>m06_profit</t>
  </si>
  <si>
    <t>6월 매출이익</t>
  </si>
  <si>
    <t>m07_order</t>
  </si>
  <si>
    <t>7월 수주금액</t>
  </si>
  <si>
    <t>m07_profit</t>
  </si>
  <si>
    <t>7월 매출이익</t>
  </si>
  <si>
    <t>m08_order</t>
  </si>
  <si>
    <t>8월 수주금액</t>
  </si>
  <si>
    <t>m08_profit</t>
  </si>
  <si>
    <t>8월 매출이익</t>
  </si>
  <si>
    <t>m09_order</t>
  </si>
  <si>
    <t>9월 수주금액</t>
  </si>
  <si>
    <t>m09_profit</t>
  </si>
  <si>
    <t>9월 매출이익</t>
  </si>
  <si>
    <t>m10_order</t>
  </si>
  <si>
    <t>10월 수주금액</t>
  </si>
  <si>
    <t>m10_profit</t>
  </si>
  <si>
    <t>10월 매출이익</t>
  </si>
  <si>
    <t>m11_order</t>
  </si>
  <si>
    <t>11월 수주금액</t>
  </si>
  <si>
    <t>m11_profit</t>
  </si>
  <si>
    <t>11월 매출이익</t>
  </si>
  <si>
    <t>m12_order</t>
  </si>
  <si>
    <t>12월 수주금액</t>
  </si>
  <si>
    <t>m12_profit</t>
  </si>
  <si>
    <t>12월 매출이익</t>
  </si>
  <si>
    <t>sales_plan</t>
  </si>
  <si>
    <t>plan_id</t>
  </si>
  <si>
    <t>영업 계획 ID</t>
  </si>
  <si>
    <t>plan_year</t>
  </si>
  <si>
    <t>계획 연도</t>
  </si>
  <si>
    <t>plan_version</t>
  </si>
  <si>
    <t>계획 버전</t>
  </si>
  <si>
    <t>status_code</t>
  </si>
  <si>
    <t>상태 코드</t>
  </si>
  <si>
    <t>기준 일자</t>
  </si>
  <si>
    <t>sales_plan_line</t>
  </si>
  <si>
    <t>plan_line_id</t>
  </si>
  <si>
    <t>계획 라인 ID</t>
  </si>
  <si>
    <t>contract_plan_date</t>
  </si>
  <si>
    <t>계약(예정)일자</t>
  </si>
  <si>
    <t>start_plan_date</t>
  </si>
  <si>
    <t>end_plan_date</t>
  </si>
  <si>
    <t>plan_total</t>
  </si>
  <si>
    <t>수주계획 합계</t>
  </si>
  <si>
    <t>plan_m01</t>
  </si>
  <si>
    <t>1월 계획</t>
  </si>
  <si>
    <t>plan_m02</t>
  </si>
  <si>
    <t>2월 계획</t>
  </si>
  <si>
    <t>plan_m03</t>
  </si>
  <si>
    <t>3월 계획</t>
  </si>
  <si>
    <t>plan_m04</t>
  </si>
  <si>
    <t>4월 계획</t>
  </si>
  <si>
    <t>plan_m05</t>
  </si>
  <si>
    <t>5월 계획</t>
  </si>
  <si>
    <t>plan_m06</t>
  </si>
  <si>
    <t>6월 계획</t>
  </si>
  <si>
    <t>plan_m07</t>
  </si>
  <si>
    <t>7월 계획</t>
  </si>
  <si>
    <t>plan_m08</t>
  </si>
  <si>
    <t>8월 계획</t>
  </si>
  <si>
    <t>plan_m09</t>
  </si>
  <si>
    <t>9월 계획</t>
  </si>
  <si>
    <t>plan_m10</t>
  </si>
  <si>
    <t>10월 계획</t>
  </si>
  <si>
    <t>plan_m11</t>
  </si>
  <si>
    <t>11월 계획</t>
  </si>
  <si>
    <t>plan_m12</t>
  </si>
  <si>
    <t>12월 계획</t>
  </si>
  <si>
    <t>service_codes</t>
  </si>
  <si>
    <t>parent_code</t>
  </si>
  <si>
    <t>상위 서비스 코드</t>
  </si>
  <si>
    <t>service_name</t>
  </si>
  <si>
    <t>서비스명</t>
  </si>
  <si>
    <t>display_name</t>
  </si>
  <si>
    <t>표시명</t>
  </si>
  <si>
    <t>tbl_file_storage</t>
  </si>
  <si>
    <t>FILE ID</t>
  </si>
  <si>
    <t>file_name</t>
  </si>
  <si>
    <t>파일명</t>
  </si>
  <si>
    <t>file_extension</t>
  </si>
  <si>
    <t>파일확장자</t>
  </si>
  <si>
    <t>file_size</t>
  </si>
  <si>
    <t>bigint</t>
  </si>
  <si>
    <t>파일크기</t>
  </si>
  <si>
    <t>file_data</t>
  </si>
  <si>
    <t>longblob</t>
  </si>
  <si>
    <t>파일내용</t>
  </si>
  <si>
    <t>upload_date</t>
  </si>
  <si>
    <t>datetime</t>
  </si>
  <si>
    <t>업로드일시</t>
  </si>
  <si>
    <t>upload_user</t>
  </si>
  <si>
    <t>업로드사용자</t>
  </si>
  <si>
    <t>description</t>
  </si>
  <si>
    <t>파일 설명</t>
  </si>
  <si>
    <t>mime_type</t>
  </si>
  <si>
    <t>tmp_invalid_project_manager_id</t>
  </si>
  <si>
    <t>captured_at</t>
  </si>
  <si>
    <t>캡처 일시</t>
  </si>
  <si>
    <t>tmp_manager_id_map</t>
  </si>
  <si>
    <t>old_manager_id</t>
  </si>
  <si>
    <t>기존 담당자 ID</t>
  </si>
  <si>
    <t>new_login_id</t>
  </si>
  <si>
    <t>신규 로그인 ID</t>
  </si>
  <si>
    <t>note</t>
  </si>
  <si>
    <t>uploaded_files</t>
  </si>
  <si>
    <t>original_name</t>
  </si>
  <si>
    <t>원본 파일명</t>
  </si>
  <si>
    <t>stored_name</t>
  </si>
  <si>
    <t>저장 파일명</t>
  </si>
  <si>
    <t>file_path</t>
  </si>
  <si>
    <t>저장 경로</t>
  </si>
  <si>
    <t>file_url</t>
  </si>
  <si>
    <t>접근 URL</t>
  </si>
  <si>
    <t>MIME 타입</t>
  </si>
  <si>
    <t>파일 크기(byte)</t>
  </si>
  <si>
    <t>users</t>
  </si>
  <si>
    <t>user_no</t>
  </si>
  <si>
    <t>사용자 번호</t>
  </si>
  <si>
    <t>password</t>
  </si>
  <si>
    <t>비밀번호(해시)</t>
  </si>
  <si>
    <t>user_name</t>
  </si>
  <si>
    <t>사용자명</t>
  </si>
  <si>
    <t>권한 역할</t>
  </si>
  <si>
    <t>is_sales_rep</t>
  </si>
  <si>
    <t>영업담당 여부 (1: 담당, 0: 미담당)</t>
  </si>
  <si>
    <t>headquarters</t>
  </si>
  <si>
    <t>본부</t>
  </si>
  <si>
    <t>department</t>
  </si>
  <si>
    <t>부서</t>
  </si>
  <si>
    <t>team</t>
  </si>
  <si>
    <t>팀</t>
  </si>
  <si>
    <t>소속 조직 ID</t>
  </si>
  <si>
    <t>입사일</t>
  </si>
  <si>
    <t>퇴사일</t>
  </si>
  <si>
    <t>상태</t>
  </si>
  <si>
    <t>TESTCOMP</t>
  </si>
  <si>
    <t>ACTIVITY_TYPE</t>
  </si>
  <si>
    <t>CONTRACT</t>
  </si>
  <si>
    <t>system</t>
  </si>
  <si>
    <t>ETC</t>
  </si>
  <si>
    <t>FOLLOWUP</t>
  </si>
  <si>
    <t>후속</t>
  </si>
  <si>
    <t>MEETING</t>
  </si>
  <si>
    <t>미팅</t>
  </si>
  <si>
    <t>PROPOSAL</t>
  </si>
  <si>
    <t>제안</t>
  </si>
  <si>
    <t>SUPPORT</t>
  </si>
  <si>
    <t>지원</t>
  </si>
  <si>
    <t>GROUP_CODE</t>
  </si>
  <si>
    <t>그룹코드</t>
  </si>
  <si>
    <t>NOTICE_CATEGORY</t>
  </si>
  <si>
    <t>게시판구분</t>
  </si>
  <si>
    <t>PROJECT_ATTRIBUTE</t>
  </si>
  <si>
    <t>사업속성</t>
  </si>
  <si>
    <t>ROLE</t>
  </si>
  <si>
    <t>STAGE</t>
  </si>
  <si>
    <t>DEV</t>
  </si>
  <si>
    <t>admin</t>
  </si>
  <si>
    <t>GENERAL</t>
  </si>
  <si>
    <t>HR</t>
  </si>
  <si>
    <t>SALES</t>
  </si>
  <si>
    <t>SYSTEM</t>
  </si>
  <si>
    <t>WELFARE</t>
  </si>
  <si>
    <t>ATTR_BIZ_STR</t>
  </si>
  <si>
    <t>사업구도</t>
  </si>
  <si>
    <t>ATTR_CHANGE</t>
  </si>
  <si>
    <t>ATTR_CON_TIME</t>
  </si>
  <si>
    <t>ATTR_CONFIRM</t>
  </si>
  <si>
    <t>확정여부</t>
  </si>
  <si>
    <t>ATTR_ORD_TIME</t>
  </si>
  <si>
    <t>ATTR_SALES</t>
  </si>
  <si>
    <t>매출정보</t>
  </si>
  <si>
    <t>Admin</t>
  </si>
  <si>
    <t>어드민</t>
  </si>
  <si>
    <t>User</t>
  </si>
  <si>
    <t>사용자</t>
  </si>
  <si>
    <t>Viewer</t>
  </si>
  <si>
    <t>조회</t>
  </si>
  <si>
    <t>S01</t>
  </si>
  <si>
    <t>S02</t>
  </si>
  <si>
    <t>S03</t>
  </si>
  <si>
    <t>S04</t>
  </si>
  <si>
    <t>S05</t>
  </si>
  <si>
    <t>S06</t>
  </si>
  <si>
    <t>S07</t>
  </si>
  <si>
    <t>S08</t>
  </si>
  <si>
    <t>S09</t>
  </si>
  <si>
    <t>콜센터 연계</t>
  </si>
  <si>
    <t>금융, 공공, 교통, 일반 Enterp. 등</t>
  </si>
  <si>
    <t>공공</t>
  </si>
  <si>
    <t>중앙·지방 행정기관</t>
  </si>
  <si>
    <t>관공서, 주민센터, 복지관, 체육 시설, 행정센터</t>
  </si>
  <si>
    <t>교육</t>
  </si>
  <si>
    <t>초중등·고등·기타교육</t>
  </si>
  <si>
    <t>도서관, 학교, 학원, 직업훈련기관</t>
  </si>
  <si>
    <t>교통</t>
  </si>
  <si>
    <t>육상·철도·항공·해운</t>
  </si>
  <si>
    <t>버스, 지하철, 공항, 물류센터, 주유소</t>
  </si>
  <si>
    <t>금융</t>
  </si>
  <si>
    <t>은행·보험·증권</t>
  </si>
  <si>
    <t>지점·콜센터·모바일</t>
  </si>
  <si>
    <t>문화</t>
  </si>
  <si>
    <t>공연·전시·스포츠, 오락,서비스</t>
  </si>
  <si>
    <t>극장, 박물관, 테마파크</t>
  </si>
  <si>
    <t>방송</t>
  </si>
  <si>
    <t>방송업</t>
  </si>
  <si>
    <t>지상파·케이블·OTT</t>
  </si>
  <si>
    <t>법률</t>
  </si>
  <si>
    <t>법무관련 서비스</t>
  </si>
  <si>
    <t>변호사사무소, 법무법인</t>
  </si>
  <si>
    <t>숙박</t>
  </si>
  <si>
    <t>호텔·리조트.숙박</t>
  </si>
  <si>
    <t>호텔, 리조트, 콘도</t>
  </si>
  <si>
    <t>의료</t>
  </si>
  <si>
    <t>병원·의원·복지시설</t>
  </si>
  <si>
    <t>종합병원, 지방 의료원, 보건소, 요양병원</t>
  </si>
  <si>
    <t>제조</t>
  </si>
  <si>
    <t>전기, 전자, 기계</t>
  </si>
  <si>
    <t>AX기술영업팀</t>
  </si>
  <si>
    <t>TEAM</t>
  </si>
  <si>
    <t>AX프로젝트팀</t>
  </si>
  <si>
    <t>AX기술수행팀</t>
  </si>
  <si>
    <t>AI서비스</t>
  </si>
  <si>
    <t>AI서비스-IPCC</t>
  </si>
  <si>
    <t>IPCC</t>
  </si>
  <si>
    <t>AI서비스-SI부문</t>
  </si>
  <si>
    <t>SI부문</t>
  </si>
  <si>
    <t>AI서비스-시스템</t>
  </si>
  <si>
    <t>시스템</t>
  </si>
  <si>
    <t>AI서비스-패키지</t>
  </si>
  <si>
    <t>패키지</t>
  </si>
  <si>
    <t>AI수어</t>
  </si>
  <si>
    <t>AI수어-과제형</t>
  </si>
  <si>
    <t>과제형</t>
  </si>
  <si>
    <t>AI수어-구독형</t>
  </si>
  <si>
    <t>구독형</t>
  </si>
  <si>
    <t>AI수어-구축형</t>
  </si>
  <si>
    <t>구축형</t>
  </si>
  <si>
    <t>AI수어-대외매출</t>
  </si>
  <si>
    <t>대외매출</t>
  </si>
  <si>
    <t>기타-유지보수(MA)</t>
  </si>
  <si>
    <t>유지보수(MA)</t>
  </si>
  <si>
    <t>기타-유지보수(SM)</t>
  </si>
  <si>
    <t>유지보수(SM)</t>
  </si>
  <si>
    <t>N</t>
    <phoneticPr fontId="82" type="noConversion"/>
  </si>
  <si>
    <t>Mapping Rule</t>
    <phoneticPr fontId="82" type="noConversion"/>
  </si>
  <si>
    <t>projects</t>
    <phoneticPr fontId="82" type="noConversion"/>
  </si>
  <si>
    <t>2026년 주요추진사업</t>
    <phoneticPr fontId="82" type="noConversion"/>
  </si>
  <si>
    <t>2026년 주요추진사업</t>
    <phoneticPr fontId="82" type="noConversion"/>
  </si>
  <si>
    <t>2026년 주요추진사업</t>
    <phoneticPr fontId="82" type="noConversion"/>
  </si>
  <si>
    <t>select cc.code from comm_code cc
where cc.group_code='STAGE'
and cc.code_name = :source_value</t>
    <phoneticPr fontId="82" type="noConversion"/>
  </si>
  <si>
    <t>:source_value</t>
    <phoneticPr fontId="82" type="noConversion"/>
  </si>
  <si>
    <t>select u.login_id from users u
where u.user_name=:source_value</t>
    <phoneticPr fontId="82" type="noConversion"/>
  </si>
  <si>
    <t>:source_value</t>
    <phoneticPr fontId="82" type="noConversion"/>
  </si>
  <si>
    <t>attr_code='ATTR_ORD_TIME'
attr_value=:source_value</t>
    <phoneticPr fontId="82" type="noConversion"/>
  </si>
  <si>
    <t>attr_code='ATTR_CON_TIME'
attr_value=:source_value</t>
    <phoneticPr fontId="82" type="noConversion"/>
  </si>
  <si>
    <t>:source_value</t>
    <phoneticPr fontId="82" type="noConversion"/>
  </si>
  <si>
    <t>attr_code='ATTR_BIZ_STR'
attr_value=:source_value</t>
    <phoneticPr fontId="82" type="noConversion"/>
  </si>
  <si>
    <t>NULL</t>
    <phoneticPr fontId="82" type="noConversion"/>
  </si>
  <si>
    <t>select c.client_id from clients c
where c.client_name = :source_value
[Not Fount]
insert into clients (clint_name) value (:source_value)
insert 후 자동채번된 client_id Set</t>
    <phoneticPr fontId="82" type="noConversion"/>
  </si>
  <si>
    <t>select c.client_id from clients c
where c.client_name = :source_value
[Not Fount]
insert into clients (clint_name) value (:source_value)
insert 후 자동채번된 client_id Set</t>
    <phoneticPr fontId="82" type="noConversion"/>
  </si>
  <si>
    <t>Source Sheet Name</t>
    <phoneticPr fontId="82" type="noConversion"/>
  </si>
  <si>
    <t>Source Sheet Column ( :source_value )</t>
    <phoneticPr fontId="82" type="noConversion"/>
  </si>
  <si>
    <t>Title행</t>
    <phoneticPr fontId="82" type="noConversion"/>
  </si>
  <si>
    <t>Target Table</t>
    <phoneticPr fontId="82" type="noConversion"/>
  </si>
  <si>
    <t>Target Column</t>
    <phoneticPr fontId="82" type="noConversion"/>
  </si>
  <si>
    <t>2025년 주요추진사업(NEW)</t>
  </si>
  <si>
    <t>N</t>
    <phoneticPr fontId="82" type="noConversion"/>
  </si>
  <si>
    <t>attr_code='ATTR_BIZ_STR'
attr_value=:source_value</t>
    <phoneticPr fontId="82" type="noConversion"/>
  </si>
  <si>
    <t>attr_code='ATTR_CHANGE'
attr_value=:source_value</t>
    <phoneticPr fontId="82" type="noConversion"/>
  </si>
  <si>
    <t>Y</t>
    <phoneticPr fontId="82" type="noConversion"/>
  </si>
  <si>
    <t>:source_value 내용을 파싱해서
라인의 시작부분에 일자가 형식이 있는 경우 해당일자를 base_date
일자 이후 라인의 내용을 strategy_content 에 insert
※기록된 일자 형익이 다양해서 인텔리전트하게 판단 필요</t>
    <phoneticPr fontId="82" type="noConversion"/>
  </si>
  <si>
    <t>:source_value 내용을 파싱해서
라인의 시작부분에 일자 형식이 있는 경우 해당일자를 base_date에 insert.
일자 이후 라인의 내용을 strategy_content 에 insert
※기록된 일자 형익이 다양해서 인텔리전트하게 판단 필요</t>
    <phoneticPr fontId="8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</si>
</sst>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76" formatCode="#,##0_);\(#,##0\)"/>
    <numFmt numFmtId="177" formatCode="yyyy\-mm\-dd"/>
    <numFmt numFmtId="178" formatCode="yy\-mm\-dd"/>
    <numFmt numFmtId="179" formatCode="yyyy\.\ m\.\ d"/>
    <numFmt numFmtId="180" formatCode="yyyy&quot;년&quot;\ m&quot;월&quot;"/>
    <numFmt numFmtId="181" formatCode="yyyy\.\ m"/>
    <numFmt numFmtId="182" formatCode="yyyy\ m"/>
    <numFmt numFmtId="183" formatCode="[$₩-412]#,##0.00"/>
    <numFmt numFmtId="184" formatCode="m&quot;월&quot;\ d&quot;일&quot;"/>
    <numFmt numFmtId="185" formatCode="yyyy&quot;년&quot;m&quot;월&quot;"/>
    <numFmt numFmtId="186" formatCode="yyyy\-mm\-dd\ hh:mm:ss"/>
  </numFmts>
  <fonts count="87">
    <font>
      <sz val="10"/>
      <color rgb="FF000000"/>
      <name val="Arial"/>
      <scheme val="minor"/>
    </font>
    <font>
      <sz val="5"/>
      <color rgb="FF000000"/>
      <name val="&quot;맑은 고딕&quot;"/>
      <family val="3"/>
      <charset val="129"/>
    </font>
    <font>
      <sz val="11"/>
      <color rgb="FF000000"/>
      <name val="&quot;맑은 고딕&quot;"/>
      <family val="3"/>
      <charset val="129"/>
    </font>
    <font>
      <sz val="10"/>
      <color theme="1"/>
      <name val="Arial"/>
      <family val="2"/>
      <scheme val="minor"/>
    </font>
    <font>
      <sz val="10"/>
      <color rgb="FF000000"/>
      <name val="&quot;맑은 고딕&quot;"/>
      <family val="3"/>
      <charset val="129"/>
    </font>
    <font>
      <sz val="16"/>
      <color rgb="FF000000"/>
      <name val="&quot;맑은 고딕&quot;"/>
      <family val="3"/>
      <charset val="129"/>
    </font>
    <font>
      <sz val="11"/>
      <color rgb="FFFF0000"/>
      <name val="&quot;맑은 고딕&quot;"/>
      <family val="3"/>
      <charset val="129"/>
    </font>
    <font>
      <b/>
      <sz val="10"/>
      <color rgb="FF000000"/>
      <name val="&quot;맑은 고딕&quot;"/>
      <family val="3"/>
      <charset val="129"/>
    </font>
    <font>
      <b/>
      <sz val="11"/>
      <color rgb="FF000000"/>
      <name val="&quot;맑은 고딕&quot;"/>
      <family val="3"/>
      <charset val="129"/>
    </font>
    <font>
      <b/>
      <sz val="10"/>
      <color theme="1"/>
      <name val="Arial"/>
      <family val="2"/>
      <scheme val="minor"/>
    </font>
    <font>
      <sz val="10"/>
      <name val="Arial"/>
      <family val="2"/>
    </font>
    <font>
      <sz val="9"/>
      <color rgb="FF000000"/>
      <name val="&quot;맑은 고딕&quot;"/>
      <family val="3"/>
      <charset val="129"/>
    </font>
    <font>
      <sz val="9"/>
      <color theme="1"/>
      <name val="Arial"/>
      <family val="2"/>
      <scheme val="minor"/>
    </font>
    <font>
      <sz val="12"/>
      <color rgb="FF000000"/>
      <name val="&quot;맑은 고딕&quot;"/>
      <family val="3"/>
      <charset val="129"/>
    </font>
    <font>
      <sz val="12"/>
      <color theme="1"/>
      <name val="Arial"/>
      <family val="2"/>
      <scheme val="minor"/>
    </font>
    <font>
      <sz val="15"/>
      <color rgb="FF000000"/>
      <name val="&quot;맑은 고딕&quot;"/>
      <family val="3"/>
      <charset val="129"/>
    </font>
    <font>
      <b/>
      <u/>
      <sz val="15"/>
      <color rgb="FF000000"/>
      <name val="&quot;맑은 고딕&quot;"/>
      <family val="3"/>
      <charset val="129"/>
    </font>
    <font>
      <b/>
      <u/>
      <sz val="15"/>
      <color rgb="FF000000"/>
      <name val="&quot;맑은 고딕&quot;"/>
      <family val="3"/>
      <charset val="129"/>
    </font>
    <font>
      <b/>
      <u/>
      <sz val="15"/>
      <color rgb="FF000000"/>
      <name val="&quot;맑은 고딕&quot;"/>
      <family val="3"/>
      <charset val="129"/>
    </font>
    <font>
      <sz val="15"/>
      <color theme="1"/>
      <name val="Arial"/>
      <family val="2"/>
      <scheme val="minor"/>
    </font>
    <font>
      <sz val="10"/>
      <color rgb="FF000000"/>
      <name val="&quot;맑은 고딕&quot;"/>
      <family val="3"/>
      <charset val="129"/>
    </font>
    <font>
      <sz val="10"/>
      <color rgb="FFFF0000"/>
      <name val="Arial"/>
      <family val="2"/>
      <scheme val="minor"/>
    </font>
    <font>
      <b/>
      <sz val="12"/>
      <color rgb="FF000000"/>
      <name val="&quot;맑은 고딕&quot;"/>
      <family val="3"/>
      <charset val="129"/>
    </font>
    <font>
      <sz val="10"/>
      <color theme="1"/>
      <name val="&quot;맑은 고딕&quot;"/>
      <family val="3"/>
      <charset val="129"/>
    </font>
    <font>
      <u/>
      <sz val="10"/>
      <color rgb="FF0000FF"/>
      <name val="&quot;맑은 고딕&quot;"/>
      <family val="3"/>
      <charset val="129"/>
    </font>
    <font>
      <sz val="10"/>
      <color theme="1"/>
      <name val="Arial"/>
      <family val="2"/>
    </font>
    <font>
      <sz val="10"/>
      <color rgb="FFFF0000"/>
      <name val="&quot;맑은 고딕&quot;"/>
      <family val="3"/>
      <charset val="129"/>
    </font>
    <font>
      <u/>
      <sz val="10"/>
      <color rgb="FF0000FF"/>
      <name val="Arial"/>
      <family val="2"/>
    </font>
    <font>
      <sz val="10"/>
      <color rgb="FF000000"/>
      <name val="Arial"/>
      <family val="2"/>
      <scheme val="minor"/>
    </font>
    <font>
      <sz val="10"/>
      <color rgb="FFFF0000"/>
      <name val="Arial"/>
      <family val="2"/>
      <scheme val="minor"/>
    </font>
    <font>
      <b/>
      <u/>
      <sz val="26"/>
      <color rgb="FF000000"/>
      <name val="&quot;맑은 고딕&quot;"/>
      <family val="3"/>
      <charset val="129"/>
    </font>
    <font>
      <b/>
      <u/>
      <sz val="26"/>
      <color rgb="FF000000"/>
      <name val="&quot;맑은 고딕&quot;"/>
      <family val="3"/>
      <charset val="129"/>
    </font>
    <font>
      <b/>
      <u/>
      <sz val="26"/>
      <color rgb="FF000000"/>
      <name val="&quot;맑은 고딕&quot;"/>
      <family val="3"/>
      <charset val="129"/>
    </font>
    <font>
      <b/>
      <sz val="12"/>
      <color theme="1"/>
      <name val="Arial"/>
      <family val="2"/>
      <scheme val="minor"/>
    </font>
    <font>
      <b/>
      <sz val="12"/>
      <color rgb="FFFF0000"/>
      <name val="&quot;맑은 고딕&quot;"/>
      <family val="3"/>
      <charset val="129"/>
    </font>
    <font>
      <b/>
      <sz val="52"/>
      <color rgb="FFFF0000"/>
      <name val="Arial"/>
      <family val="2"/>
      <scheme val="minor"/>
    </font>
    <font>
      <b/>
      <sz val="52"/>
      <color rgb="FFFF0000"/>
      <name val="&quot;맑은 고딕&quot;"/>
      <family val="3"/>
      <charset val="129"/>
    </font>
    <font>
      <b/>
      <sz val="10"/>
      <color rgb="FF262626"/>
      <name val="&quot;KoPubWorld돋움체_Pro Medium&quot;"/>
      <family val="3"/>
      <charset val="129"/>
    </font>
    <font>
      <b/>
      <sz val="11"/>
      <color rgb="FF262626"/>
      <name val="&quot;KoPubWorld돋움체_Pro Medium&quot;"/>
      <family val="3"/>
      <charset val="129"/>
    </font>
    <font>
      <b/>
      <sz val="9"/>
      <color rgb="FF000000"/>
      <name val="&quot;맑은 고딕&quot;"/>
      <family val="3"/>
      <charset val="129"/>
    </font>
    <font>
      <sz val="18"/>
      <color theme="1"/>
      <name val="Arial"/>
      <family val="2"/>
    </font>
    <font>
      <sz val="11"/>
      <color theme="1"/>
      <name val="Arial"/>
      <family val="2"/>
    </font>
    <font>
      <b/>
      <sz val="9"/>
      <color rgb="FFC00000"/>
      <name val="&quot;KoPubWorld돋움체_Pro Medium&quot;"/>
      <family val="3"/>
      <charset val="129"/>
    </font>
    <font>
      <sz val="9"/>
      <color rgb="FF262626"/>
      <name val="&quot;KoPubWorld돋움체_Pro Medium&quot;"/>
      <family val="3"/>
      <charset val="129"/>
    </font>
    <font>
      <sz val="10"/>
      <color theme="1"/>
      <name val="Arial"/>
      <family val="2"/>
    </font>
    <font>
      <b/>
      <sz val="9"/>
      <color rgb="FF006699"/>
      <name val="&quot;KoPubWorld돋움체_Pro Medium&quot;"/>
      <family val="3"/>
      <charset val="129"/>
    </font>
    <font>
      <b/>
      <sz val="9"/>
      <color rgb="FF980000"/>
      <name val="&quot;KoPubWorld돋움체_Pro Medium&quot;"/>
      <family val="3"/>
      <charset val="129"/>
    </font>
    <font>
      <b/>
      <sz val="10"/>
      <color rgb="FF000000"/>
      <name val="Arial"/>
      <family val="2"/>
    </font>
    <font>
      <sz val="11"/>
      <color rgb="FF000000"/>
      <name val="Arial"/>
      <family val="2"/>
    </font>
    <font>
      <b/>
      <sz val="9"/>
      <color rgb="FF262626"/>
      <name val="&quot;KoPubWorld돋움체_Pro Medium&quot;"/>
      <family val="3"/>
      <charset val="129"/>
    </font>
    <font>
      <b/>
      <sz val="9"/>
      <color rgb="FF57BB8A"/>
      <name val="&quot;KoPubWorld돋움체_Pro Medium&quot;"/>
      <family val="3"/>
      <charset val="129"/>
    </font>
    <font>
      <sz val="10"/>
      <color rgb="FF000000"/>
      <name val="Arial"/>
      <family val="2"/>
    </font>
    <font>
      <b/>
      <u/>
      <sz val="10"/>
      <color rgb="FF000000"/>
      <name val="Arial"/>
      <family val="2"/>
    </font>
    <font>
      <sz val="10"/>
      <color rgb="FF262626"/>
      <name val="&quot;KoPubWorld돋움체_Pro Medium&quot;"/>
      <family val="3"/>
      <charset val="129"/>
    </font>
    <font>
      <sz val="10"/>
      <color rgb="FFFF0000"/>
      <name val="Arial"/>
      <family val="2"/>
    </font>
    <font>
      <b/>
      <sz val="9"/>
      <color rgb="FF6AA84F"/>
      <name val="&quot;KoPubWorld돋움체_Pro Medium&quot;"/>
      <family val="3"/>
      <charset val="129"/>
    </font>
    <font>
      <b/>
      <sz val="10"/>
      <color theme="1"/>
      <name val="Arial"/>
      <family val="2"/>
    </font>
    <font>
      <u/>
      <sz val="10"/>
      <color rgb="FF000000"/>
      <name val="&quot;맑은 고딕&quot;"/>
      <family val="3"/>
      <charset val="129"/>
    </font>
    <font>
      <b/>
      <sz val="15"/>
      <color theme="1"/>
      <name val="Arial"/>
      <family val="2"/>
      <scheme val="minor"/>
    </font>
    <font>
      <sz val="10"/>
      <color rgb="FF0000FF"/>
      <name val="Arial"/>
      <family val="2"/>
      <scheme val="minor"/>
    </font>
    <font>
      <sz val="10"/>
      <color rgb="FF0000FF"/>
      <name val="&quot;맑은 고딕&quot;"/>
      <family val="3"/>
      <charset val="129"/>
    </font>
    <font>
      <b/>
      <u/>
      <sz val="26"/>
      <color rgb="FF000000"/>
      <name val="&quot;맑은 고딕&quot;"/>
      <family val="3"/>
      <charset val="129"/>
    </font>
    <font>
      <u/>
      <sz val="10"/>
      <color theme="1"/>
      <name val="&quot;맑은 고딕&quot;"/>
      <family val="3"/>
      <charset val="129"/>
    </font>
    <font>
      <b/>
      <sz val="12"/>
      <color rgb="FF000000"/>
      <name val="&quot;맑은 고딕&quot;, monospace"/>
      <family val="3"/>
      <charset val="129"/>
    </font>
    <font>
      <b/>
      <sz val="10"/>
      <color rgb="FF000000"/>
      <name val="&quot;맑은 고딕&quot;, monospace"/>
      <family val="3"/>
      <charset val="129"/>
    </font>
    <font>
      <sz val="10"/>
      <color rgb="FF000000"/>
      <name val="&quot;맑은 고딕&quot;, monospace"/>
      <family val="3"/>
      <charset val="129"/>
    </font>
    <font>
      <sz val="10"/>
      <color rgb="FFFF0000"/>
      <name val="&quot;맑은 고딕&quot;, monospace"/>
      <family val="3"/>
      <charset val="129"/>
    </font>
    <font>
      <sz val="10"/>
      <color theme="1"/>
      <name val="&quot;맑은 고딕&quot;, monospace"/>
      <family val="3"/>
      <charset val="129"/>
    </font>
    <font>
      <u/>
      <sz val="10"/>
      <color rgb="FF000000"/>
      <name val="Arial"/>
      <family val="2"/>
    </font>
    <font>
      <strike/>
      <sz val="10"/>
      <color rgb="FF000000"/>
      <name val="&quot;맑은 고딕&quot;, monospace"/>
      <family val="3"/>
      <charset val="129"/>
    </font>
    <font>
      <sz val="10"/>
      <color rgb="FFCC4125"/>
      <name val="&quot;맑은 고딕&quot;, monospace"/>
      <family val="3"/>
      <charset val="129"/>
    </font>
    <font>
      <sz val="11"/>
      <color rgb="FF000000"/>
      <name val="&quot;맑은 고딕&quot;, monospace"/>
      <family val="3"/>
      <charset val="129"/>
    </font>
    <font>
      <b/>
      <sz val="10"/>
      <color rgb="FFFF0000"/>
      <name val="Arial"/>
      <family val="2"/>
    </font>
    <font>
      <b/>
      <u/>
      <sz val="10"/>
      <color rgb="FF1155CC"/>
      <name val="Arial"/>
      <family val="2"/>
    </font>
    <font>
      <strike/>
      <sz val="10"/>
      <color rgb="FF000000"/>
      <name val="Arial"/>
      <family val="2"/>
    </font>
    <font>
      <sz val="10"/>
      <color rgb="FF0000FF"/>
      <name val="Arial"/>
      <family val="2"/>
    </font>
    <font>
      <b/>
      <sz val="10"/>
      <color rgb="FF980000"/>
      <name val="Arial"/>
      <family val="2"/>
    </font>
    <font>
      <strike/>
      <sz val="10"/>
      <color theme="1"/>
      <name val="Arial"/>
      <family val="2"/>
    </font>
    <font>
      <b/>
      <strike/>
      <sz val="10"/>
      <color theme="1"/>
      <name val="Arial"/>
      <family val="2"/>
    </font>
    <font>
      <sz val="10"/>
      <color rgb="FF0000FF"/>
      <name val="&quot;맑은 고딕&quot;, monospace"/>
      <family val="3"/>
      <charset val="129"/>
    </font>
    <font>
      <u/>
      <sz val="10"/>
      <color rgb="FF1155CC"/>
      <name val="&quot;맑은 고딕&quot;, monospace"/>
      <family val="3"/>
      <charset val="129"/>
    </font>
    <font>
      <u/>
      <sz val="10"/>
      <color theme="1"/>
      <name val="&quot;맑은 고딕&quot;, monospace"/>
      <family val="3"/>
      <charset val="129"/>
    </font>
    <font>
      <sz val="8"/>
      <name val="Arial"/>
      <family val="3"/>
      <charset val="129"/>
      <scheme val="minor"/>
    </font>
    <font>
      <sz val="10"/>
      <color rgb="FF000000"/>
      <name val="KB금융 본문체 Medium"/>
      <family val="3"/>
      <charset val="129"/>
    </font>
    <font>
      <sz val="9"/>
      <color indexed="81"/>
      <name val="Tahoma"/>
      <family val="2"/>
    </font>
    <font>
      <sz val="9"/>
      <color rgb="FF000000"/>
      <name val="나눔고딕"/>
      <family val="3"/>
      <charset val="129"/>
    </font>
    <font>
      <b/>
      <sz val="9"/>
      <color rgb="FF000000"/>
      <name val="나눔고딕"/>
      <family val="3"/>
      <charset val="129"/>
    </font>
  </fonts>
  <fills count="14">
    <fill>
      <patternFill patternType="none"/>
    </fill>
    <fill>
      <patternFill patternType="gray125"/>
    </fill>
    <fill>
      <patternFill patternType="solid">
        <fgColor theme="0"/>
        <bgColor theme="0"/>
      </patternFill>
    </fill>
    <fill>
      <patternFill patternType="solid">
        <fgColor rgb="FFCFE2F3"/>
        <bgColor rgb="FFCFE2F3"/>
      </patternFill>
    </fill>
    <fill>
      <patternFill patternType="solid">
        <fgColor rgb="FFEAD1DC"/>
        <bgColor rgb="FFEAD1DC"/>
      </patternFill>
    </fill>
    <fill>
      <patternFill patternType="solid">
        <fgColor rgb="FFFFFFFF"/>
        <bgColor rgb="FFFFFFFF"/>
      </patternFill>
    </fill>
    <fill>
      <patternFill patternType="solid">
        <fgColor rgb="FFFF9900"/>
        <bgColor rgb="FFFF9900"/>
      </patternFill>
    </fill>
    <fill>
      <patternFill patternType="solid">
        <fgColor rgb="FF95B3D7"/>
        <bgColor rgb="FF95B3D7"/>
      </patternFill>
    </fill>
    <fill>
      <patternFill patternType="solid">
        <fgColor rgb="FFFFFF00"/>
        <bgColor rgb="FFFFFF00"/>
      </patternFill>
    </fill>
    <fill>
      <patternFill patternType="solid">
        <fgColor rgb="FFC9DAF8"/>
        <bgColor rgb="FFC9DAF8"/>
      </patternFill>
    </fill>
    <fill>
      <patternFill patternType="solid">
        <fgColor rgb="FFF2F2F2"/>
        <bgColor rgb="FFF2F2F2"/>
      </patternFill>
    </fill>
    <fill>
      <patternFill patternType="solid">
        <fgColor rgb="FFD9D9D9"/>
        <bgColor rgb="FFD9D9D9"/>
      </patternFill>
    </fill>
    <fill>
      <patternFill patternType="solid">
        <fgColor rgb="FFFFF2CC"/>
        <bgColor rgb="FFFFF2CC"/>
      </patternFill>
    </fill>
    <fill>
      <patternFill patternType="solid">
        <fgColor rgb="FFFFFF00"/>
        <bgColor indexed="64"/>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style="thin">
        <color rgb="FFD9D9D9"/>
      </right>
      <top style="thin">
        <color rgb="FF7F7F7F"/>
      </top>
      <bottom/>
      <diagonal/>
    </border>
    <border>
      <left style="thin">
        <color rgb="FFD9D9D9"/>
      </left>
      <right style="thin">
        <color rgb="FFD9D9D9"/>
      </right>
      <top style="thin">
        <color rgb="FF7F7F7F"/>
      </top>
      <bottom/>
      <diagonal/>
    </border>
    <border>
      <left style="thin">
        <color rgb="FFD9D9D9"/>
      </left>
      <right style="thin">
        <color rgb="FF7F7F7F"/>
      </right>
      <top style="thin">
        <color rgb="FF7F7F7F"/>
      </top>
      <bottom/>
      <diagonal/>
    </border>
    <border>
      <left style="thin">
        <color rgb="FF7F7F7F"/>
      </left>
      <right style="thin">
        <color rgb="FF7F7F7F"/>
      </right>
      <top/>
      <bottom/>
      <diagonal/>
    </border>
    <border>
      <left style="thin">
        <color rgb="FFB7B7B7"/>
      </left>
      <right style="thin">
        <color rgb="FFB7B7B7"/>
      </right>
      <top style="thin">
        <color rgb="FFB7B7B7"/>
      </top>
      <bottom style="thin">
        <color rgb="FFB7B7B7"/>
      </bottom>
      <diagonal/>
    </border>
    <border>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7">
    <xf numFmtId="0" fontId="0" fillId="0" borderId="0" xfId="0" applyFont="1" applyAlignment="1"/>
    <xf numFmtId="0" fontId="1" fillId="0" borderId="0" xfId="0" applyFont="1" applyAlignment="1">
      <alignment horizontal="center" vertical="center"/>
    </xf>
    <xf numFmtId="0" fontId="2" fillId="0" borderId="0" xfId="0" applyFont="1" applyAlignment="1"/>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xf numFmtId="0" fontId="6" fillId="2" borderId="0" xfId="0" applyFont="1" applyFill="1" applyAlignment="1"/>
    <xf numFmtId="0" fontId="3" fillId="2" borderId="0" xfId="0" applyFont="1" applyFill="1" applyAlignment="1">
      <alignment vertical="center"/>
    </xf>
    <xf numFmtId="0" fontId="3" fillId="2" borderId="0" xfId="0" applyFont="1" applyFill="1" applyAlignment="1">
      <alignment vertical="center"/>
    </xf>
    <xf numFmtId="0" fontId="3" fillId="0" borderId="0" xfId="0" applyFont="1" applyAlignment="1">
      <alignmen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0" borderId="0" xfId="0" applyFont="1" applyAlignment="1">
      <alignment horizontal="center" vertical="center"/>
    </xf>
    <xf numFmtId="0" fontId="8" fillId="3" borderId="4" xfId="0" applyFont="1" applyFill="1" applyBorder="1" applyAlignment="1">
      <alignment horizontal="center" vertical="center"/>
    </xf>
    <xf numFmtId="0" fontId="8" fillId="4" borderId="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11" fillId="0" borderId="0" xfId="0" applyFont="1" applyAlignment="1">
      <alignment horizontal="center" vertical="center"/>
    </xf>
    <xf numFmtId="0" fontId="4" fillId="0" borderId="5" xfId="0" applyFont="1" applyBorder="1" applyAlignment="1">
      <alignment horizontal="center" vertical="center" wrapText="1"/>
    </xf>
    <xf numFmtId="0" fontId="11" fillId="0" borderId="5" xfId="0" applyFont="1" applyBorder="1" applyAlignment="1"/>
    <xf numFmtId="0" fontId="11" fillId="0" borderId="5" xfId="0" applyFont="1" applyBorder="1" applyAlignment="1">
      <alignment horizontal="center"/>
    </xf>
    <xf numFmtId="0" fontId="12" fillId="0" borderId="5" xfId="0" applyFont="1" applyBorder="1" applyAlignment="1">
      <alignment horizontal="center" vertical="center"/>
    </xf>
    <xf numFmtId="176" fontId="12" fillId="0" borderId="5" xfId="0" applyNumberFormat="1" applyFont="1" applyBorder="1" applyAlignment="1">
      <alignment vertical="center"/>
    </xf>
    <xf numFmtId="0" fontId="12" fillId="0" borderId="5" xfId="0" applyFont="1" applyBorder="1" applyAlignment="1">
      <alignment vertical="center"/>
    </xf>
    <xf numFmtId="0" fontId="12" fillId="0" borderId="0" xfId="0" applyFont="1" applyAlignment="1">
      <alignment vertical="center"/>
    </xf>
    <xf numFmtId="0" fontId="11" fillId="5" borderId="0" xfId="0" applyFont="1" applyFill="1" applyAlignment="1">
      <alignment horizontal="center" vertical="center"/>
    </xf>
    <xf numFmtId="0" fontId="12" fillId="5" borderId="0" xfId="0" applyFont="1" applyFill="1" applyAlignment="1">
      <alignment vertical="center"/>
    </xf>
    <xf numFmtId="0" fontId="13" fillId="0" borderId="0" xfId="0" applyFont="1" applyAlignment="1">
      <alignment horizontal="center" vertical="center"/>
    </xf>
    <xf numFmtId="0" fontId="13" fillId="6" borderId="0" xfId="0" applyFont="1" applyFill="1" applyAlignment="1"/>
    <xf numFmtId="0" fontId="14" fillId="6" borderId="0" xfId="0" applyFont="1" applyFill="1" applyAlignment="1">
      <alignment vertical="center"/>
    </xf>
    <xf numFmtId="0" fontId="14" fillId="6" borderId="0" xfId="0" applyFont="1" applyFill="1" applyAlignment="1">
      <alignment horizontal="center" vertical="center"/>
    </xf>
    <xf numFmtId="0" fontId="14" fillId="6" borderId="0" xfId="0" applyFont="1" applyFill="1" applyAlignment="1">
      <alignment horizontal="center" vertical="center"/>
    </xf>
    <xf numFmtId="176" fontId="14" fillId="6" borderId="0" xfId="0" applyNumberFormat="1" applyFont="1" applyFill="1" applyAlignment="1">
      <alignment vertical="center"/>
    </xf>
    <xf numFmtId="0" fontId="14" fillId="0" borderId="0" xfId="0" applyFont="1" applyAlignment="1">
      <alignment vertical="center"/>
    </xf>
    <xf numFmtId="0" fontId="15" fillId="0" borderId="0" xfId="0" applyFont="1" applyAlignment="1">
      <alignment horizontal="center" vertical="center"/>
    </xf>
    <xf numFmtId="0" fontId="17" fillId="0" borderId="6" xfId="0" applyFont="1" applyBorder="1" applyAlignment="1">
      <alignment horizontal="center" vertical="center"/>
    </xf>
    <xf numFmtId="176" fontId="18" fillId="0" borderId="6" xfId="0" applyNumberFormat="1" applyFont="1" applyBorder="1" applyAlignment="1">
      <alignment horizontal="center" vertical="center"/>
    </xf>
    <xf numFmtId="0" fontId="19" fillId="0" borderId="0" xfId="0" applyFont="1" applyAlignment="1">
      <alignment vertical="center"/>
    </xf>
    <xf numFmtId="0" fontId="20" fillId="0" borderId="0" xfId="0" applyFont="1" applyAlignment="1">
      <alignment horizontal="center" vertical="center"/>
    </xf>
    <xf numFmtId="0" fontId="21" fillId="0" borderId="0" xfId="0" applyFont="1" applyAlignment="1">
      <alignment horizontal="left" vertical="center"/>
    </xf>
    <xf numFmtId="0" fontId="0" fillId="0" borderId="0" xfId="0" applyFont="1" applyAlignment="1">
      <alignment horizontal="center" vertical="center"/>
    </xf>
    <xf numFmtId="0" fontId="20" fillId="0" borderId="0" xfId="0" applyFont="1" applyAlignment="1">
      <alignment horizontal="center" vertical="center"/>
    </xf>
    <xf numFmtId="176" fontId="20" fillId="0" borderId="0" xfId="0" applyNumberFormat="1" applyFont="1" applyAlignment="1">
      <alignment horizontal="center" vertical="center"/>
    </xf>
    <xf numFmtId="0" fontId="0" fillId="0" borderId="0" xfId="0" applyFont="1" applyAlignment="1">
      <alignment horizontal="center" vertical="center"/>
    </xf>
    <xf numFmtId="0" fontId="22" fillId="7" borderId="5" xfId="0" applyFont="1" applyFill="1" applyBorder="1" applyAlignment="1">
      <alignment horizontal="center" vertical="center"/>
    </xf>
    <xf numFmtId="0" fontId="23" fillId="0" borderId="5" xfId="0" applyFont="1" applyBorder="1" applyAlignment="1">
      <alignment horizontal="center" vertical="center"/>
    </xf>
    <xf numFmtId="0" fontId="4" fillId="0" borderId="5" xfId="0" applyFont="1" applyBorder="1" applyAlignment="1">
      <alignment horizontal="center" vertical="center"/>
    </xf>
    <xf numFmtId="177" fontId="4" fillId="0" borderId="5" xfId="0" applyNumberFormat="1" applyFont="1" applyBorder="1" applyAlignment="1">
      <alignment horizontal="center" vertical="center"/>
    </xf>
    <xf numFmtId="176" fontId="4" fillId="0" borderId="5" xfId="0" applyNumberFormat="1" applyFont="1" applyBorder="1" applyAlignment="1">
      <alignment vertical="center" wrapText="1"/>
    </xf>
    <xf numFmtId="176" fontId="4" fillId="0" borderId="5" xfId="0" applyNumberFormat="1" applyFont="1" applyBorder="1" applyAlignment="1">
      <alignment horizontal="center" vertical="center" wrapText="1"/>
    </xf>
    <xf numFmtId="0" fontId="24" fillId="0" borderId="5" xfId="0" applyFont="1" applyBorder="1" applyAlignment="1">
      <alignment horizontal="center" vertical="center" wrapText="1"/>
    </xf>
    <xf numFmtId="0" fontId="4" fillId="0" borderId="5" xfId="0" applyFont="1" applyBorder="1" applyAlignment="1">
      <alignment vertical="top" wrapText="1"/>
    </xf>
    <xf numFmtId="0" fontId="25" fillId="0" borderId="0" xfId="0" applyFont="1"/>
    <xf numFmtId="0" fontId="4" fillId="0" borderId="5" xfId="0" applyFont="1" applyBorder="1" applyAlignment="1">
      <alignment vertical="top" wrapText="1"/>
    </xf>
    <xf numFmtId="3" fontId="4" fillId="0" borderId="5" xfId="0" applyNumberFormat="1" applyFont="1" applyBorder="1" applyAlignment="1">
      <alignment horizontal="center" vertical="center" wrapText="1"/>
    </xf>
    <xf numFmtId="0" fontId="26" fillId="0" borderId="5" xfId="0" applyFont="1" applyBorder="1" applyAlignment="1">
      <alignment vertical="top" wrapText="1"/>
    </xf>
    <xf numFmtId="0" fontId="4" fillId="5" borderId="5" xfId="0" applyFont="1" applyFill="1" applyBorder="1" applyAlignment="1">
      <alignment horizontal="center" vertical="center" wrapText="1"/>
    </xf>
    <xf numFmtId="177" fontId="4" fillId="0" borderId="5" xfId="0" applyNumberFormat="1" applyFont="1" applyBorder="1" applyAlignment="1">
      <alignment horizontal="center" vertical="center" wrapText="1"/>
    </xf>
    <xf numFmtId="178" fontId="4" fillId="0" borderId="5" xfId="0" applyNumberFormat="1" applyFont="1" applyBorder="1" applyAlignment="1">
      <alignment horizontal="center" vertical="center" wrapText="1"/>
    </xf>
    <xf numFmtId="0" fontId="25" fillId="0" borderId="5" xfId="0" applyFont="1" applyBorder="1" applyAlignment="1">
      <alignment horizontal="center" wrapText="1"/>
    </xf>
    <xf numFmtId="0" fontId="25" fillId="0" borderId="5" xfId="0" applyFont="1" applyBorder="1" applyAlignment="1">
      <alignment horizontal="center"/>
    </xf>
    <xf numFmtId="0" fontId="25" fillId="5" borderId="5" xfId="0" applyFont="1" applyFill="1" applyBorder="1" applyAlignment="1">
      <alignment horizontal="center" wrapText="1"/>
    </xf>
    <xf numFmtId="177" fontId="25" fillId="0" borderId="5" xfId="0" applyNumberFormat="1" applyFont="1" applyBorder="1" applyAlignment="1">
      <alignment horizontal="center"/>
    </xf>
    <xf numFmtId="176" fontId="25" fillId="0" borderId="5" xfId="0" applyNumberFormat="1" applyFont="1" applyBorder="1"/>
    <xf numFmtId="0" fontId="25" fillId="0" borderId="5" xfId="0" applyFont="1" applyBorder="1"/>
    <xf numFmtId="0" fontId="25" fillId="0" borderId="5" xfId="0" applyFont="1" applyBorder="1" applyAlignment="1">
      <alignment vertical="top"/>
    </xf>
    <xf numFmtId="0" fontId="23" fillId="0" borderId="5" xfId="0" applyFont="1" applyBorder="1" applyAlignment="1">
      <alignment vertical="top" wrapText="1"/>
    </xf>
    <xf numFmtId="0" fontId="23" fillId="5" borderId="5"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5" xfId="0" applyFont="1" applyBorder="1" applyAlignment="1">
      <alignment vertical="center"/>
    </xf>
    <xf numFmtId="0" fontId="27" fillId="0" borderId="5" xfId="0" applyFont="1" applyBorder="1" applyAlignment="1">
      <alignment horizontal="center" vertical="center" wrapText="1"/>
    </xf>
    <xf numFmtId="0" fontId="25" fillId="0" borderId="5" xfId="0" applyFont="1" applyBorder="1" applyAlignment="1">
      <alignment horizontal="center"/>
    </xf>
    <xf numFmtId="177" fontId="25" fillId="0" borderId="5" xfId="0" applyNumberFormat="1" applyFont="1" applyBorder="1" applyAlignment="1">
      <alignment horizontal="center" vertical="center"/>
    </xf>
    <xf numFmtId="178" fontId="25" fillId="0" borderId="5" xfId="0" applyNumberFormat="1" applyFont="1" applyBorder="1" applyAlignment="1">
      <alignment horizontal="center" wrapText="1"/>
    </xf>
    <xf numFmtId="177" fontId="25" fillId="0" borderId="5" xfId="0" applyNumberFormat="1" applyFont="1" applyBorder="1" applyAlignment="1">
      <alignment horizontal="center" wrapText="1"/>
    </xf>
    <xf numFmtId="176" fontId="25" fillId="0" borderId="5" xfId="0" applyNumberFormat="1" applyFont="1" applyBorder="1" applyAlignment="1">
      <alignment horizontal="center" wrapText="1"/>
    </xf>
    <xf numFmtId="0" fontId="4" fillId="0" borderId="5" xfId="0" applyFont="1" applyBorder="1" applyAlignment="1">
      <alignment horizontal="center" vertical="center" wrapText="1"/>
    </xf>
    <xf numFmtId="0" fontId="4" fillId="0" borderId="5" xfId="0" applyFont="1" applyBorder="1" applyAlignment="1">
      <alignment vertical="top" wrapText="1"/>
    </xf>
    <xf numFmtId="0" fontId="4" fillId="0" borderId="5" xfId="0"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0" applyNumberFormat="1" applyFont="1" applyBorder="1" applyAlignment="1">
      <alignment vertical="center"/>
    </xf>
    <xf numFmtId="0" fontId="26" fillId="0" borderId="5" xfId="0" applyFont="1" applyBorder="1" applyAlignment="1">
      <alignment vertical="top" wrapText="1"/>
    </xf>
    <xf numFmtId="0" fontId="23"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6" fillId="0" borderId="5" xfId="0" applyFont="1" applyBorder="1" applyAlignment="1">
      <alignment horizontal="center" vertical="center" wrapText="1"/>
    </xf>
    <xf numFmtId="176" fontId="23" fillId="0" borderId="5" xfId="0" applyNumberFormat="1" applyFont="1" applyBorder="1" applyAlignment="1">
      <alignment horizontal="center" vertical="center" wrapText="1"/>
    </xf>
    <xf numFmtId="0" fontId="23" fillId="0" borderId="5" xfId="0" applyFont="1" applyBorder="1" applyAlignment="1">
      <alignment vertical="top" wrapText="1"/>
    </xf>
    <xf numFmtId="179" fontId="4" fillId="0" borderId="5" xfId="0" applyNumberFormat="1" applyFont="1" applyBorder="1" applyAlignment="1">
      <alignment horizontal="center" vertical="center" wrapText="1"/>
    </xf>
    <xf numFmtId="176" fontId="4" fillId="5" borderId="5" xfId="0" applyNumberFormat="1" applyFont="1" applyFill="1" applyBorder="1" applyAlignment="1">
      <alignment horizontal="center" vertical="center" wrapText="1"/>
    </xf>
    <xf numFmtId="0" fontId="4" fillId="5" borderId="5" xfId="0" applyFont="1" applyFill="1" applyBorder="1" applyAlignment="1">
      <alignment horizontal="left" vertical="top"/>
    </xf>
    <xf numFmtId="0" fontId="4" fillId="5" borderId="5" xfId="0" applyFont="1" applyFill="1" applyBorder="1" applyAlignment="1">
      <alignment horizontal="center" vertical="center"/>
    </xf>
    <xf numFmtId="0" fontId="4" fillId="5" borderId="5" xfId="0" applyFont="1" applyFill="1" applyBorder="1" applyAlignment="1">
      <alignment horizontal="left" vertical="top" wrapText="1"/>
    </xf>
    <xf numFmtId="0" fontId="4" fillId="5" borderId="0" xfId="0" applyFont="1" applyFill="1" applyAlignment="1">
      <alignment horizontal="center" vertical="center"/>
    </xf>
    <xf numFmtId="0" fontId="3" fillId="5" borderId="0" xfId="0" applyFont="1" applyFill="1" applyAlignment="1">
      <alignment vertical="center"/>
    </xf>
    <xf numFmtId="3" fontId="4" fillId="5" borderId="5" xfId="0" applyNumberFormat="1" applyFont="1" applyFill="1" applyBorder="1" applyAlignment="1">
      <alignment horizontal="center" vertical="center" wrapText="1"/>
    </xf>
    <xf numFmtId="0" fontId="23" fillId="5" borderId="5" xfId="0" applyFont="1" applyFill="1" applyBorder="1" applyAlignment="1">
      <alignment horizontal="center" vertical="center"/>
    </xf>
    <xf numFmtId="0" fontId="3" fillId="0" borderId="5" xfId="0" applyFont="1" applyBorder="1"/>
    <xf numFmtId="0" fontId="3" fillId="0" borderId="5" xfId="0" applyFont="1" applyBorder="1" applyAlignment="1">
      <alignment vertical="center"/>
    </xf>
    <xf numFmtId="176" fontId="3" fillId="0" borderId="5" xfId="0" applyNumberFormat="1" applyFont="1" applyBorder="1" applyAlignment="1">
      <alignment vertical="center"/>
    </xf>
    <xf numFmtId="0" fontId="28" fillId="0" borderId="5" xfId="0" applyFont="1" applyBorder="1" applyAlignment="1">
      <alignment horizontal="center" vertical="center"/>
    </xf>
    <xf numFmtId="176" fontId="3" fillId="0" borderId="5" xfId="0" applyNumberFormat="1" applyFont="1" applyBorder="1" applyAlignment="1">
      <alignment vertical="center"/>
    </xf>
    <xf numFmtId="0" fontId="3" fillId="0" borderId="5" xfId="0" applyFont="1" applyBorder="1" applyAlignment="1">
      <alignment horizontal="center" vertical="center" wrapText="1"/>
    </xf>
    <xf numFmtId="0" fontId="29" fillId="0" borderId="5" xfId="0" applyFont="1" applyBorder="1" applyAlignment="1">
      <alignment horizontal="center" vertical="center"/>
    </xf>
    <xf numFmtId="3" fontId="3" fillId="0" borderId="5" xfId="0" applyNumberFormat="1" applyFont="1" applyBorder="1" applyAlignment="1">
      <alignment vertical="center"/>
    </xf>
    <xf numFmtId="180" fontId="3" fillId="0" borderId="5" xfId="0" applyNumberFormat="1" applyFont="1" applyBorder="1" applyAlignment="1">
      <alignment vertical="center"/>
    </xf>
    <xf numFmtId="0" fontId="3" fillId="0" borderId="5" xfId="0" applyFont="1" applyBorder="1" applyAlignment="1">
      <alignment horizontal="center" vertical="center"/>
    </xf>
    <xf numFmtId="0" fontId="28" fillId="0" borderId="0" xfId="0"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vertical="center"/>
    </xf>
    <xf numFmtId="0" fontId="3" fillId="0" borderId="0" xfId="0" applyFont="1" applyAlignment="1">
      <alignment horizontal="center"/>
    </xf>
    <xf numFmtId="0" fontId="3" fillId="0" borderId="0" xfId="0" applyFont="1" applyAlignment="1"/>
    <xf numFmtId="177" fontId="3" fillId="0" borderId="0" xfId="0" applyNumberFormat="1" applyFont="1" applyAlignment="1"/>
    <xf numFmtId="0" fontId="3" fillId="0" borderId="0" xfId="0" applyFont="1"/>
    <xf numFmtId="0" fontId="3" fillId="0" borderId="0" xfId="0" applyFont="1" applyAlignment="1">
      <alignment horizontal="center"/>
    </xf>
    <xf numFmtId="0" fontId="2" fillId="4" borderId="0" xfId="0" applyFont="1" applyFill="1" applyAlignment="1"/>
    <xf numFmtId="0" fontId="3" fillId="8" borderId="0" xfId="0" applyFont="1" applyFill="1" applyAlignment="1">
      <alignment vertical="center"/>
    </xf>
    <xf numFmtId="0" fontId="3" fillId="8" borderId="0" xfId="0" applyFont="1" applyFill="1" applyAlignment="1">
      <alignment vertical="center"/>
    </xf>
    <xf numFmtId="0" fontId="9" fillId="9" borderId="1"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5" xfId="0" applyFont="1" applyFill="1" applyBorder="1" applyAlignment="1">
      <alignment horizontal="center" vertical="center"/>
    </xf>
    <xf numFmtId="181" fontId="9" fillId="9" borderId="5" xfId="0" applyNumberFormat="1" applyFont="1" applyFill="1" applyBorder="1" applyAlignment="1">
      <alignment horizontal="center" vertical="center"/>
    </xf>
    <xf numFmtId="182" fontId="9" fillId="9" borderId="5" xfId="0" applyNumberFormat="1" applyFont="1" applyFill="1" applyBorder="1" applyAlignment="1">
      <alignment horizontal="center" vertical="center"/>
    </xf>
    <xf numFmtId="0" fontId="2" fillId="0" borderId="5" xfId="0" applyFont="1" applyBorder="1" applyAlignment="1"/>
    <xf numFmtId="176" fontId="3" fillId="0" borderId="5" xfId="0" applyNumberFormat="1" applyFont="1" applyBorder="1" applyAlignment="1">
      <alignment vertical="center"/>
    </xf>
    <xf numFmtId="176" fontId="3" fillId="0" borderId="5" xfId="0" applyNumberFormat="1" applyFont="1" applyBorder="1" applyAlignment="1">
      <alignment vertical="center"/>
    </xf>
    <xf numFmtId="0" fontId="3" fillId="5" borderId="5" xfId="0" applyFont="1" applyFill="1" applyBorder="1" applyAlignment="1">
      <alignment horizontal="center" vertical="center"/>
    </xf>
    <xf numFmtId="176" fontId="3" fillId="5" borderId="5" xfId="0" applyNumberFormat="1" applyFont="1" applyFill="1" applyBorder="1" applyAlignment="1">
      <alignment vertical="center"/>
    </xf>
    <xf numFmtId="0" fontId="3" fillId="5" borderId="5" xfId="0" applyFont="1" applyFill="1" applyBorder="1" applyAlignment="1">
      <alignment vertical="center"/>
    </xf>
    <xf numFmtId="0" fontId="3" fillId="5" borderId="5" xfId="0" applyFont="1" applyFill="1" applyBorder="1" applyAlignment="1">
      <alignment horizontal="center" vertical="center"/>
    </xf>
    <xf numFmtId="176" fontId="3" fillId="5" borderId="5" xfId="0" applyNumberFormat="1" applyFont="1" applyFill="1" applyBorder="1" applyAlignment="1">
      <alignment vertical="center"/>
    </xf>
    <xf numFmtId="0" fontId="2" fillId="0" borderId="5" xfId="0" applyFont="1" applyBorder="1" applyAlignment="1">
      <alignment horizontal="left"/>
    </xf>
    <xf numFmtId="0" fontId="14" fillId="6" borderId="0" xfId="0" applyFont="1" applyFill="1" applyAlignment="1">
      <alignment vertical="center"/>
    </xf>
    <xf numFmtId="0" fontId="30" fillId="0" borderId="6" xfId="0" applyFont="1" applyBorder="1" applyAlignment="1">
      <alignment horizontal="left" vertical="center"/>
    </xf>
    <xf numFmtId="0" fontId="31" fillId="0" borderId="6" xfId="0" applyFont="1" applyBorder="1" applyAlignment="1">
      <alignment horizontal="center" vertical="center"/>
    </xf>
    <xf numFmtId="183" fontId="32" fillId="0" borderId="6" xfId="0" applyNumberFormat="1" applyFont="1" applyBorder="1" applyAlignment="1">
      <alignment horizontal="center" vertical="center"/>
    </xf>
    <xf numFmtId="0" fontId="33" fillId="0" borderId="0" xfId="0" applyFont="1" applyAlignment="1">
      <alignment horizontal="center" vertical="center"/>
    </xf>
    <xf numFmtId="0" fontId="22" fillId="0" borderId="0" xfId="0" applyFont="1" applyAlignment="1">
      <alignment horizontal="center" vertical="center"/>
    </xf>
    <xf numFmtId="183" fontId="22" fillId="0" borderId="0" xfId="0" applyNumberFormat="1" applyFont="1" applyAlignment="1">
      <alignment horizontal="center" vertical="center"/>
    </xf>
    <xf numFmtId="0" fontId="4" fillId="0" borderId="0" xfId="0" applyFont="1" applyAlignment="1">
      <alignment horizontal="left" vertical="center"/>
    </xf>
    <xf numFmtId="0" fontId="22" fillId="7" borderId="5" xfId="0" applyFont="1" applyFill="1" applyBorder="1" applyAlignment="1">
      <alignment horizontal="left" vertical="center"/>
    </xf>
    <xf numFmtId="183" fontId="22" fillId="7" borderId="5" xfId="0" applyNumberFormat="1" applyFont="1" applyFill="1" applyBorder="1" applyAlignment="1">
      <alignment horizontal="left" vertical="center"/>
    </xf>
    <xf numFmtId="0" fontId="3" fillId="0" borderId="0" xfId="0" applyFont="1" applyAlignment="1">
      <alignment horizontal="left" vertical="center"/>
    </xf>
    <xf numFmtId="0" fontId="4" fillId="5" borderId="5" xfId="0" applyFont="1" applyFill="1" applyBorder="1" applyAlignment="1">
      <alignment vertical="center" wrapText="1"/>
    </xf>
    <xf numFmtId="3" fontId="4" fillId="0" borderId="5" xfId="0" applyNumberFormat="1" applyFont="1" applyBorder="1" applyAlignment="1">
      <alignment vertical="center" wrapText="1"/>
    </xf>
    <xf numFmtId="0" fontId="4" fillId="0" borderId="5" xfId="0" applyFont="1" applyBorder="1" applyAlignment="1">
      <alignment horizontal="left" vertical="top"/>
    </xf>
    <xf numFmtId="0" fontId="4" fillId="0" borderId="5" xfId="0" applyFont="1" applyBorder="1" applyAlignment="1">
      <alignment vertical="center" wrapText="1"/>
    </xf>
    <xf numFmtId="0" fontId="23" fillId="5" borderId="5" xfId="0" applyFont="1" applyFill="1" applyBorder="1" applyAlignment="1">
      <alignment vertical="center" wrapText="1"/>
    </xf>
    <xf numFmtId="0" fontId="4" fillId="5" borderId="5" xfId="0" applyFont="1" applyFill="1" applyBorder="1" applyAlignment="1">
      <alignment horizontal="left" vertical="center" wrapText="1"/>
    </xf>
    <xf numFmtId="0" fontId="4" fillId="5" borderId="5" xfId="0" quotePrefix="1" applyFont="1" applyFill="1" applyBorder="1" applyAlignment="1">
      <alignment horizontal="left" vertical="center" wrapText="1"/>
    </xf>
    <xf numFmtId="0" fontId="3" fillId="0" borderId="5" xfId="0" quotePrefix="1" applyFont="1" applyBorder="1" applyAlignment="1">
      <alignment vertical="center"/>
    </xf>
    <xf numFmtId="0" fontId="3" fillId="0" borderId="5" xfId="0" applyFont="1" applyBorder="1" applyAlignment="1">
      <alignment vertical="center" wrapText="1"/>
    </xf>
    <xf numFmtId="0" fontId="28" fillId="0" borderId="0" xfId="0" applyFont="1" applyAlignment="1">
      <alignment vertical="center"/>
    </xf>
    <xf numFmtId="183" fontId="3" fillId="0" borderId="0" xfId="0" applyNumberFormat="1" applyFont="1" applyAlignment="1">
      <alignment vertical="center"/>
    </xf>
    <xf numFmtId="0" fontId="35" fillId="0" borderId="0" xfId="0" applyFont="1" applyAlignment="1">
      <alignment horizontal="left" vertical="center"/>
    </xf>
    <xf numFmtId="0" fontId="35" fillId="0" borderId="0" xfId="0" applyFont="1" applyAlignment="1">
      <alignment horizontal="center" vertical="center"/>
    </xf>
    <xf numFmtId="0" fontId="36" fillId="0" borderId="0" xfId="0" applyFont="1" applyAlignment="1">
      <alignment horizontal="center" vertical="center"/>
    </xf>
    <xf numFmtId="0" fontId="4" fillId="0" borderId="5" xfId="0" quotePrefix="1" applyFont="1" applyBorder="1" applyAlignment="1">
      <alignment horizontal="left" vertical="center"/>
    </xf>
    <xf numFmtId="0" fontId="4" fillId="5" borderId="5" xfId="0" applyFont="1" applyFill="1" applyBorder="1" applyAlignment="1">
      <alignment horizontal="center" vertical="center"/>
    </xf>
    <xf numFmtId="0" fontId="3" fillId="0" borderId="5" xfId="0" applyFont="1" applyBorder="1" applyAlignment="1">
      <alignment horizontal="center"/>
    </xf>
    <xf numFmtId="0" fontId="4" fillId="2" borderId="5" xfId="0" applyFont="1" applyFill="1" applyBorder="1" applyAlignment="1">
      <alignment horizontal="center" vertical="center"/>
    </xf>
    <xf numFmtId="0" fontId="4" fillId="5" borderId="5" xfId="0" quotePrefix="1" applyFont="1" applyFill="1" applyBorder="1" applyAlignment="1">
      <alignment horizontal="center" vertical="center" wrapText="1"/>
    </xf>
    <xf numFmtId="0" fontId="26" fillId="5" borderId="5" xfId="0" applyFont="1" applyFill="1" applyBorder="1" applyAlignment="1">
      <alignment horizontal="left" vertical="top"/>
    </xf>
    <xf numFmtId="0" fontId="3" fillId="5" borderId="5" xfId="0" applyFont="1" applyFill="1" applyBorder="1" applyAlignment="1">
      <alignment horizontal="center"/>
    </xf>
    <xf numFmtId="0" fontId="3" fillId="5" borderId="5" xfId="0" applyFont="1" applyFill="1" applyBorder="1" applyAlignment="1">
      <alignment horizontal="center"/>
    </xf>
    <xf numFmtId="0" fontId="26" fillId="5" borderId="5" xfId="0" applyFont="1" applyFill="1" applyBorder="1" applyAlignment="1">
      <alignment horizontal="center" vertical="center"/>
    </xf>
    <xf numFmtId="0" fontId="4" fillId="5" borderId="5" xfId="0" applyFont="1" applyFill="1" applyBorder="1" applyAlignment="1">
      <alignment horizontal="center" vertical="top"/>
    </xf>
    <xf numFmtId="0" fontId="4" fillId="0" borderId="0" xfId="0" applyFont="1" applyAlignment="1">
      <alignment vertical="center"/>
    </xf>
    <xf numFmtId="0" fontId="22" fillId="7" borderId="3" xfId="0" applyFont="1" applyFill="1" applyBorder="1" applyAlignment="1">
      <alignment horizontal="center" vertical="center"/>
    </xf>
    <xf numFmtId="0" fontId="22" fillId="7" borderId="4" xfId="0" applyFont="1" applyFill="1" applyBorder="1" applyAlignment="1">
      <alignment horizontal="center" vertical="center"/>
    </xf>
    <xf numFmtId="0" fontId="22" fillId="7" borderId="10" xfId="0" applyFont="1" applyFill="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vertical="center"/>
    </xf>
    <xf numFmtId="0" fontId="4" fillId="0" borderId="10" xfId="0" applyFont="1" applyBorder="1" applyAlignment="1">
      <alignment vertical="center"/>
    </xf>
    <xf numFmtId="0" fontId="4" fillId="0" borderId="10" xfId="0" applyFont="1" applyBorder="1" applyAlignment="1">
      <alignment horizontal="left" vertical="center"/>
    </xf>
    <xf numFmtId="0" fontId="2" fillId="0" borderId="10" xfId="0" applyFont="1" applyBorder="1" applyAlignment="1">
      <alignment horizontal="left" vertical="center"/>
    </xf>
    <xf numFmtId="0" fontId="4" fillId="0" borderId="10" xfId="0" quotePrefix="1" applyFont="1" applyBorder="1" applyAlignment="1">
      <alignment horizontal="left" vertical="center"/>
    </xf>
    <xf numFmtId="0" fontId="4" fillId="0" borderId="10" xfId="0" applyFont="1" applyBorder="1" applyAlignment="1">
      <alignment vertical="center"/>
    </xf>
    <xf numFmtId="0" fontId="4" fillId="0" borderId="10" xfId="0" applyFont="1" applyBorder="1" applyAlignment="1">
      <alignment horizontal="center" vertical="center"/>
    </xf>
    <xf numFmtId="0" fontId="23" fillId="0" borderId="10" xfId="0" applyFont="1" applyBorder="1" applyAlignment="1">
      <alignment horizontal="center" vertical="center"/>
    </xf>
    <xf numFmtId="0" fontId="4" fillId="0" borderId="10" xfId="0" applyFont="1" applyBorder="1" applyAlignment="1">
      <alignment horizontal="left" vertical="center"/>
    </xf>
    <xf numFmtId="0" fontId="4" fillId="0" borderId="10" xfId="0" quotePrefix="1" applyFont="1" applyBorder="1" applyAlignment="1">
      <alignment horizontal="left" vertical="center"/>
    </xf>
    <xf numFmtId="0" fontId="4" fillId="0" borderId="10" xfId="0" applyFont="1" applyBorder="1" applyAlignment="1">
      <alignment horizontal="center" vertical="top"/>
    </xf>
    <xf numFmtId="0" fontId="4" fillId="0" borderId="10" xfId="0" applyFont="1" applyBorder="1" applyAlignment="1">
      <alignment horizontal="center" vertical="center"/>
    </xf>
    <xf numFmtId="0" fontId="4" fillId="0" borderId="10" xfId="0" applyFont="1" applyBorder="1" applyAlignment="1">
      <alignment horizontal="center" vertical="center"/>
    </xf>
    <xf numFmtId="0" fontId="23" fillId="0" borderId="10" xfId="0" applyFont="1" applyBorder="1" applyAlignment="1">
      <alignment horizontal="center" vertical="center"/>
    </xf>
    <xf numFmtId="0" fontId="4" fillId="0" borderId="10" xfId="0" applyFont="1" applyBorder="1" applyAlignment="1">
      <alignment horizontal="left" vertical="center"/>
    </xf>
    <xf numFmtId="0" fontId="4" fillId="0" borderId="10" xfId="0" applyFont="1" applyBorder="1" applyAlignment="1"/>
    <xf numFmtId="0" fontId="4" fillId="0" borderId="10" xfId="0" applyFont="1" applyBorder="1" applyAlignment="1">
      <alignment horizontal="center"/>
    </xf>
    <xf numFmtId="0" fontId="4" fillId="0" borderId="10" xfId="0" applyFont="1" applyBorder="1" applyAlignment="1">
      <alignment horizontal="left"/>
    </xf>
    <xf numFmtId="179" fontId="4" fillId="0" borderId="10" xfId="0" applyNumberFormat="1" applyFont="1" applyBorder="1" applyAlignment="1">
      <alignment horizontal="center" vertical="center"/>
    </xf>
    <xf numFmtId="0" fontId="4" fillId="0" borderId="10" xfId="0" applyFont="1" applyBorder="1" applyAlignment="1">
      <alignment vertical="top" wrapText="1"/>
    </xf>
    <xf numFmtId="0" fontId="7" fillId="0" borderId="0" xfId="0" applyFont="1" applyAlignment="1">
      <alignment vertical="center"/>
    </xf>
    <xf numFmtId="0" fontId="4" fillId="5" borderId="10" xfId="0" applyFont="1" applyFill="1" applyBorder="1" applyAlignment="1">
      <alignment vertical="center"/>
    </xf>
    <xf numFmtId="0" fontId="23" fillId="0" borderId="10" xfId="0" applyFont="1" applyBorder="1" applyAlignment="1">
      <alignment vertical="top" wrapText="1"/>
    </xf>
    <xf numFmtId="0" fontId="4" fillId="0" borderId="10" xfId="0" applyFont="1" applyBorder="1" applyAlignment="1">
      <alignment vertical="top" wrapText="1"/>
    </xf>
    <xf numFmtId="0" fontId="37" fillId="10" borderId="12" xfId="0" applyFont="1" applyFill="1" applyBorder="1" applyAlignment="1">
      <alignment horizontal="center"/>
    </xf>
    <xf numFmtId="0" fontId="39" fillId="11" borderId="14" xfId="0" applyFont="1" applyFill="1" applyBorder="1" applyAlignment="1">
      <alignment horizontal="left"/>
    </xf>
    <xf numFmtId="0" fontId="40" fillId="11" borderId="15" xfId="0" applyFont="1" applyFill="1" applyBorder="1"/>
    <xf numFmtId="0" fontId="40" fillId="11" borderId="16" xfId="0" applyFont="1" applyFill="1" applyBorder="1"/>
    <xf numFmtId="0" fontId="41" fillId="2" borderId="18" xfId="0" applyFont="1" applyFill="1" applyBorder="1" applyAlignment="1">
      <alignment horizontal="left" vertical="center"/>
    </xf>
    <xf numFmtId="0" fontId="42" fillId="5" borderId="18" xfId="0" applyFont="1" applyFill="1" applyBorder="1" applyAlignment="1">
      <alignment horizontal="center" vertical="center"/>
    </xf>
    <xf numFmtId="0" fontId="43" fillId="5" borderId="18" xfId="0" applyFont="1" applyFill="1" applyBorder="1" applyAlignment="1">
      <alignment horizontal="center" vertical="center"/>
    </xf>
    <xf numFmtId="0" fontId="44" fillId="5" borderId="18" xfId="0" applyFont="1" applyFill="1" applyBorder="1" applyAlignment="1">
      <alignment horizontal="left" vertical="center" wrapText="1"/>
    </xf>
    <xf numFmtId="0" fontId="45" fillId="5" borderId="18" xfId="0" applyFont="1" applyFill="1" applyBorder="1" applyAlignment="1">
      <alignment horizontal="center" vertical="center"/>
    </xf>
    <xf numFmtId="9" fontId="46" fillId="5" borderId="18" xfId="0" applyNumberFormat="1" applyFont="1" applyFill="1" applyBorder="1" applyAlignment="1">
      <alignment horizontal="center" vertical="center"/>
    </xf>
    <xf numFmtId="0" fontId="47" fillId="5" borderId="18" xfId="0" applyFont="1" applyFill="1" applyBorder="1" applyAlignment="1">
      <alignment horizontal="left" vertical="center" wrapText="1"/>
    </xf>
    <xf numFmtId="0" fontId="48" fillId="2" borderId="18" xfId="0" applyFont="1" applyFill="1" applyBorder="1" applyAlignment="1">
      <alignment horizontal="left" vertical="center"/>
    </xf>
    <xf numFmtId="0" fontId="49" fillId="5" borderId="18" xfId="0" applyFont="1" applyFill="1" applyBorder="1" applyAlignment="1">
      <alignment horizontal="center" vertical="center"/>
    </xf>
    <xf numFmtId="9" fontId="50" fillId="5" borderId="18" xfId="0" applyNumberFormat="1" applyFont="1" applyFill="1" applyBorder="1" applyAlignment="1">
      <alignment horizontal="center" vertical="center"/>
    </xf>
    <xf numFmtId="0" fontId="48" fillId="8" borderId="18" xfId="0" applyFont="1" applyFill="1" applyBorder="1" applyAlignment="1">
      <alignment horizontal="left" vertical="center"/>
    </xf>
    <xf numFmtId="0" fontId="51" fillId="5" borderId="18" xfId="0" applyFont="1" applyFill="1" applyBorder="1" applyAlignment="1">
      <alignment horizontal="left" vertical="center" wrapText="1"/>
    </xf>
    <xf numFmtId="0" fontId="48" fillId="8" borderId="18" xfId="0" applyFont="1" applyFill="1" applyBorder="1" applyAlignment="1">
      <alignment horizontal="left" vertical="center" wrapText="1"/>
    </xf>
    <xf numFmtId="184" fontId="43" fillId="5" borderId="18" xfId="0" applyNumberFormat="1" applyFont="1" applyFill="1" applyBorder="1" applyAlignment="1">
      <alignment horizontal="center" vertical="center"/>
    </xf>
    <xf numFmtId="0" fontId="52" fillId="5" borderId="18" xfId="0" applyFont="1" applyFill="1" applyBorder="1" applyAlignment="1">
      <alignment horizontal="left" vertical="center" wrapText="1"/>
    </xf>
    <xf numFmtId="0" fontId="41" fillId="8" borderId="18" xfId="0" applyFont="1" applyFill="1" applyBorder="1" applyAlignment="1">
      <alignment horizontal="left" vertical="center"/>
    </xf>
    <xf numFmtId="0" fontId="53" fillId="5" borderId="18" xfId="0" applyFont="1" applyFill="1" applyBorder="1" applyAlignment="1">
      <alignment horizontal="center" vertical="center"/>
    </xf>
    <xf numFmtId="0" fontId="54" fillId="5" borderId="18" xfId="0" applyFont="1" applyFill="1" applyBorder="1" applyAlignment="1">
      <alignment horizontal="left" vertical="center" wrapText="1"/>
    </xf>
    <xf numFmtId="9" fontId="55" fillId="5" borderId="18" xfId="0" applyNumberFormat="1" applyFont="1" applyFill="1" applyBorder="1" applyAlignment="1">
      <alignment horizontal="center" vertical="center"/>
    </xf>
    <xf numFmtId="0" fontId="56" fillId="5" borderId="18" xfId="0" applyFont="1" applyFill="1" applyBorder="1" applyAlignment="1">
      <alignment horizontal="left" vertical="center" wrapText="1"/>
    </xf>
    <xf numFmtId="0" fontId="56" fillId="5" borderId="18" xfId="0" applyFont="1" applyFill="1" applyBorder="1" applyAlignment="1">
      <alignment horizontal="left" vertical="center"/>
    </xf>
    <xf numFmtId="9" fontId="42" fillId="5" borderId="18" xfId="0" applyNumberFormat="1" applyFont="1" applyFill="1" applyBorder="1" applyAlignment="1">
      <alignment horizontal="center" vertical="center"/>
    </xf>
    <xf numFmtId="0" fontId="44" fillId="5" borderId="18" xfId="0" applyFont="1" applyFill="1" applyBorder="1" applyAlignment="1">
      <alignment horizontal="left" vertical="center"/>
    </xf>
    <xf numFmtId="0" fontId="48" fillId="5" borderId="18" xfId="0" applyFont="1" applyFill="1" applyBorder="1" applyAlignment="1">
      <alignment horizontal="left" vertical="center"/>
    </xf>
    <xf numFmtId="0" fontId="3" fillId="5" borderId="0" xfId="0" applyFont="1" applyFill="1"/>
    <xf numFmtId="0" fontId="23" fillId="5" borderId="10" xfId="0" applyFont="1" applyFill="1" applyBorder="1" applyAlignment="1">
      <alignment vertical="center"/>
    </xf>
    <xf numFmtId="0" fontId="23" fillId="5" borderId="10" xfId="0" applyFont="1" applyFill="1" applyBorder="1" applyAlignment="1">
      <alignment vertical="center"/>
    </xf>
    <xf numFmtId="0" fontId="4" fillId="5" borderId="10" xfId="0" applyFont="1" applyFill="1" applyBorder="1" applyAlignment="1">
      <alignment horizontal="left" vertical="top"/>
    </xf>
    <xf numFmtId="0" fontId="4" fillId="0" borderId="0" xfId="0" applyFont="1" applyAlignment="1">
      <alignment horizontal="center" vertical="center"/>
    </xf>
    <xf numFmtId="0" fontId="4" fillId="0" borderId="10" xfId="0" applyFont="1" applyBorder="1" applyAlignment="1">
      <alignment vertical="top" wrapText="1"/>
    </xf>
    <xf numFmtId="0" fontId="26" fillId="0" borderId="10" xfId="0" applyFont="1" applyBorder="1" applyAlignment="1">
      <alignment vertical="top" wrapText="1"/>
    </xf>
    <xf numFmtId="0" fontId="23" fillId="0" borderId="10" xfId="0" applyFont="1" applyBorder="1" applyAlignment="1">
      <alignment vertical="top" wrapText="1"/>
    </xf>
    <xf numFmtId="0" fontId="26" fillId="0" borderId="10" xfId="0" applyFont="1" applyBorder="1" applyAlignment="1">
      <alignment vertical="top" wrapText="1"/>
    </xf>
    <xf numFmtId="0" fontId="4" fillId="0" borderId="10" xfId="0" quotePrefix="1" applyFont="1" applyBorder="1" applyAlignment="1">
      <alignment vertical="center"/>
    </xf>
    <xf numFmtId="0" fontId="23" fillId="0" borderId="10" xfId="0" applyFont="1" applyBorder="1" applyAlignment="1">
      <alignment horizontal="center" vertical="center"/>
    </xf>
    <xf numFmtId="0" fontId="23" fillId="0" borderId="10" xfId="0" applyFont="1" applyBorder="1" applyAlignment="1">
      <alignment vertical="center"/>
    </xf>
    <xf numFmtId="0" fontId="23" fillId="0" borderId="10" xfId="0" applyFont="1" applyBorder="1" applyAlignment="1">
      <alignment horizontal="left" vertical="center"/>
    </xf>
    <xf numFmtId="0" fontId="23" fillId="0" borderId="10" xfId="0" applyFont="1" applyBorder="1" applyAlignment="1">
      <alignment vertical="center"/>
    </xf>
    <xf numFmtId="0" fontId="23" fillId="0" borderId="10" xfId="0" applyFont="1" applyBorder="1" applyAlignment="1">
      <alignment horizontal="left" vertical="center"/>
    </xf>
    <xf numFmtId="0" fontId="26" fillId="0" borderId="10" xfId="0" applyFont="1" applyBorder="1" applyAlignment="1">
      <alignment vertical="top" wrapText="1"/>
    </xf>
    <xf numFmtId="0" fontId="23" fillId="0" borderId="10" xfId="0" applyFont="1" applyBorder="1" applyAlignment="1">
      <alignment vertical="top"/>
    </xf>
    <xf numFmtId="0" fontId="57" fillId="0" borderId="10" xfId="0" applyFont="1" applyBorder="1" applyAlignment="1">
      <alignment vertical="top" wrapText="1"/>
    </xf>
    <xf numFmtId="0" fontId="26" fillId="0" borderId="0" xfId="0" applyFont="1" applyAlignment="1">
      <alignment horizontal="center" vertical="center"/>
    </xf>
    <xf numFmtId="0" fontId="23" fillId="0" borderId="10" xfId="0" applyFont="1" applyBorder="1" applyAlignment="1">
      <alignment vertical="top" wrapText="1"/>
    </xf>
    <xf numFmtId="0" fontId="29" fillId="0" borderId="0" xfId="0" applyFont="1" applyAlignment="1">
      <alignment vertical="center"/>
    </xf>
    <xf numFmtId="0" fontId="59" fillId="0" borderId="0" xfId="0" applyFont="1" applyAlignment="1">
      <alignment horizontal="center" vertical="center"/>
    </xf>
    <xf numFmtId="0" fontId="59" fillId="0" borderId="0" xfId="0" quotePrefix="1" applyFont="1" applyAlignment="1">
      <alignment horizontal="center" vertical="center"/>
    </xf>
    <xf numFmtId="0" fontId="60" fillId="0" borderId="0" xfId="0" applyFont="1" applyAlignment="1"/>
    <xf numFmtId="0" fontId="59" fillId="0" borderId="0" xfId="0" applyFont="1" applyAlignment="1">
      <alignment horizontal="left" vertical="center"/>
    </xf>
    <xf numFmtId="0" fontId="4" fillId="0" borderId="0" xfId="0" applyFont="1" applyAlignment="1"/>
    <xf numFmtId="0" fontId="3" fillId="0" borderId="0" xfId="0" applyFont="1" applyAlignment="1">
      <alignment horizontal="left" vertical="center"/>
    </xf>
    <xf numFmtId="0" fontId="4" fillId="0" borderId="0" xfId="0" applyFont="1" applyAlignment="1">
      <alignment horizontal="center"/>
    </xf>
    <xf numFmtId="0" fontId="9" fillId="0" borderId="0" xfId="0" applyFont="1" applyAlignment="1">
      <alignment horizontal="center" vertical="center"/>
    </xf>
    <xf numFmtId="0" fontId="29"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xf>
    <xf numFmtId="0" fontId="25" fillId="0" borderId="11" xfId="0" applyFont="1" applyBorder="1"/>
    <xf numFmtId="0" fontId="25" fillId="0" borderId="3" xfId="0" applyFont="1" applyBorder="1" applyAlignment="1">
      <alignment horizontal="center"/>
    </xf>
    <xf numFmtId="0" fontId="25" fillId="0" borderId="3" xfId="0" applyFont="1" applyBorder="1"/>
    <xf numFmtId="0" fontId="25" fillId="0" borderId="3" xfId="0" applyFont="1" applyBorder="1" applyAlignment="1">
      <alignment vertical="top" wrapText="1"/>
    </xf>
    <xf numFmtId="0" fontId="26" fillId="0" borderId="10" xfId="0" applyFont="1" applyBorder="1" applyAlignment="1">
      <alignment horizontal="center" vertical="center"/>
    </xf>
    <xf numFmtId="0" fontId="26" fillId="0" borderId="10" xfId="0" applyFont="1" applyBorder="1" applyAlignment="1">
      <alignment vertical="center"/>
    </xf>
    <xf numFmtId="0" fontId="26" fillId="0" borderId="10" xfId="0" applyFont="1" applyBorder="1" applyAlignment="1">
      <alignment horizontal="center" vertical="center"/>
    </xf>
    <xf numFmtId="0" fontId="26" fillId="0" borderId="10" xfId="0" applyFont="1" applyBorder="1" applyAlignment="1">
      <alignment horizontal="center" vertical="center"/>
    </xf>
    <xf numFmtId="0" fontId="26" fillId="0" borderId="10" xfId="0" applyFont="1" applyBorder="1" applyAlignment="1">
      <alignment vertical="center"/>
    </xf>
    <xf numFmtId="0" fontId="26" fillId="0" borderId="10" xfId="0" applyFont="1" applyBorder="1" applyAlignment="1">
      <alignment horizontal="left" vertical="center"/>
    </xf>
    <xf numFmtId="0" fontId="23" fillId="0" borderId="10" xfId="0" applyFont="1" applyBorder="1" applyAlignment="1">
      <alignment horizontal="center" vertical="center"/>
    </xf>
    <xf numFmtId="0" fontId="23" fillId="0" borderId="10" xfId="0" applyFont="1" applyBorder="1" applyAlignment="1">
      <alignment horizontal="center" vertical="top"/>
    </xf>
    <xf numFmtId="0" fontId="4" fillId="5" borderId="10" xfId="0" applyFont="1" applyFill="1" applyBorder="1" applyAlignment="1">
      <alignment vertical="center"/>
    </xf>
    <xf numFmtId="0" fontId="62" fillId="0" borderId="10" xfId="0" applyFont="1" applyBorder="1" applyAlignment="1">
      <alignment vertical="top" wrapText="1"/>
    </xf>
    <xf numFmtId="185" fontId="4" fillId="0" borderId="10" xfId="0" applyNumberFormat="1" applyFont="1" applyBorder="1" applyAlignment="1">
      <alignment horizontal="center" vertical="center"/>
    </xf>
    <xf numFmtId="0" fontId="9" fillId="4" borderId="2" xfId="0" applyFont="1" applyFill="1" applyBorder="1" applyAlignment="1">
      <alignment horizontal="center" vertical="center"/>
    </xf>
    <xf numFmtId="0" fontId="10" fillId="0" borderId="3" xfId="0" applyFont="1" applyBorder="1"/>
    <xf numFmtId="0" fontId="16" fillId="0" borderId="6" xfId="0" applyFont="1" applyBorder="1" applyAlignment="1">
      <alignment horizontal="left" vertical="center"/>
    </xf>
    <xf numFmtId="0" fontId="10" fillId="0" borderId="6" xfId="0" applyFont="1" applyBorder="1"/>
    <xf numFmtId="0" fontId="9" fillId="9" borderId="2" xfId="0" applyFont="1" applyFill="1" applyBorder="1" applyAlignment="1">
      <alignment horizontal="center" vertical="center"/>
    </xf>
    <xf numFmtId="0" fontId="10" fillId="0" borderId="7" xfId="0" applyFont="1" applyBorder="1"/>
    <xf numFmtId="0" fontId="31" fillId="0" borderId="6" xfId="0" applyFont="1" applyBorder="1" applyAlignment="1">
      <alignment horizontal="center" vertical="center"/>
    </xf>
    <xf numFmtId="0" fontId="23" fillId="0" borderId="1" xfId="0" applyFont="1" applyBorder="1" applyAlignment="1">
      <alignment horizontal="center" vertical="center"/>
    </xf>
    <xf numFmtId="0" fontId="10" fillId="0" borderId="8" xfId="0" applyFont="1" applyBorder="1"/>
    <xf numFmtId="0" fontId="10" fillId="0" borderId="4" xfId="0" applyFont="1" applyBorder="1"/>
    <xf numFmtId="0" fontId="4" fillId="5" borderId="1" xfId="0" applyFont="1" applyFill="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top" wrapText="1"/>
    </xf>
    <xf numFmtId="0" fontId="22" fillId="7" borderId="9" xfId="0" applyFont="1" applyFill="1" applyBorder="1" applyAlignment="1">
      <alignment horizontal="center" vertical="center"/>
    </xf>
    <xf numFmtId="0" fontId="10" fillId="0" borderId="10" xfId="0" applyFont="1" applyBorder="1"/>
    <xf numFmtId="0" fontId="22" fillId="7" borderId="1" xfId="0" applyFont="1" applyFill="1" applyBorder="1" applyAlignment="1">
      <alignment horizontal="center" vertical="center"/>
    </xf>
    <xf numFmtId="0" fontId="4" fillId="0" borderId="11" xfId="0" applyFont="1" applyBorder="1" applyAlignment="1">
      <alignment horizontal="left" vertical="top"/>
    </xf>
    <xf numFmtId="0" fontId="10" fillId="0" borderId="11" xfId="0" applyFont="1" applyBorder="1"/>
    <xf numFmtId="0" fontId="4" fillId="0" borderId="1" xfId="0" applyFont="1" applyBorder="1" applyAlignment="1">
      <alignment horizontal="center" vertical="center" wrapText="1"/>
    </xf>
    <xf numFmtId="0" fontId="33" fillId="7" borderId="2" xfId="0" applyFont="1" applyFill="1" applyBorder="1" applyAlignment="1">
      <alignment horizontal="center" vertical="center"/>
    </xf>
    <xf numFmtId="0" fontId="3" fillId="0" borderId="1" xfId="0" applyFont="1" applyBorder="1" applyAlignment="1">
      <alignment horizontal="center" vertical="center"/>
    </xf>
    <xf numFmtId="0" fontId="23" fillId="0" borderId="8" xfId="0" applyFont="1" applyBorder="1" applyAlignment="1">
      <alignment horizontal="center" vertical="center"/>
    </xf>
    <xf numFmtId="0" fontId="38" fillId="10" borderId="13" xfId="0" applyFont="1" applyFill="1" applyBorder="1" applyAlignment="1">
      <alignment horizontal="center" vertical="center"/>
    </xf>
    <xf numFmtId="0" fontId="10" fillId="0" borderId="17" xfId="0" applyFont="1" applyBorder="1"/>
    <xf numFmtId="0" fontId="10" fillId="0" borderId="9" xfId="0" applyFont="1" applyBorder="1"/>
    <xf numFmtId="0" fontId="4" fillId="12" borderId="2" xfId="0" applyFont="1" applyFill="1" applyBorder="1" applyAlignment="1">
      <alignment horizontal="center" vertical="center"/>
    </xf>
    <xf numFmtId="0" fontId="4" fillId="5" borderId="19" xfId="0" applyFont="1" applyFill="1" applyBorder="1" applyAlignment="1">
      <alignment horizontal="left" vertical="top"/>
    </xf>
    <xf numFmtId="0" fontId="10" fillId="0" borderId="19" xfId="0" applyFont="1" applyBorder="1"/>
    <xf numFmtId="0" fontId="58" fillId="0" borderId="0" xfId="0" applyFont="1" applyAlignment="1">
      <alignment horizontal="center" vertical="center"/>
    </xf>
    <xf numFmtId="0" fontId="0" fillId="0" borderId="0" xfId="0" applyFont="1" applyAlignment="1"/>
    <xf numFmtId="0" fontId="3" fillId="0" borderId="0" xfId="0" applyFont="1" applyAlignment="1">
      <alignment horizontal="center" vertical="center"/>
    </xf>
    <xf numFmtId="0" fontId="3" fillId="0" borderId="0" xfId="0" applyFont="1" applyAlignment="1">
      <alignment vertical="center"/>
    </xf>
    <xf numFmtId="0" fontId="61" fillId="0" borderId="20" xfId="0" applyFont="1" applyBorder="1" applyAlignment="1">
      <alignment horizontal="center" vertical="center"/>
    </xf>
    <xf numFmtId="0" fontId="23" fillId="5" borderId="19" xfId="0" applyFont="1" applyFill="1" applyBorder="1" applyAlignment="1">
      <alignment horizontal="left" vertical="top"/>
    </xf>
    <xf numFmtId="0" fontId="17" fillId="0" borderId="6" xfId="0" applyFont="1" applyBorder="1" applyAlignment="1">
      <alignment horizontal="center" vertical="center" wrapText="1"/>
    </xf>
    <xf numFmtId="0" fontId="20" fillId="0" borderId="0" xfId="0" applyFont="1" applyAlignment="1">
      <alignment horizontal="center" vertical="center" wrapText="1"/>
    </xf>
    <xf numFmtId="0" fontId="22" fillId="7" borderId="5" xfId="0" applyFont="1" applyFill="1" applyBorder="1" applyAlignment="1">
      <alignment horizontal="center" vertical="center" wrapText="1"/>
    </xf>
    <xf numFmtId="0" fontId="4" fillId="0" borderId="5" xfId="0" applyFont="1" applyBorder="1" applyAlignment="1">
      <alignment horizontal="left" vertical="top" wrapText="1"/>
    </xf>
    <xf numFmtId="0" fontId="25" fillId="0" borderId="5" xfId="0" applyFont="1" applyBorder="1" applyAlignment="1">
      <alignment vertical="top" wrapText="1"/>
    </xf>
    <xf numFmtId="0" fontId="4" fillId="0" borderId="5" xfId="0" applyFont="1" applyBorder="1" applyAlignment="1">
      <alignment horizontal="left" vertical="center" wrapText="1"/>
    </xf>
    <xf numFmtId="0" fontId="23" fillId="5" borderId="5" xfId="0" applyFont="1" applyFill="1" applyBorder="1" applyAlignment="1">
      <alignment horizontal="left" vertical="top" wrapText="1"/>
    </xf>
    <xf numFmtId="0" fontId="28" fillId="0" borderId="5" xfId="0" applyFont="1" applyBorder="1" applyAlignment="1">
      <alignment vertical="center" wrapText="1"/>
    </xf>
    <xf numFmtId="0" fontId="29" fillId="0" borderId="5" xfId="0" applyFont="1" applyBorder="1" applyAlignment="1">
      <alignment vertical="center" wrapText="1"/>
    </xf>
    <xf numFmtId="0" fontId="3" fillId="0" borderId="0" xfId="0" applyFont="1" applyAlignment="1">
      <alignment vertical="center" wrapText="1"/>
    </xf>
    <xf numFmtId="0" fontId="0" fillId="0" borderId="0" xfId="0" applyFont="1" applyAlignment="1">
      <alignment wrapText="1"/>
    </xf>
    <xf numFmtId="0" fontId="22" fillId="7" borderId="5" xfId="0" applyFont="1" applyFill="1" applyBorder="1" applyAlignment="1">
      <alignment horizontal="left" vertical="center" wrapText="1"/>
    </xf>
    <xf numFmtId="0" fontId="22" fillId="4" borderId="0" xfId="0" applyFont="1" applyFill="1" applyAlignment="1">
      <alignment horizontal="center" vertical="center" wrapText="1"/>
    </xf>
    <xf numFmtId="3" fontId="0" fillId="0" borderId="0" xfId="0" applyNumberFormat="1" applyFont="1" applyAlignment="1"/>
    <xf numFmtId="0" fontId="83" fillId="13" borderId="0" xfId="0" applyFont="1" applyFill="1" applyAlignment="1"/>
    <xf numFmtId="49" fontId="83" fillId="0" borderId="0" xfId="0" applyNumberFormat="1" applyFont="1" applyAlignment="1"/>
    <xf numFmtId="186" fontId="83" fillId="0" borderId="0" xfId="0" applyNumberFormat="1" applyFont="1" applyAlignment="1"/>
    <xf numFmtId="0" fontId="83" fillId="0" borderId="0" xfId="0" applyFont="1" applyAlignment="1"/>
    <xf numFmtId="49" fontId="83" fillId="13" borderId="21" xfId="0" applyNumberFormat="1" applyFont="1" applyFill="1" applyBorder="1" applyAlignment="1"/>
    <xf numFmtId="186" fontId="83" fillId="13" borderId="21" xfId="0" applyNumberFormat="1" applyFont="1" applyFill="1" applyBorder="1" applyAlignment="1"/>
    <xf numFmtId="49" fontId="83" fillId="0" borderId="21" xfId="0" applyNumberFormat="1" applyFont="1" applyBorder="1" applyAlignment="1"/>
    <xf numFmtId="186" fontId="83" fillId="0" borderId="21" xfId="0" applyNumberFormat="1" applyFont="1" applyBorder="1" applyAlignment="1"/>
    <xf numFmtId="0" fontId="4" fillId="0" borderId="0" xfId="0" applyFont="1" applyAlignment="1">
      <alignment horizontal="center" vertical="center" wrapText="1"/>
    </xf>
    <xf numFmtId="176" fontId="22" fillId="7" borderId="5" xfId="0" applyNumberFormat="1" applyFont="1" applyFill="1" applyBorder="1" applyAlignment="1">
      <alignment horizontal="center" vertical="center" wrapText="1"/>
    </xf>
    <xf numFmtId="0" fontId="85" fillId="0" borderId="0" xfId="0" applyFont="1" applyFill="1" applyAlignment="1">
      <alignment horizontal="left" vertical="top" wrapText="1"/>
    </xf>
    <xf numFmtId="0" fontId="86" fillId="0" borderId="0" xfId="0" applyFont="1" applyFill="1" applyAlignment="1">
      <alignment horizontal="left" vertical="top" wrapText="1"/>
    </xf>
    <xf numFmtId="0" fontId="86" fillId="0" borderId="0" xfId="0" applyFont="1" applyFill="1" applyBorder="1" applyAlignment="1">
      <alignment horizontal="left" vertical="top" wrapText="1"/>
    </xf>
    <xf numFmtId="0" fontId="85" fillId="0" borderId="0" xfId="0" applyFont="1" applyAlignment="1">
      <alignment horizontal="left" vertical="top"/>
    </xf>
    <xf numFmtId="0" fontId="85" fillId="0" borderId="0" xfId="0" applyFont="1" applyAlignment="1">
      <alignment horizontal="left" vertical="top" wrapText="1"/>
    </xf>
    <xf numFmtId="0" fontId="85" fillId="0" borderId="0" xfId="0" applyFont="1" applyAlignment="1">
      <alignment horizontal="center" vertical="top" wrapText="1"/>
    </xf>
    <xf numFmtId="0" fontId="85" fillId="0" borderId="0" xfId="0" applyFont="1" applyAlignment="1">
      <alignment vertical="top"/>
    </xf>
    <xf numFmtId="0" fontId="86" fillId="4" borderId="0" xfId="0" applyFont="1" applyFill="1" applyAlignment="1">
      <alignment horizontal="left" vertical="top" wrapText="1"/>
    </xf>
    <xf numFmtId="0" fontId="86" fillId="4" borderId="0" xfId="0" applyFont="1" applyFill="1" applyAlignment="1">
      <alignment horizontal="center" vertical="top" wrapText="1"/>
    </xf>
    <xf numFmtId="0" fontId="86" fillId="7" borderId="5" xfId="0" applyFont="1" applyFill="1" applyBorder="1" applyAlignment="1">
      <alignment horizontal="left" vertical="top" wrapText="1"/>
    </xf>
    <xf numFmtId="0" fontId="86" fillId="7" borderId="0" xfId="0" applyFont="1" applyFill="1" applyBorder="1" applyAlignment="1">
      <alignment horizontal="center" vertical="top" wrapText="1"/>
    </xf>
    <xf numFmtId="176" fontId="86" fillId="7" borderId="5" xfId="0" applyNumberFormat="1" applyFont="1" applyFill="1" applyBorder="1" applyAlignment="1">
      <alignment horizontal="left" vertical="top" wrapText="1"/>
    </xf>
    <xf numFmtId="0" fontId="85" fillId="0" borderId="0" xfId="0" applyFont="1" applyAlignment="1">
      <alignment vertical="top" wrapText="1"/>
    </xf>
    <xf numFmtId="0" fontId="85" fillId="0" borderId="0" xfId="0" applyFont="1" applyAlignment="1">
      <alignment horizontal="center" vertical="top"/>
    </xf>
    <xf numFmtId="0" fontId="31" fillId="0" borderId="6" xfId="0" applyFont="1" applyBorder="1" applyAlignment="1">
      <alignment horizontal="center" vertical="center" wrapText="1"/>
    </xf>
    <xf numFmtId="0" fontId="34" fillId="0" borderId="0" xfId="0" applyFont="1" applyAlignment="1">
      <alignment horizontal="left" vertical="center" wrapText="1"/>
    </xf>
    <xf numFmtId="0" fontId="4" fillId="0" borderId="5" xfId="0" quotePrefix="1" applyFont="1" applyBorder="1" applyAlignment="1">
      <alignment horizontal="left" vertical="top" wrapText="1"/>
    </xf>
    <xf numFmtId="0" fontId="28" fillId="0" borderId="5" xfId="0" quotePrefix="1" applyFont="1" applyBorder="1" applyAlignment="1">
      <alignment vertical="center" wrapText="1"/>
    </xf>
    <xf numFmtId="0" fontId="22" fillId="7" borderId="9" xfId="0" applyFont="1" applyFill="1" applyBorder="1" applyAlignment="1">
      <alignment horizontal="center" vertical="center" wrapText="1"/>
    </xf>
    <xf numFmtId="0" fontId="10" fillId="0" borderId="10" xfId="0" applyFont="1" applyBorder="1" applyAlignment="1">
      <alignment wrapText="1"/>
    </xf>
    <xf numFmtId="0" fontId="4" fillId="0" borderId="10" xfId="0" applyFont="1" applyBorder="1" applyAlignment="1">
      <alignment horizontal="left" vertical="center" wrapText="1"/>
    </xf>
    <xf numFmtId="0" fontId="23" fillId="0" borderId="10" xfId="0" applyFont="1" applyBorder="1" applyAlignment="1">
      <alignment horizontal="left" vertical="center" wrapText="1"/>
    </xf>
    <xf numFmtId="0" fontId="4" fillId="0" borderId="0" xfId="0" applyFont="1" applyAlignment="1">
      <alignment horizontal="left" vertical="center" wrapText="1"/>
    </xf>
  </cellXfs>
  <cellStyles count="1">
    <cellStyle name="표준" xfId="0" builtinId="0"/>
  </cellStyles>
  <dxfs count="6">
    <dxf>
      <fill>
        <patternFill patternType="solid">
          <fgColor rgb="FFB4A7D6"/>
          <bgColor rgb="FFB4A7D6"/>
        </patternFill>
      </fill>
    </dxf>
    <dxf>
      <fill>
        <patternFill patternType="solid">
          <fgColor rgb="FFD5A6BD"/>
          <bgColor rgb="FFD5A6BD"/>
        </patternFill>
      </fill>
    </dxf>
    <dxf>
      <fill>
        <patternFill patternType="solid">
          <fgColor rgb="FFEA9999"/>
          <bgColor rgb="FFEA9999"/>
        </patternFill>
      </fill>
    </dxf>
    <dxf>
      <fill>
        <patternFill patternType="solid">
          <fgColor rgb="FFB4A7D6"/>
          <bgColor rgb="FFB4A7D6"/>
        </patternFill>
      </fill>
    </dxf>
    <dxf>
      <fill>
        <patternFill patternType="solid">
          <fgColor rgb="FFD5A6BD"/>
          <bgColor rgb="FFD5A6BD"/>
        </patternFill>
      </fill>
    </dxf>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6</xdr:col>
      <xdr:colOff>0</xdr:colOff>
      <xdr:row>8</xdr:row>
      <xdr:rowOff>0</xdr:rowOff>
    </xdr:from>
    <xdr:ext cx="5248275" cy="3457575"/>
    <xdr:pic>
      <xdr:nvPicPr>
        <xdr:cNvPr id="2" name="image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9</xdr:row>
      <xdr:rowOff>0</xdr:rowOff>
    </xdr:from>
    <xdr:ext cx="5276850" cy="7667625"/>
    <xdr:pic>
      <xdr:nvPicPr>
        <xdr:cNvPr id="3" name="image4.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10</xdr:row>
      <xdr:rowOff>0</xdr:rowOff>
    </xdr:from>
    <xdr:ext cx="5248275" cy="703897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0</xdr:colOff>
      <xdr:row>11</xdr:row>
      <xdr:rowOff>0</xdr:rowOff>
    </xdr:from>
    <xdr:ext cx="5343525" cy="7734300"/>
    <xdr:pic>
      <xdr:nvPicPr>
        <xdr:cNvPr id="5" name="image6.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0</xdr:colOff>
      <xdr:row>13</xdr:row>
      <xdr:rowOff>0</xdr:rowOff>
    </xdr:from>
    <xdr:ext cx="5286375" cy="8096250"/>
    <xdr:pic>
      <xdr:nvPicPr>
        <xdr:cNvPr id="6" name="image7.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14</xdr:row>
      <xdr:rowOff>0</xdr:rowOff>
    </xdr:from>
    <xdr:ext cx="4810125" cy="7553325"/>
    <xdr:pic>
      <xdr:nvPicPr>
        <xdr:cNvPr id="7" name="image1.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15</xdr:row>
      <xdr:rowOff>0</xdr:rowOff>
    </xdr:from>
    <xdr:ext cx="5229225" cy="6829425"/>
    <xdr:pic>
      <xdr:nvPicPr>
        <xdr:cNvPr id="8" name="image3.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oneys.co.kr/article/2025051508532135097"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oneys.co.kr/article/2025051508532135097"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www.g2b.go.kr/pt/menu/selectSubFrame.do?framesrc=/pt/menu/frameTgong.do?url=https://www.g2b.go.kr:8101/ep/tbid/tbidList.do?taskClCds=&amp;bidNm=%B9%FC%C1%A4%BA%CE&amp;searchDtType=1&amp;fromBidDt=2023/12/06&amp;toBidDt=2024/01/05&amp;fromOpenBidDt=&amp;toOpenBidDt=&amp;radOrgan=1&amp;instNm=&amp;area=&amp;regYn=Y&amp;bidSearchType=1&amp;searchType=1"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3" Type="http://schemas.openxmlformats.org/officeDocument/2006/relationships/hyperlink" Target="https://www.g2b.go.kr/pt/menu/selectSubFrame.do?framesrc=/pt/menu/frameTgong.do?url=https://www.g2b.go.kr:8101/ep/tbid/tbidList.do?taskClCds=&amp;bidNm=&amp;searchDtType=1&amp;fromBidDt=2023/09/18&amp;toBidDt=2023/10/18&amp;fromOpenBidDt=&amp;toOpenBidDt=&amp;radOrgan=1&amp;instNm=%B1%B9%B1%BA%C0%C7%B9%AB%BB%E7%B7%C9%BA%CE&amp;area=&amp;regYn=Y&amp;bidSearchType=1&amp;searchType=1" TargetMode="External"/><Relationship Id="rId2" Type="http://schemas.openxmlformats.org/officeDocument/2006/relationships/hyperlink" Target="https://www.g2b.go.kr/pt/menu/selectSubFrame.do?framesrc=/pt/menu/frameTgong.do?url=https://www.g2b.go.kr:8101/ep/tbid/tbidList.do?taskClCds=&amp;bidNm=%C2%F7%BC%BC%B4%EB%20%B3%F3%BE%F7&amp;searchDtType=1&amp;fromBidDt=2023/07/31&amp;toBidDt=2023/10/31&amp;fromOpenBidDt=&amp;toOpenBidDt=&amp;radOrgan=1&amp;instNm=&amp;area=&amp;regYn=Y&amp;bidSearchType=1&amp;searchType=1" TargetMode="External"/><Relationship Id="rId1" Type="http://schemas.openxmlformats.org/officeDocument/2006/relationships/hyperlink" Target="https://www.g2b.go.kr/pt/menu/selectSubFrame.do?framesrc=/pt/menu/frameTgong.do?url=https://www.g2b.go.kr:8101/ep/tbid/tbidList.do?taskClCds=&amp;bidNm=%B3%EB%B6%F5%BF%EC%BB%EA&amp;searchDtType=1&amp;fromBidDt=2023/06/20&amp;toBidDt=2023/07/20&amp;fromOpenBidDt=&amp;toOpenBidDt=&amp;radOrgan=1&amp;instNm=&amp;area=&amp;regYn=Y&amp;bidSearchType=1&amp;searchType=1"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theme="7" tint="0.59999389629810485"/>
  </sheetPr>
  <dimension ref="A1:K12"/>
  <sheetViews>
    <sheetView showGridLines="0" workbookViewId="0">
      <pane ySplit="1" topLeftCell="A2" activePane="bottomLeft" state="frozen"/>
      <selection activeCell="H37" sqref="H37"/>
      <selection pane="bottomLeft" activeCell="C1" sqref="C1"/>
    </sheetView>
  </sheetViews>
  <sheetFormatPr defaultRowHeight="13.5"/>
  <cols>
    <col min="1" max="1" width="13" style="325" bestFit="1" customWidth="1"/>
    <col min="2" max="2" width="10.5703125" style="325" bestFit="1" customWidth="1"/>
    <col min="3" max="3" width="11.140625" style="325" bestFit="1" customWidth="1"/>
    <col min="4" max="4" width="25.7109375" style="325" bestFit="1" customWidth="1"/>
    <col min="5" max="5" width="37.5703125" style="325" bestFit="1" customWidth="1"/>
    <col min="6" max="6" width="10.7109375" style="325" bestFit="1" customWidth="1"/>
    <col min="7" max="7" width="6.85546875" style="325" bestFit="1" customWidth="1"/>
    <col min="8" max="9" width="22.85546875" style="326" bestFit="1" customWidth="1"/>
    <col min="10" max="10" width="11.42578125" style="325" bestFit="1" customWidth="1"/>
    <col min="11" max="11" width="12.28515625" style="325" bestFit="1" customWidth="1"/>
    <col min="12" max="16384" width="9.140625" style="327"/>
  </cols>
  <sheetData>
    <row r="1" spans="1:11" s="324" customFormat="1">
      <c r="A1" s="328" t="s">
        <v>1869</v>
      </c>
      <c r="B1" s="328" t="s">
        <v>2009</v>
      </c>
      <c r="C1" s="328" t="s">
        <v>2011</v>
      </c>
      <c r="D1" s="328" t="s">
        <v>2013</v>
      </c>
      <c r="E1" s="328" t="s">
        <v>2015</v>
      </c>
      <c r="F1" s="328" t="s">
        <v>1998</v>
      </c>
      <c r="G1" s="328" t="s">
        <v>2000</v>
      </c>
      <c r="H1" s="329" t="s">
        <v>1876</v>
      </c>
      <c r="I1" s="329" t="s">
        <v>1880</v>
      </c>
      <c r="J1" s="328" t="s">
        <v>1882</v>
      </c>
      <c r="K1" s="328" t="s">
        <v>1884</v>
      </c>
    </row>
    <row r="2" spans="1:11">
      <c r="A2" s="330" t="s">
        <v>2287</v>
      </c>
      <c r="B2" s="330" t="s">
        <v>38</v>
      </c>
      <c r="C2" s="330" t="s">
        <v>38</v>
      </c>
      <c r="D2" s="330" t="s">
        <v>2339</v>
      </c>
      <c r="E2" s="330" t="s">
        <v>2340</v>
      </c>
      <c r="F2" s="330">
        <v>11</v>
      </c>
      <c r="G2" s="330" t="s">
        <v>1252</v>
      </c>
      <c r="H2" s="331">
        <v>46056.916828703703</v>
      </c>
      <c r="I2" s="331">
        <v>46060.350312499999</v>
      </c>
      <c r="J2" s="330"/>
      <c r="K2" s="330"/>
    </row>
    <row r="3" spans="1:11">
      <c r="A3" s="330" t="s">
        <v>2287</v>
      </c>
      <c r="B3" s="330" t="s">
        <v>2341</v>
      </c>
      <c r="C3" s="330" t="s">
        <v>2341</v>
      </c>
      <c r="D3" s="330" t="s">
        <v>2342</v>
      </c>
      <c r="E3" s="330" t="s">
        <v>2343</v>
      </c>
      <c r="F3" s="330">
        <v>2</v>
      </c>
      <c r="G3" s="330" t="s">
        <v>1252</v>
      </c>
      <c r="H3" s="331">
        <v>46056.916828703703</v>
      </c>
      <c r="I3" s="331">
        <v>46060.350312499999</v>
      </c>
      <c r="J3" s="330"/>
      <c r="K3" s="330"/>
    </row>
    <row r="4" spans="1:11">
      <c r="A4" s="330" t="s">
        <v>2287</v>
      </c>
      <c r="B4" s="330" t="s">
        <v>2344</v>
      </c>
      <c r="C4" s="330" t="s">
        <v>2344</v>
      </c>
      <c r="D4" s="330" t="s">
        <v>2345</v>
      </c>
      <c r="E4" s="330" t="s">
        <v>2346</v>
      </c>
      <c r="F4" s="330">
        <v>3</v>
      </c>
      <c r="G4" s="330" t="s">
        <v>1252</v>
      </c>
      <c r="H4" s="331">
        <v>46056.916828703703</v>
      </c>
      <c r="I4" s="331">
        <v>46060.350312499999</v>
      </c>
      <c r="J4" s="330"/>
      <c r="K4" s="330"/>
    </row>
    <row r="5" spans="1:11">
      <c r="A5" s="330" t="s">
        <v>2287</v>
      </c>
      <c r="B5" s="330" t="s">
        <v>2347</v>
      </c>
      <c r="C5" s="330" t="s">
        <v>2347</v>
      </c>
      <c r="D5" s="330" t="s">
        <v>2348</v>
      </c>
      <c r="E5" s="330" t="s">
        <v>2349</v>
      </c>
      <c r="F5" s="330">
        <v>5</v>
      </c>
      <c r="G5" s="330" t="s">
        <v>1252</v>
      </c>
      <c r="H5" s="331">
        <v>46056.916828703703</v>
      </c>
      <c r="I5" s="331">
        <v>46060.350312499999</v>
      </c>
      <c r="J5" s="330"/>
      <c r="K5" s="330"/>
    </row>
    <row r="6" spans="1:11">
      <c r="A6" s="330" t="s">
        <v>2287</v>
      </c>
      <c r="B6" s="330" t="s">
        <v>2350</v>
      </c>
      <c r="C6" s="330" t="s">
        <v>2350</v>
      </c>
      <c r="D6" s="330" t="s">
        <v>2351</v>
      </c>
      <c r="E6" s="330" t="s">
        <v>2352</v>
      </c>
      <c r="F6" s="330">
        <v>4</v>
      </c>
      <c r="G6" s="330" t="s">
        <v>1252</v>
      </c>
      <c r="H6" s="331">
        <v>46056.916828703703</v>
      </c>
      <c r="I6" s="331">
        <v>46060.350312499999</v>
      </c>
      <c r="J6" s="330"/>
      <c r="K6" s="330"/>
    </row>
    <row r="7" spans="1:11">
      <c r="A7" s="330" t="s">
        <v>2287</v>
      </c>
      <c r="B7" s="330" t="s">
        <v>2353</v>
      </c>
      <c r="C7" s="330" t="s">
        <v>2353</v>
      </c>
      <c r="D7" s="330" t="s">
        <v>2354</v>
      </c>
      <c r="E7" s="330" t="s">
        <v>2355</v>
      </c>
      <c r="F7" s="330">
        <v>6</v>
      </c>
      <c r="G7" s="330" t="s">
        <v>1252</v>
      </c>
      <c r="H7" s="331">
        <v>46056.916828703703</v>
      </c>
      <c r="I7" s="331">
        <v>46060.350312499999</v>
      </c>
      <c r="J7" s="330"/>
      <c r="K7" s="330"/>
    </row>
    <row r="8" spans="1:11">
      <c r="A8" s="330" t="s">
        <v>2287</v>
      </c>
      <c r="B8" s="330" t="s">
        <v>2356</v>
      </c>
      <c r="C8" s="330" t="s">
        <v>2356</v>
      </c>
      <c r="D8" s="330" t="s">
        <v>2357</v>
      </c>
      <c r="E8" s="330" t="s">
        <v>2358</v>
      </c>
      <c r="F8" s="330">
        <v>9</v>
      </c>
      <c r="G8" s="330" t="s">
        <v>1252</v>
      </c>
      <c r="H8" s="331">
        <v>46056.916828703703</v>
      </c>
      <c r="I8" s="331">
        <v>46060.350312499999</v>
      </c>
      <c r="J8" s="330"/>
      <c r="K8" s="330"/>
    </row>
    <row r="9" spans="1:11">
      <c r="A9" s="330" t="s">
        <v>2287</v>
      </c>
      <c r="B9" s="330" t="s">
        <v>2359</v>
      </c>
      <c r="C9" s="330" t="s">
        <v>2359</v>
      </c>
      <c r="D9" s="330" t="s">
        <v>2360</v>
      </c>
      <c r="E9" s="330" t="s">
        <v>2361</v>
      </c>
      <c r="F9" s="330">
        <v>10</v>
      </c>
      <c r="G9" s="330" t="s">
        <v>1252</v>
      </c>
      <c r="H9" s="331">
        <v>46056.916828703703</v>
      </c>
      <c r="I9" s="331">
        <v>46060.350312499999</v>
      </c>
      <c r="J9" s="330"/>
      <c r="K9" s="330"/>
    </row>
    <row r="10" spans="1:11">
      <c r="A10" s="330" t="s">
        <v>2287</v>
      </c>
      <c r="B10" s="330" t="s">
        <v>2362</v>
      </c>
      <c r="C10" s="330" t="s">
        <v>2362</v>
      </c>
      <c r="D10" s="330" t="s">
        <v>2363</v>
      </c>
      <c r="E10" s="330" t="s">
        <v>2364</v>
      </c>
      <c r="F10" s="330">
        <v>7</v>
      </c>
      <c r="G10" s="330" t="s">
        <v>1252</v>
      </c>
      <c r="H10" s="331">
        <v>46056.916828703703</v>
      </c>
      <c r="I10" s="331">
        <v>46060.350312499999</v>
      </c>
      <c r="J10" s="330"/>
      <c r="K10" s="330"/>
    </row>
    <row r="11" spans="1:11">
      <c r="A11" s="330" t="s">
        <v>2287</v>
      </c>
      <c r="B11" s="330" t="s">
        <v>2365</v>
      </c>
      <c r="C11" s="330" t="s">
        <v>2365</v>
      </c>
      <c r="D11" s="330" t="s">
        <v>2366</v>
      </c>
      <c r="E11" s="330" t="s">
        <v>2367</v>
      </c>
      <c r="F11" s="330">
        <v>1</v>
      </c>
      <c r="G11" s="330" t="s">
        <v>1252</v>
      </c>
      <c r="H11" s="331">
        <v>46056.916828703703</v>
      </c>
      <c r="I11" s="331">
        <v>46060.350312499999</v>
      </c>
      <c r="J11" s="330"/>
      <c r="K11" s="330"/>
    </row>
    <row r="12" spans="1:11">
      <c r="A12" s="330" t="s">
        <v>2287</v>
      </c>
      <c r="B12" s="330" t="s">
        <v>2368</v>
      </c>
      <c r="C12" s="330" t="s">
        <v>2368</v>
      </c>
      <c r="D12" s="330" t="s">
        <v>2368</v>
      </c>
      <c r="E12" s="330" t="s">
        <v>2369</v>
      </c>
      <c r="F12" s="330">
        <v>8</v>
      </c>
      <c r="G12" s="330" t="s">
        <v>1252</v>
      </c>
      <c r="H12" s="331">
        <v>46056.916828703703</v>
      </c>
      <c r="I12" s="331">
        <v>46060.350312499999</v>
      </c>
      <c r="J12" s="330"/>
      <c r="K12" s="330"/>
    </row>
  </sheetData>
  <phoneticPr fontId="8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tabColor theme="7" tint="0.59999389629810485"/>
  </sheetPr>
  <dimension ref="A1:K14"/>
  <sheetViews>
    <sheetView showGridLines="0" workbookViewId="0">
      <pane ySplit="1" topLeftCell="A2" activePane="bottomLeft" state="frozen"/>
      <selection activeCell="H37" sqref="H37"/>
      <selection pane="bottomLeft" activeCell="H37" sqref="H37"/>
    </sheetView>
  </sheetViews>
  <sheetFormatPr defaultRowHeight="13.5"/>
  <cols>
    <col min="1" max="1" width="13" style="325" bestFit="1" customWidth="1"/>
    <col min="2" max="2" width="17.42578125" style="325" bestFit="1" customWidth="1"/>
    <col min="3" max="3" width="12.85546875" style="325" bestFit="1" customWidth="1"/>
    <col min="4" max="4" width="13.7109375" style="325" bestFit="1" customWidth="1"/>
    <col min="5" max="5" width="17.42578125" style="325" bestFit="1" customWidth="1"/>
    <col min="6" max="6" width="10.7109375" style="325" bestFit="1" customWidth="1"/>
    <col min="7" max="7" width="6.85546875" style="325" bestFit="1" customWidth="1"/>
    <col min="8" max="9" width="22.85546875" style="326" bestFit="1" customWidth="1"/>
    <col min="10" max="10" width="11.42578125" style="325" bestFit="1" customWidth="1"/>
    <col min="11" max="11" width="12.28515625" style="325" bestFit="1" customWidth="1"/>
    <col min="12" max="16384" width="9.140625" style="327"/>
  </cols>
  <sheetData>
    <row r="1" spans="1:11" s="324" customFormat="1">
      <c r="A1" s="328" t="s">
        <v>1869</v>
      </c>
      <c r="B1" s="328" t="s">
        <v>2087</v>
      </c>
      <c r="C1" s="328" t="s">
        <v>2221</v>
      </c>
      <c r="D1" s="328" t="s">
        <v>2223</v>
      </c>
      <c r="E1" s="328" t="s">
        <v>2225</v>
      </c>
      <c r="F1" s="328" t="s">
        <v>1998</v>
      </c>
      <c r="G1" s="328" t="s">
        <v>2000</v>
      </c>
      <c r="H1" s="329" t="s">
        <v>1876</v>
      </c>
      <c r="I1" s="329" t="s">
        <v>1880</v>
      </c>
      <c r="J1" s="328" t="s">
        <v>1882</v>
      </c>
      <c r="K1" s="328" t="s">
        <v>1884</v>
      </c>
    </row>
    <row r="2" spans="1:11">
      <c r="A2" s="330" t="s">
        <v>2287</v>
      </c>
      <c r="B2" s="330" t="s">
        <v>2374</v>
      </c>
      <c r="C2" s="330"/>
      <c r="D2" s="330" t="s">
        <v>2374</v>
      </c>
      <c r="E2" s="330" t="s">
        <v>2374</v>
      </c>
      <c r="F2" s="330">
        <v>1</v>
      </c>
      <c r="G2" s="330" t="s">
        <v>1252</v>
      </c>
      <c r="H2" s="331">
        <v>46056.916828703703</v>
      </c>
      <c r="I2" s="331">
        <v>46060.350810185184</v>
      </c>
      <c r="J2" s="330"/>
      <c r="K2" s="330"/>
    </row>
    <row r="3" spans="1:11">
      <c r="A3" s="330" t="s">
        <v>2287</v>
      </c>
      <c r="B3" s="330" t="s">
        <v>2375</v>
      </c>
      <c r="C3" s="330" t="s">
        <v>2374</v>
      </c>
      <c r="D3" s="330" t="s">
        <v>2376</v>
      </c>
      <c r="E3" s="330" t="s">
        <v>2375</v>
      </c>
      <c r="F3" s="330">
        <v>2</v>
      </c>
      <c r="G3" s="330" t="s">
        <v>1252</v>
      </c>
      <c r="H3" s="331">
        <v>46056.916828703703</v>
      </c>
      <c r="I3" s="331">
        <v>46060.350810185184</v>
      </c>
      <c r="J3" s="330"/>
      <c r="K3" s="330"/>
    </row>
    <row r="4" spans="1:11">
      <c r="A4" s="330" t="s">
        <v>2287</v>
      </c>
      <c r="B4" s="330" t="s">
        <v>2377</v>
      </c>
      <c r="C4" s="330" t="s">
        <v>2374</v>
      </c>
      <c r="D4" s="330" t="s">
        <v>2378</v>
      </c>
      <c r="E4" s="330" t="s">
        <v>2377</v>
      </c>
      <c r="F4" s="330">
        <v>1</v>
      </c>
      <c r="G4" s="330" t="s">
        <v>1252</v>
      </c>
      <c r="H4" s="331">
        <v>46056.916828703703</v>
      </c>
      <c r="I4" s="331">
        <v>46060.350810185184</v>
      </c>
      <c r="J4" s="330"/>
      <c r="K4" s="330"/>
    </row>
    <row r="5" spans="1:11">
      <c r="A5" s="330" t="s">
        <v>2287</v>
      </c>
      <c r="B5" s="330" t="s">
        <v>2379</v>
      </c>
      <c r="C5" s="330" t="s">
        <v>2374</v>
      </c>
      <c r="D5" s="330" t="s">
        <v>2380</v>
      </c>
      <c r="E5" s="330" t="s">
        <v>2379</v>
      </c>
      <c r="F5" s="330">
        <v>3</v>
      </c>
      <c r="G5" s="330" t="s">
        <v>1252</v>
      </c>
      <c r="H5" s="331">
        <v>46056.916828703703</v>
      </c>
      <c r="I5" s="331">
        <v>46060.350810185184</v>
      </c>
      <c r="J5" s="330"/>
      <c r="K5" s="330"/>
    </row>
    <row r="6" spans="1:11">
      <c r="A6" s="330" t="s">
        <v>2287</v>
      </c>
      <c r="B6" s="330" t="s">
        <v>2381</v>
      </c>
      <c r="C6" s="330" t="s">
        <v>2374</v>
      </c>
      <c r="D6" s="330" t="s">
        <v>2382</v>
      </c>
      <c r="E6" s="330" t="s">
        <v>2381</v>
      </c>
      <c r="F6" s="330">
        <v>4</v>
      </c>
      <c r="G6" s="330" t="s">
        <v>1252</v>
      </c>
      <c r="H6" s="331">
        <v>46056.916828703703</v>
      </c>
      <c r="I6" s="331">
        <v>46060.350810185184</v>
      </c>
      <c r="J6" s="330"/>
      <c r="K6" s="330"/>
    </row>
    <row r="7" spans="1:11">
      <c r="A7" s="330" t="s">
        <v>2287</v>
      </c>
      <c r="B7" s="330" t="s">
        <v>2383</v>
      </c>
      <c r="C7" s="330"/>
      <c r="D7" s="330" t="s">
        <v>2383</v>
      </c>
      <c r="E7" s="330" t="s">
        <v>2383</v>
      </c>
      <c r="F7" s="330">
        <v>2</v>
      </c>
      <c r="G7" s="330" t="s">
        <v>1252</v>
      </c>
      <c r="H7" s="331">
        <v>46056.916828703703</v>
      </c>
      <c r="I7" s="331">
        <v>46060.350810185184</v>
      </c>
      <c r="J7" s="330"/>
      <c r="K7" s="330"/>
    </row>
    <row r="8" spans="1:11">
      <c r="A8" s="330" t="s">
        <v>2287</v>
      </c>
      <c r="B8" s="330" t="s">
        <v>2384</v>
      </c>
      <c r="C8" s="330" t="s">
        <v>2383</v>
      </c>
      <c r="D8" s="330" t="s">
        <v>2385</v>
      </c>
      <c r="E8" s="330" t="s">
        <v>2384</v>
      </c>
      <c r="F8" s="330">
        <v>7</v>
      </c>
      <c r="G8" s="330" t="s">
        <v>1252</v>
      </c>
      <c r="H8" s="331">
        <v>46056.916828703703</v>
      </c>
      <c r="I8" s="331">
        <v>46060.350810185184</v>
      </c>
      <c r="J8" s="330"/>
      <c r="K8" s="330"/>
    </row>
    <row r="9" spans="1:11">
      <c r="A9" s="330" t="s">
        <v>2287</v>
      </c>
      <c r="B9" s="330" t="s">
        <v>2386</v>
      </c>
      <c r="C9" s="330" t="s">
        <v>2383</v>
      </c>
      <c r="D9" s="330" t="s">
        <v>2387</v>
      </c>
      <c r="E9" s="330" t="s">
        <v>2386</v>
      </c>
      <c r="F9" s="330">
        <v>6</v>
      </c>
      <c r="G9" s="330" t="s">
        <v>1252</v>
      </c>
      <c r="H9" s="331">
        <v>46056.916828703703</v>
      </c>
      <c r="I9" s="331">
        <v>46060.350810185184</v>
      </c>
      <c r="J9" s="330"/>
      <c r="K9" s="330"/>
    </row>
    <row r="10" spans="1:11">
      <c r="A10" s="330" t="s">
        <v>2287</v>
      </c>
      <c r="B10" s="330" t="s">
        <v>2388</v>
      </c>
      <c r="C10" s="330" t="s">
        <v>2383</v>
      </c>
      <c r="D10" s="330" t="s">
        <v>2389</v>
      </c>
      <c r="E10" s="330" t="s">
        <v>2388</v>
      </c>
      <c r="F10" s="330">
        <v>5</v>
      </c>
      <c r="G10" s="330" t="s">
        <v>1252</v>
      </c>
      <c r="H10" s="331">
        <v>46056.916828703703</v>
      </c>
      <c r="I10" s="331">
        <v>46060.350810185184</v>
      </c>
      <c r="J10" s="330"/>
      <c r="K10" s="330"/>
    </row>
    <row r="11" spans="1:11">
      <c r="A11" s="330" t="s">
        <v>2287</v>
      </c>
      <c r="B11" s="330" t="s">
        <v>2390</v>
      </c>
      <c r="C11" s="330" t="s">
        <v>2383</v>
      </c>
      <c r="D11" s="330" t="s">
        <v>2391</v>
      </c>
      <c r="E11" s="330" t="s">
        <v>2390</v>
      </c>
      <c r="F11" s="330">
        <v>8</v>
      </c>
      <c r="G11" s="330" t="s">
        <v>1252</v>
      </c>
      <c r="H11" s="331">
        <v>46056.916828703703</v>
      </c>
      <c r="I11" s="331">
        <v>46060.350810185184</v>
      </c>
      <c r="J11" s="330"/>
      <c r="K11" s="330"/>
    </row>
    <row r="12" spans="1:11">
      <c r="A12" s="330" t="s">
        <v>2287</v>
      </c>
      <c r="B12" s="330" t="s">
        <v>1377</v>
      </c>
      <c r="C12" s="330"/>
      <c r="D12" s="330" t="s">
        <v>1377</v>
      </c>
      <c r="E12" s="330" t="s">
        <v>1377</v>
      </c>
      <c r="F12" s="330">
        <v>3</v>
      </c>
      <c r="G12" s="330" t="s">
        <v>1252</v>
      </c>
      <c r="H12" s="331">
        <v>46056.916828703703</v>
      </c>
      <c r="I12" s="331">
        <v>46060.350810185184</v>
      </c>
      <c r="J12" s="330"/>
      <c r="K12" s="330"/>
    </row>
    <row r="13" spans="1:11">
      <c r="A13" s="330" t="s">
        <v>2287</v>
      </c>
      <c r="B13" s="330" t="s">
        <v>2392</v>
      </c>
      <c r="C13" s="330" t="s">
        <v>1377</v>
      </c>
      <c r="D13" s="330" t="s">
        <v>2393</v>
      </c>
      <c r="E13" s="330" t="s">
        <v>2392</v>
      </c>
      <c r="F13" s="330">
        <v>10</v>
      </c>
      <c r="G13" s="330" t="s">
        <v>1252</v>
      </c>
      <c r="H13" s="331">
        <v>46056.916828703703</v>
      </c>
      <c r="I13" s="331">
        <v>46060.350810185184</v>
      </c>
      <c r="J13" s="330"/>
      <c r="K13" s="330"/>
    </row>
    <row r="14" spans="1:11">
      <c r="A14" s="330" t="s">
        <v>2287</v>
      </c>
      <c r="B14" s="330" t="s">
        <v>2394</v>
      </c>
      <c r="C14" s="330" t="s">
        <v>1377</v>
      </c>
      <c r="D14" s="330" t="s">
        <v>2395</v>
      </c>
      <c r="E14" s="330" t="s">
        <v>2394</v>
      </c>
      <c r="F14" s="330">
        <v>9</v>
      </c>
      <c r="G14" s="330" t="s">
        <v>1252</v>
      </c>
      <c r="H14" s="331">
        <v>46056.916828703703</v>
      </c>
      <c r="I14" s="331">
        <v>46060.350810185184</v>
      </c>
      <c r="J14" s="330"/>
      <c r="K14" s="330"/>
    </row>
  </sheetData>
  <phoneticPr fontId="8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theme="7" tint="0.59999389629810485"/>
  </sheetPr>
  <dimension ref="A1:K4"/>
  <sheetViews>
    <sheetView showGridLines="0" workbookViewId="0">
      <pane ySplit="1" topLeftCell="A2" activePane="bottomLeft" state="frozen"/>
      <selection activeCell="H37" sqref="H37"/>
      <selection pane="bottomLeft" activeCell="H37" sqref="H37"/>
    </sheetView>
  </sheetViews>
  <sheetFormatPr defaultRowHeight="13.5"/>
  <cols>
    <col min="1" max="1" width="13" style="325" bestFit="1" customWidth="1"/>
    <col min="2" max="2" width="7.140625" style="325" bestFit="1" customWidth="1"/>
    <col min="3" max="3" width="12.28515625" style="325" bestFit="1" customWidth="1"/>
    <col min="4" max="4" width="9.85546875" style="325" bestFit="1" customWidth="1"/>
    <col min="5" max="5" width="9.42578125" style="325" bestFit="1" customWidth="1"/>
    <col min="6" max="6" width="10.7109375" style="325" bestFit="1" customWidth="1"/>
    <col min="7" max="7" width="6.85546875" style="325" bestFit="1" customWidth="1"/>
    <col min="8" max="9" width="22.85546875" style="326" bestFit="1" customWidth="1"/>
    <col min="10" max="10" width="11.42578125" style="325" bestFit="1" customWidth="1"/>
    <col min="11" max="11" width="12.28515625" style="325" bestFit="1" customWidth="1"/>
    <col min="12" max="16384" width="9.140625" style="327"/>
  </cols>
  <sheetData>
    <row r="1" spans="1:11" s="324" customFormat="1">
      <c r="A1" s="328" t="s">
        <v>1869</v>
      </c>
      <c r="B1" s="328" t="s">
        <v>2038</v>
      </c>
      <c r="C1" s="328" t="s">
        <v>2040</v>
      </c>
      <c r="D1" s="328" t="s">
        <v>2042</v>
      </c>
      <c r="E1" s="328" t="s">
        <v>2044</v>
      </c>
      <c r="F1" s="328" t="s">
        <v>1998</v>
      </c>
      <c r="G1" s="328" t="s">
        <v>2000</v>
      </c>
      <c r="H1" s="329" t="s">
        <v>1876</v>
      </c>
      <c r="I1" s="329" t="s">
        <v>1880</v>
      </c>
      <c r="J1" s="328" t="s">
        <v>1882</v>
      </c>
      <c r="K1" s="328" t="s">
        <v>1884</v>
      </c>
    </row>
    <row r="2" spans="1:11">
      <c r="A2" s="330" t="s">
        <v>2287</v>
      </c>
      <c r="B2" s="330">
        <v>1</v>
      </c>
      <c r="C2" s="330" t="s">
        <v>2370</v>
      </c>
      <c r="D2" s="330"/>
      <c r="E2" s="330" t="s">
        <v>2371</v>
      </c>
      <c r="F2" s="330">
        <v>0</v>
      </c>
      <c r="G2" s="330" t="s">
        <v>1252</v>
      </c>
      <c r="H2" s="331">
        <v>46056.916828703703</v>
      </c>
      <c r="I2" s="331">
        <v>46060.350810185184</v>
      </c>
      <c r="J2" s="330"/>
      <c r="K2" s="330"/>
    </row>
    <row r="3" spans="1:11">
      <c r="A3" s="330" t="s">
        <v>2287</v>
      </c>
      <c r="B3" s="330">
        <v>2</v>
      </c>
      <c r="C3" s="330" t="s">
        <v>2372</v>
      </c>
      <c r="D3" s="330"/>
      <c r="E3" s="330" t="s">
        <v>2371</v>
      </c>
      <c r="F3" s="330">
        <v>0</v>
      </c>
      <c r="G3" s="330" t="s">
        <v>1252</v>
      </c>
      <c r="H3" s="331">
        <v>46056.916828703703</v>
      </c>
      <c r="I3" s="331">
        <v>46060.350810185184</v>
      </c>
      <c r="J3" s="330"/>
      <c r="K3" s="330"/>
    </row>
    <row r="4" spans="1:11">
      <c r="A4" s="330" t="s">
        <v>2287</v>
      </c>
      <c r="B4" s="330">
        <v>3</v>
      </c>
      <c r="C4" s="330" t="s">
        <v>2373</v>
      </c>
      <c r="D4" s="330"/>
      <c r="E4" s="330" t="s">
        <v>2371</v>
      </c>
      <c r="F4" s="330">
        <v>0</v>
      </c>
      <c r="G4" s="330" t="s">
        <v>1252</v>
      </c>
      <c r="H4" s="331">
        <v>46056.916828703703</v>
      </c>
      <c r="I4" s="331">
        <v>46060.350810185184</v>
      </c>
      <c r="J4" s="330"/>
      <c r="K4" s="330"/>
    </row>
  </sheetData>
  <phoneticPr fontId="8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theme="7" tint="0.59999389629810485"/>
  </sheetPr>
  <dimension ref="A1:K35"/>
  <sheetViews>
    <sheetView showGridLines="0" workbookViewId="0">
      <pane ySplit="1" topLeftCell="A2" activePane="bottomLeft" state="frozen"/>
      <selection activeCell="H37" sqref="H37"/>
      <selection pane="bottomLeft" activeCell="D19" sqref="D19"/>
    </sheetView>
  </sheetViews>
  <sheetFormatPr defaultRowHeight="13.5"/>
  <cols>
    <col min="1" max="1" width="13" style="325" bestFit="1" customWidth="1"/>
    <col min="2" max="2" width="20.7109375" style="325" bestFit="1" customWidth="1"/>
    <col min="3" max="3" width="12.85546875" style="325" bestFit="1" customWidth="1"/>
    <col min="4" max="4" width="20.7109375" style="325" bestFit="1" customWidth="1"/>
    <col min="5" max="5" width="11.7109375" style="325" bestFit="1" customWidth="1"/>
    <col min="6" max="6" width="10.7109375" style="325" bestFit="1" customWidth="1"/>
    <col min="7" max="7" width="6.85546875" style="325" bestFit="1" customWidth="1"/>
    <col min="8" max="9" width="22.85546875" style="326" bestFit="1" customWidth="1"/>
    <col min="10" max="10" width="11.42578125" style="325" bestFit="1" customWidth="1"/>
    <col min="11" max="11" width="12.28515625" style="325" bestFit="1" customWidth="1"/>
    <col min="12" max="16384" width="9.140625" style="327"/>
  </cols>
  <sheetData>
    <row r="1" spans="1:11" s="324" customFormat="1">
      <c r="A1" s="328" t="s">
        <v>1869</v>
      </c>
      <c r="B1" s="328" t="s">
        <v>1990</v>
      </c>
      <c r="C1" s="328" t="s">
        <v>1992</v>
      </c>
      <c r="D1" s="328" t="s">
        <v>1994</v>
      </c>
      <c r="E1" s="328" t="s">
        <v>1996</v>
      </c>
      <c r="F1" s="328" t="s">
        <v>1998</v>
      </c>
      <c r="G1" s="328" t="s">
        <v>2000</v>
      </c>
      <c r="H1" s="329" t="s">
        <v>1876</v>
      </c>
      <c r="I1" s="329" t="s">
        <v>1880</v>
      </c>
      <c r="J1" s="328" t="s">
        <v>1882</v>
      </c>
      <c r="K1" s="328" t="s">
        <v>1884</v>
      </c>
    </row>
    <row r="2" spans="1:11">
      <c r="A2" s="330" t="s">
        <v>2287</v>
      </c>
      <c r="B2" s="330" t="s">
        <v>2288</v>
      </c>
      <c r="C2" s="330" t="s">
        <v>2069</v>
      </c>
      <c r="D2" s="330" t="s">
        <v>2289</v>
      </c>
      <c r="E2" s="330" t="s">
        <v>12</v>
      </c>
      <c r="F2" s="330">
        <v>3</v>
      </c>
      <c r="G2" s="330" t="s">
        <v>1252</v>
      </c>
      <c r="H2" s="331">
        <v>46061.748912037037</v>
      </c>
      <c r="I2" s="331">
        <v>46061.748912037037</v>
      </c>
      <c r="J2" s="330" t="s">
        <v>2290</v>
      </c>
      <c r="K2" s="330" t="s">
        <v>2290</v>
      </c>
    </row>
    <row r="3" spans="1:11">
      <c r="A3" s="330" t="s">
        <v>2287</v>
      </c>
      <c r="B3" s="330" t="s">
        <v>2288</v>
      </c>
      <c r="C3" s="330" t="s">
        <v>2069</v>
      </c>
      <c r="D3" s="330" t="s">
        <v>2291</v>
      </c>
      <c r="E3" s="330" t="s">
        <v>1377</v>
      </c>
      <c r="F3" s="330">
        <v>6</v>
      </c>
      <c r="G3" s="330" t="s">
        <v>1252</v>
      </c>
      <c r="H3" s="331">
        <v>46061.748912037037</v>
      </c>
      <c r="I3" s="331">
        <v>46061.748912037037</v>
      </c>
      <c r="J3" s="330" t="s">
        <v>2290</v>
      </c>
      <c r="K3" s="330" t="s">
        <v>2290</v>
      </c>
    </row>
    <row r="4" spans="1:11">
      <c r="A4" s="330" t="s">
        <v>2287</v>
      </c>
      <c r="B4" s="330" t="s">
        <v>2288</v>
      </c>
      <c r="C4" s="330" t="s">
        <v>2069</v>
      </c>
      <c r="D4" s="330" t="s">
        <v>2292</v>
      </c>
      <c r="E4" s="330" t="s">
        <v>2293</v>
      </c>
      <c r="F4" s="330">
        <v>4</v>
      </c>
      <c r="G4" s="330" t="s">
        <v>1252</v>
      </c>
      <c r="H4" s="331">
        <v>46061.748912037037</v>
      </c>
      <c r="I4" s="331">
        <v>46061.748912037037</v>
      </c>
      <c r="J4" s="330" t="s">
        <v>2290</v>
      </c>
      <c r="K4" s="330" t="s">
        <v>2290</v>
      </c>
    </row>
    <row r="5" spans="1:11">
      <c r="A5" s="330" t="s">
        <v>2287</v>
      </c>
      <c r="B5" s="330" t="s">
        <v>2288</v>
      </c>
      <c r="C5" s="330" t="s">
        <v>2069</v>
      </c>
      <c r="D5" s="330" t="s">
        <v>2294</v>
      </c>
      <c r="E5" s="330" t="s">
        <v>2295</v>
      </c>
      <c r="F5" s="330">
        <v>1</v>
      </c>
      <c r="G5" s="330" t="s">
        <v>1252</v>
      </c>
      <c r="H5" s="331">
        <v>46061.748912037037</v>
      </c>
      <c r="I5" s="331">
        <v>46061.748912037037</v>
      </c>
      <c r="J5" s="330" t="s">
        <v>2290</v>
      </c>
      <c r="K5" s="330" t="s">
        <v>2290</v>
      </c>
    </row>
    <row r="6" spans="1:11">
      <c r="A6" s="330" t="s">
        <v>2287</v>
      </c>
      <c r="B6" s="330" t="s">
        <v>2288</v>
      </c>
      <c r="C6" s="330" t="s">
        <v>2069</v>
      </c>
      <c r="D6" s="330" t="s">
        <v>2296</v>
      </c>
      <c r="E6" s="330" t="s">
        <v>2297</v>
      </c>
      <c r="F6" s="330">
        <v>2</v>
      </c>
      <c r="G6" s="330" t="s">
        <v>1252</v>
      </c>
      <c r="H6" s="331">
        <v>46061.748912037037</v>
      </c>
      <c r="I6" s="331">
        <v>46061.748912037037</v>
      </c>
      <c r="J6" s="330" t="s">
        <v>2290</v>
      </c>
      <c r="K6" s="330" t="s">
        <v>2290</v>
      </c>
    </row>
    <row r="7" spans="1:11">
      <c r="A7" s="330" t="s">
        <v>2287</v>
      </c>
      <c r="B7" s="330" t="s">
        <v>2288</v>
      </c>
      <c r="C7" s="330" t="s">
        <v>2069</v>
      </c>
      <c r="D7" s="330" t="s">
        <v>2298</v>
      </c>
      <c r="E7" s="330" t="s">
        <v>2299</v>
      </c>
      <c r="F7" s="330">
        <v>5</v>
      </c>
      <c r="G7" s="330" t="s">
        <v>1252</v>
      </c>
      <c r="H7" s="331">
        <v>46061.748912037037</v>
      </c>
      <c r="I7" s="331">
        <v>46061.748912037037</v>
      </c>
      <c r="J7" s="330" t="s">
        <v>2290</v>
      </c>
      <c r="K7" s="330" t="s">
        <v>2290</v>
      </c>
    </row>
    <row r="8" spans="1:11">
      <c r="A8" s="330" t="s">
        <v>2287</v>
      </c>
      <c r="B8" s="330" t="s">
        <v>2300</v>
      </c>
      <c r="C8" s="330" t="s">
        <v>2301</v>
      </c>
      <c r="D8" s="330" t="s">
        <v>2302</v>
      </c>
      <c r="E8" s="330" t="s">
        <v>2303</v>
      </c>
      <c r="F8" s="330">
        <v>2</v>
      </c>
      <c r="G8" s="330" t="s">
        <v>1252</v>
      </c>
      <c r="H8" s="331">
        <v>46056.641504629632</v>
      </c>
      <c r="I8" s="331">
        <v>46060.350821759261</v>
      </c>
      <c r="J8" s="330"/>
      <c r="K8" s="330"/>
    </row>
    <row r="9" spans="1:11">
      <c r="A9" s="330" t="s">
        <v>2287</v>
      </c>
      <c r="B9" s="330" t="s">
        <v>2300</v>
      </c>
      <c r="C9" s="330" t="s">
        <v>2301</v>
      </c>
      <c r="D9" s="330" t="s">
        <v>2304</v>
      </c>
      <c r="E9" s="330" t="s">
        <v>2305</v>
      </c>
      <c r="F9" s="330">
        <v>3</v>
      </c>
      <c r="G9" s="330" t="s">
        <v>1252</v>
      </c>
      <c r="H9" s="331">
        <v>46056.641516203701</v>
      </c>
      <c r="I9" s="331">
        <v>46060.350821759261</v>
      </c>
      <c r="J9" s="330"/>
      <c r="K9" s="330"/>
    </row>
    <row r="10" spans="1:11">
      <c r="A10" s="330" t="s">
        <v>2287</v>
      </c>
      <c r="B10" s="330" t="s">
        <v>2300</v>
      </c>
      <c r="C10" s="330" t="s">
        <v>2301</v>
      </c>
      <c r="D10" s="330" t="s">
        <v>2306</v>
      </c>
      <c r="E10" s="330" t="s">
        <v>1888</v>
      </c>
      <c r="F10" s="330">
        <v>4</v>
      </c>
      <c r="G10" s="330" t="s">
        <v>1252</v>
      </c>
      <c r="H10" s="331">
        <v>46056.641516203701</v>
      </c>
      <c r="I10" s="331">
        <v>46060.350821759261</v>
      </c>
      <c r="J10" s="330"/>
      <c r="K10" s="330"/>
    </row>
    <row r="11" spans="1:11">
      <c r="A11" s="330" t="s">
        <v>2287</v>
      </c>
      <c r="B11" s="330" t="s">
        <v>2300</v>
      </c>
      <c r="C11" s="330" t="s">
        <v>2301</v>
      </c>
      <c r="D11" s="330" t="s">
        <v>2307</v>
      </c>
      <c r="E11" s="330" t="s">
        <v>9</v>
      </c>
      <c r="F11" s="330">
        <v>5</v>
      </c>
      <c r="G11" s="330" t="s">
        <v>1252</v>
      </c>
      <c r="H11" s="331">
        <v>46056.641516203701</v>
      </c>
      <c r="I11" s="331">
        <v>46060.350821759261</v>
      </c>
      <c r="J11" s="330"/>
      <c r="K11" s="330"/>
    </row>
    <row r="12" spans="1:11">
      <c r="A12" s="330" t="s">
        <v>2287</v>
      </c>
      <c r="B12" s="330" t="s">
        <v>2302</v>
      </c>
      <c r="C12" s="330" t="s">
        <v>2303</v>
      </c>
      <c r="D12" s="330" t="s">
        <v>2308</v>
      </c>
      <c r="E12" s="330" t="s">
        <v>2308</v>
      </c>
      <c r="F12" s="330">
        <v>4</v>
      </c>
      <c r="G12" s="330" t="s">
        <v>1252</v>
      </c>
      <c r="H12" s="331">
        <v>46039.934062499997</v>
      </c>
      <c r="I12" s="331">
        <v>46060.350821759261</v>
      </c>
      <c r="J12" s="330" t="s">
        <v>2309</v>
      </c>
      <c r="K12" s="330"/>
    </row>
    <row r="13" spans="1:11">
      <c r="A13" s="330" t="s">
        <v>2287</v>
      </c>
      <c r="B13" s="330" t="s">
        <v>2302</v>
      </c>
      <c r="C13" s="330" t="s">
        <v>2303</v>
      </c>
      <c r="D13" s="330" t="s">
        <v>2310</v>
      </c>
      <c r="E13" s="330" t="s">
        <v>2310</v>
      </c>
      <c r="F13" s="330">
        <v>2</v>
      </c>
      <c r="G13" s="330" t="s">
        <v>1252</v>
      </c>
      <c r="H13" s="331">
        <v>46039.934062499997</v>
      </c>
      <c r="I13" s="331">
        <v>46060.350821759261</v>
      </c>
      <c r="J13" s="330" t="s">
        <v>2309</v>
      </c>
      <c r="K13" s="330"/>
    </row>
    <row r="14" spans="1:11">
      <c r="A14" s="330" t="s">
        <v>2287</v>
      </c>
      <c r="B14" s="330" t="s">
        <v>2302</v>
      </c>
      <c r="C14" s="330" t="s">
        <v>2303</v>
      </c>
      <c r="D14" s="330" t="s">
        <v>2311</v>
      </c>
      <c r="E14" s="330" t="s">
        <v>2311</v>
      </c>
      <c r="F14" s="330">
        <v>6</v>
      </c>
      <c r="G14" s="330" t="s">
        <v>1252</v>
      </c>
      <c r="H14" s="331">
        <v>46039.934062499997</v>
      </c>
      <c r="I14" s="331">
        <v>46060.350821759261</v>
      </c>
      <c r="J14" s="330" t="s">
        <v>2309</v>
      </c>
      <c r="K14" s="330"/>
    </row>
    <row r="15" spans="1:11">
      <c r="A15" s="330" t="s">
        <v>2287</v>
      </c>
      <c r="B15" s="330" t="s">
        <v>2302</v>
      </c>
      <c r="C15" s="330" t="s">
        <v>2303</v>
      </c>
      <c r="D15" s="330" t="s">
        <v>2312</v>
      </c>
      <c r="E15" s="330" t="s">
        <v>2312</v>
      </c>
      <c r="F15" s="330">
        <v>1</v>
      </c>
      <c r="G15" s="330" t="s">
        <v>1252</v>
      </c>
      <c r="H15" s="331">
        <v>46039.934062499997</v>
      </c>
      <c r="I15" s="331">
        <v>46060.350821759261</v>
      </c>
      <c r="J15" s="330" t="s">
        <v>2309</v>
      </c>
      <c r="K15" s="330"/>
    </row>
    <row r="16" spans="1:11">
      <c r="A16" s="330" t="s">
        <v>2287</v>
      </c>
      <c r="B16" s="330" t="s">
        <v>2302</v>
      </c>
      <c r="C16" s="330" t="s">
        <v>2303</v>
      </c>
      <c r="D16" s="330" t="s">
        <v>2313</v>
      </c>
      <c r="E16" s="330" t="s">
        <v>2313</v>
      </c>
      <c r="F16" s="330">
        <v>5</v>
      </c>
      <c r="G16" s="330" t="s">
        <v>1252</v>
      </c>
      <c r="H16" s="331">
        <v>46039.934062499997</v>
      </c>
      <c r="I16" s="331">
        <v>46060.350821759261</v>
      </c>
      <c r="J16" s="330" t="s">
        <v>2309</v>
      </c>
      <c r="K16" s="330"/>
    </row>
    <row r="17" spans="1:11">
      <c r="A17" s="330" t="s">
        <v>2287</v>
      </c>
      <c r="B17" s="330" t="s">
        <v>2302</v>
      </c>
      <c r="C17" s="330" t="s">
        <v>2303</v>
      </c>
      <c r="D17" s="330" t="s">
        <v>2314</v>
      </c>
      <c r="E17" s="330" t="s">
        <v>2314</v>
      </c>
      <c r="F17" s="330">
        <v>3</v>
      </c>
      <c r="G17" s="330" t="s">
        <v>1252</v>
      </c>
      <c r="H17" s="331">
        <v>46039.934062499997</v>
      </c>
      <c r="I17" s="331">
        <v>46060.350821759261</v>
      </c>
      <c r="J17" s="330" t="s">
        <v>2309</v>
      </c>
      <c r="K17" s="330"/>
    </row>
    <row r="18" spans="1:11">
      <c r="A18" s="330" t="s">
        <v>2287</v>
      </c>
      <c r="B18" s="330" t="s">
        <v>2304</v>
      </c>
      <c r="C18" s="330" t="s">
        <v>2305</v>
      </c>
      <c r="D18" s="330" t="s">
        <v>2315</v>
      </c>
      <c r="E18" s="330" t="s">
        <v>2316</v>
      </c>
      <c r="F18" s="330">
        <v>4</v>
      </c>
      <c r="G18" s="330" t="s">
        <v>1252</v>
      </c>
      <c r="H18" s="331">
        <v>46030.629872685182</v>
      </c>
      <c r="I18" s="331">
        <v>46060.350821759261</v>
      </c>
      <c r="J18" s="330"/>
      <c r="K18" s="330"/>
    </row>
    <row r="19" spans="1:11">
      <c r="A19" s="330" t="s">
        <v>2287</v>
      </c>
      <c r="B19" s="330" t="s">
        <v>2304</v>
      </c>
      <c r="C19" s="330" t="s">
        <v>2305</v>
      </c>
      <c r="D19" s="330" t="s">
        <v>2317</v>
      </c>
      <c r="E19" s="330" t="s">
        <v>525</v>
      </c>
      <c r="F19" s="330">
        <v>5</v>
      </c>
      <c r="G19" s="330" t="s">
        <v>1252</v>
      </c>
      <c r="H19" s="331">
        <v>46030.629872685182</v>
      </c>
      <c r="I19" s="331">
        <v>46060.350821759261</v>
      </c>
      <c r="J19" s="330"/>
      <c r="K19" s="330"/>
    </row>
    <row r="20" spans="1:11">
      <c r="A20" s="330" t="s">
        <v>2287</v>
      </c>
      <c r="B20" s="330" t="s">
        <v>2304</v>
      </c>
      <c r="C20" s="330" t="s">
        <v>2305</v>
      </c>
      <c r="D20" s="330" t="s">
        <v>2318</v>
      </c>
      <c r="E20" s="330" t="s">
        <v>524</v>
      </c>
      <c r="F20" s="330">
        <v>2</v>
      </c>
      <c r="G20" s="330" t="s">
        <v>1252</v>
      </c>
      <c r="H20" s="331">
        <v>46030.629872685182</v>
      </c>
      <c r="I20" s="331">
        <v>46060.350821759261</v>
      </c>
      <c r="J20" s="330"/>
      <c r="K20" s="330"/>
    </row>
    <row r="21" spans="1:11">
      <c r="A21" s="330" t="s">
        <v>2287</v>
      </c>
      <c r="B21" s="330" t="s">
        <v>2304</v>
      </c>
      <c r="C21" s="330" t="s">
        <v>2305</v>
      </c>
      <c r="D21" s="330" t="s">
        <v>2319</v>
      </c>
      <c r="E21" s="330" t="s">
        <v>2320</v>
      </c>
      <c r="F21" s="330">
        <v>6</v>
      </c>
      <c r="G21" s="330" t="s">
        <v>1252</v>
      </c>
      <c r="H21" s="331">
        <v>46035.839270833334</v>
      </c>
      <c r="I21" s="331">
        <v>46060.350821759261</v>
      </c>
      <c r="J21" s="330" t="s">
        <v>50</v>
      </c>
      <c r="K21" s="330"/>
    </row>
    <row r="22" spans="1:11">
      <c r="A22" s="330" t="s">
        <v>2287</v>
      </c>
      <c r="B22" s="330" t="s">
        <v>2304</v>
      </c>
      <c r="C22" s="330" t="s">
        <v>2305</v>
      </c>
      <c r="D22" s="330" t="s">
        <v>2321</v>
      </c>
      <c r="E22" s="330" t="s">
        <v>523</v>
      </c>
      <c r="F22" s="330">
        <v>1</v>
      </c>
      <c r="G22" s="330" t="s">
        <v>1252</v>
      </c>
      <c r="H22" s="331">
        <v>46030.629872685182</v>
      </c>
      <c r="I22" s="331">
        <v>46060.350821759261</v>
      </c>
      <c r="J22" s="330"/>
      <c r="K22" s="330"/>
    </row>
    <row r="23" spans="1:11">
      <c r="A23" s="330" t="s">
        <v>2287</v>
      </c>
      <c r="B23" s="330" t="s">
        <v>2304</v>
      </c>
      <c r="C23" s="330" t="s">
        <v>2305</v>
      </c>
      <c r="D23" s="330" t="s">
        <v>2322</v>
      </c>
      <c r="E23" s="330" t="s">
        <v>2323</v>
      </c>
      <c r="F23" s="330">
        <v>3</v>
      </c>
      <c r="G23" s="330" t="s">
        <v>1252</v>
      </c>
      <c r="H23" s="331">
        <v>46030.629872685182</v>
      </c>
      <c r="I23" s="331">
        <v>46060.350821759261</v>
      </c>
      <c r="J23" s="330"/>
      <c r="K23" s="330"/>
    </row>
    <row r="24" spans="1:11">
      <c r="A24" s="330" t="s">
        <v>2287</v>
      </c>
      <c r="B24" s="330" t="s">
        <v>2306</v>
      </c>
      <c r="C24" s="330" t="s">
        <v>1888</v>
      </c>
      <c r="D24" s="330" t="s">
        <v>2324</v>
      </c>
      <c r="E24" s="330" t="s">
        <v>2325</v>
      </c>
      <c r="F24" s="330">
        <v>1</v>
      </c>
      <c r="G24" s="330" t="s">
        <v>1252</v>
      </c>
      <c r="H24" s="331">
        <v>46033.668599537035</v>
      </c>
      <c r="I24" s="331">
        <v>46060.350821759261</v>
      </c>
      <c r="J24" s="330"/>
      <c r="K24" s="330"/>
    </row>
    <row r="25" spans="1:11">
      <c r="A25" s="330" t="s">
        <v>2287</v>
      </c>
      <c r="B25" s="330" t="s">
        <v>2306</v>
      </c>
      <c r="C25" s="330" t="s">
        <v>1888</v>
      </c>
      <c r="D25" s="330" t="s">
        <v>2326</v>
      </c>
      <c r="E25" s="330" t="s">
        <v>2327</v>
      </c>
      <c r="F25" s="330">
        <v>2</v>
      </c>
      <c r="G25" s="330" t="s">
        <v>1252</v>
      </c>
      <c r="H25" s="331">
        <v>46033.668599537035</v>
      </c>
      <c r="I25" s="331">
        <v>46060.350821759261</v>
      </c>
      <c r="J25" s="330"/>
      <c r="K25" s="330"/>
    </row>
    <row r="26" spans="1:11">
      <c r="A26" s="330" t="s">
        <v>2287</v>
      </c>
      <c r="B26" s="330" t="s">
        <v>2306</v>
      </c>
      <c r="C26" s="330" t="s">
        <v>1888</v>
      </c>
      <c r="D26" s="330" t="s">
        <v>2328</v>
      </c>
      <c r="E26" s="330" t="s">
        <v>2329</v>
      </c>
      <c r="F26" s="330">
        <v>3</v>
      </c>
      <c r="G26" s="330" t="s">
        <v>1252</v>
      </c>
      <c r="H26" s="331">
        <v>46033.668611111112</v>
      </c>
      <c r="I26" s="331">
        <v>46060.350821759261</v>
      </c>
      <c r="J26" s="330"/>
      <c r="K26" s="330"/>
    </row>
    <row r="27" spans="1:11">
      <c r="A27" s="330" t="s">
        <v>2287</v>
      </c>
      <c r="B27" s="330" t="s">
        <v>2307</v>
      </c>
      <c r="C27" s="330" t="s">
        <v>9</v>
      </c>
      <c r="D27" s="330" t="s">
        <v>2330</v>
      </c>
      <c r="E27" s="330" t="s">
        <v>59</v>
      </c>
      <c r="F27" s="330">
        <v>1</v>
      </c>
      <c r="G27" s="330" t="s">
        <v>1252</v>
      </c>
      <c r="H27" s="331">
        <v>46030.629872685182</v>
      </c>
      <c r="I27" s="331">
        <v>46060.350821759261</v>
      </c>
      <c r="J27" s="330"/>
      <c r="K27" s="330"/>
    </row>
    <row r="28" spans="1:11">
      <c r="A28" s="330" t="s">
        <v>2287</v>
      </c>
      <c r="B28" s="330" t="s">
        <v>2307</v>
      </c>
      <c r="C28" s="330" t="s">
        <v>9</v>
      </c>
      <c r="D28" s="330" t="s">
        <v>2331</v>
      </c>
      <c r="E28" s="330" t="s">
        <v>51</v>
      </c>
      <c r="F28" s="330">
        <v>2</v>
      </c>
      <c r="G28" s="330" t="s">
        <v>1252</v>
      </c>
      <c r="H28" s="331">
        <v>46030.629872685182</v>
      </c>
      <c r="I28" s="331">
        <v>46060.350821759261</v>
      </c>
      <c r="J28" s="330"/>
      <c r="K28" s="330"/>
    </row>
    <row r="29" spans="1:11">
      <c r="A29" s="330" t="s">
        <v>2287</v>
      </c>
      <c r="B29" s="330" t="s">
        <v>2307</v>
      </c>
      <c r="C29" s="330" t="s">
        <v>9</v>
      </c>
      <c r="D29" s="330" t="s">
        <v>2332</v>
      </c>
      <c r="E29" s="330" t="s">
        <v>66</v>
      </c>
      <c r="F29" s="330">
        <v>3</v>
      </c>
      <c r="G29" s="330" t="s">
        <v>1252</v>
      </c>
      <c r="H29" s="331">
        <v>46030.629872685182</v>
      </c>
      <c r="I29" s="331">
        <v>46060.350821759261</v>
      </c>
      <c r="J29" s="330"/>
      <c r="K29" s="330"/>
    </row>
    <row r="30" spans="1:11">
      <c r="A30" s="330" t="s">
        <v>2287</v>
      </c>
      <c r="B30" s="330" t="s">
        <v>2307</v>
      </c>
      <c r="C30" s="330" t="s">
        <v>9</v>
      </c>
      <c r="D30" s="330" t="s">
        <v>2333</v>
      </c>
      <c r="E30" s="330" t="s">
        <v>86</v>
      </c>
      <c r="F30" s="330">
        <v>4</v>
      </c>
      <c r="G30" s="330" t="s">
        <v>1252</v>
      </c>
      <c r="H30" s="331">
        <v>46030.629872685182</v>
      </c>
      <c r="I30" s="331">
        <v>46060.350821759261</v>
      </c>
      <c r="J30" s="330"/>
      <c r="K30" s="330"/>
    </row>
    <row r="31" spans="1:11">
      <c r="A31" s="330" t="s">
        <v>2287</v>
      </c>
      <c r="B31" s="330" t="s">
        <v>2307</v>
      </c>
      <c r="C31" s="330" t="s">
        <v>9</v>
      </c>
      <c r="D31" s="330" t="s">
        <v>2334</v>
      </c>
      <c r="E31" s="330" t="s">
        <v>546</v>
      </c>
      <c r="F31" s="330">
        <v>5</v>
      </c>
      <c r="G31" s="330" t="s">
        <v>1252</v>
      </c>
      <c r="H31" s="331">
        <v>46030.629872685182</v>
      </c>
      <c r="I31" s="331">
        <v>46060.350821759261</v>
      </c>
      <c r="J31" s="330"/>
      <c r="K31" s="330"/>
    </row>
    <row r="32" spans="1:11">
      <c r="A32" s="330" t="s">
        <v>2287</v>
      </c>
      <c r="B32" s="330" t="s">
        <v>2307</v>
      </c>
      <c r="C32" s="330" t="s">
        <v>9</v>
      </c>
      <c r="D32" s="330" t="s">
        <v>2335</v>
      </c>
      <c r="E32" s="330" t="s">
        <v>72</v>
      </c>
      <c r="F32" s="330">
        <v>6</v>
      </c>
      <c r="G32" s="330" t="s">
        <v>1252</v>
      </c>
      <c r="H32" s="331">
        <v>46030.629872685182</v>
      </c>
      <c r="I32" s="331">
        <v>46060.350821759261</v>
      </c>
      <c r="J32" s="330"/>
      <c r="K32" s="330"/>
    </row>
    <row r="33" spans="1:11">
      <c r="A33" s="330" t="s">
        <v>2287</v>
      </c>
      <c r="B33" s="330" t="s">
        <v>2307</v>
      </c>
      <c r="C33" s="330" t="s">
        <v>9</v>
      </c>
      <c r="D33" s="330" t="s">
        <v>2336</v>
      </c>
      <c r="E33" s="330" t="s">
        <v>43</v>
      </c>
      <c r="F33" s="330">
        <v>7</v>
      </c>
      <c r="G33" s="330" t="s">
        <v>1252</v>
      </c>
      <c r="H33" s="331">
        <v>46030.629872685182</v>
      </c>
      <c r="I33" s="331">
        <v>46060.350821759261</v>
      </c>
      <c r="J33" s="330"/>
      <c r="K33" s="330"/>
    </row>
    <row r="34" spans="1:11">
      <c r="A34" s="330" t="s">
        <v>2287</v>
      </c>
      <c r="B34" s="330" t="s">
        <v>2307</v>
      </c>
      <c r="C34" s="330" t="s">
        <v>9</v>
      </c>
      <c r="D34" s="330" t="s">
        <v>2337</v>
      </c>
      <c r="E34" s="330" t="s">
        <v>135</v>
      </c>
      <c r="F34" s="330">
        <v>8</v>
      </c>
      <c r="G34" s="330" t="s">
        <v>1252</v>
      </c>
      <c r="H34" s="331">
        <v>46030.629872685182</v>
      </c>
      <c r="I34" s="331">
        <v>46060.350821759261</v>
      </c>
      <c r="J34" s="330"/>
      <c r="K34" s="330"/>
    </row>
    <row r="35" spans="1:11">
      <c r="A35" s="330" t="s">
        <v>2287</v>
      </c>
      <c r="B35" s="330" t="s">
        <v>2307</v>
      </c>
      <c r="C35" s="330" t="s">
        <v>9</v>
      </c>
      <c r="D35" s="330" t="s">
        <v>2338</v>
      </c>
      <c r="E35" s="330" t="s">
        <v>626</v>
      </c>
      <c r="F35" s="330">
        <v>9</v>
      </c>
      <c r="G35" s="330" t="s">
        <v>1252</v>
      </c>
      <c r="H35" s="331">
        <v>46030.629872685182</v>
      </c>
      <c r="I35" s="331">
        <v>46060.350821759261</v>
      </c>
      <c r="J35" s="330"/>
      <c r="K35" s="330"/>
    </row>
  </sheetData>
  <phoneticPr fontId="8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7" tint="0.59999389629810485"/>
  </sheetPr>
  <dimension ref="A1:G386"/>
  <sheetViews>
    <sheetView workbookViewId="0">
      <pane ySplit="1" topLeftCell="A350" activePane="bottomLeft" state="frozen"/>
      <selection activeCell="H37" sqref="H37"/>
      <selection pane="bottomLeft" activeCell="A367" sqref="A367:B386"/>
    </sheetView>
  </sheetViews>
  <sheetFormatPr defaultRowHeight="12.75"/>
  <cols>
    <col min="1" max="1" width="30.28515625" bestFit="1" customWidth="1"/>
    <col min="2" max="2" width="29.7109375" bestFit="1" customWidth="1"/>
    <col min="3" max="3" width="8.140625" bestFit="1" customWidth="1"/>
    <col min="4" max="4" width="6.140625" bestFit="1" customWidth="1"/>
    <col min="5" max="5" width="10.42578125" bestFit="1" customWidth="1"/>
    <col min="6" max="6" width="13.85546875" bestFit="1" customWidth="1"/>
    <col min="7" max="7" width="44" bestFit="1" customWidth="1"/>
  </cols>
  <sheetData>
    <row r="1" spans="1:7">
      <c r="A1" t="s">
        <v>1861</v>
      </c>
      <c r="B1" t="s">
        <v>1862</v>
      </c>
      <c r="C1" t="s">
        <v>1863</v>
      </c>
      <c r="D1" t="s">
        <v>1864</v>
      </c>
      <c r="E1" t="s">
        <v>1865</v>
      </c>
      <c r="F1" t="s">
        <v>1866</v>
      </c>
      <c r="G1" t="s">
        <v>1867</v>
      </c>
    </row>
    <row r="2" spans="1:7">
      <c r="A2" t="s">
        <v>1868</v>
      </c>
      <c r="B2" t="s">
        <v>1869</v>
      </c>
      <c r="C2">
        <v>1</v>
      </c>
      <c r="D2" t="s">
        <v>1252</v>
      </c>
      <c r="E2" t="s">
        <v>1870</v>
      </c>
      <c r="F2">
        <v>20</v>
      </c>
      <c r="G2" t="s">
        <v>1871</v>
      </c>
    </row>
    <row r="3" spans="1:7">
      <c r="A3" t="s">
        <v>1868</v>
      </c>
      <c r="B3" t="s">
        <v>1872</v>
      </c>
      <c r="C3">
        <v>2</v>
      </c>
      <c r="D3" t="s">
        <v>1252</v>
      </c>
      <c r="E3" t="s">
        <v>1870</v>
      </c>
      <c r="F3">
        <v>50</v>
      </c>
      <c r="G3" t="s">
        <v>1873</v>
      </c>
    </row>
    <row r="4" spans="1:7">
      <c r="A4" t="s">
        <v>1868</v>
      </c>
      <c r="B4" t="s">
        <v>1874</v>
      </c>
      <c r="C4">
        <v>3</v>
      </c>
      <c r="D4" t="s">
        <v>539</v>
      </c>
      <c r="E4" t="s">
        <v>1870</v>
      </c>
      <c r="F4">
        <v>100</v>
      </c>
      <c r="G4" t="s">
        <v>1875</v>
      </c>
    </row>
    <row r="5" spans="1:7">
      <c r="A5" t="s">
        <v>1868</v>
      </c>
      <c r="B5" t="s">
        <v>1876</v>
      </c>
      <c r="C5">
        <v>4</v>
      </c>
      <c r="D5" t="s">
        <v>539</v>
      </c>
      <c r="E5" t="s">
        <v>1877</v>
      </c>
      <c r="F5" t="s">
        <v>1878</v>
      </c>
      <c r="G5" t="s">
        <v>1879</v>
      </c>
    </row>
    <row r="6" spans="1:7">
      <c r="A6" t="s">
        <v>1868</v>
      </c>
      <c r="B6" t="s">
        <v>1880</v>
      </c>
      <c r="C6">
        <v>5</v>
      </c>
      <c r="D6" t="s">
        <v>539</v>
      </c>
      <c r="E6" t="s">
        <v>1877</v>
      </c>
      <c r="F6" t="s">
        <v>1878</v>
      </c>
      <c r="G6" t="s">
        <v>1881</v>
      </c>
    </row>
    <row r="7" spans="1:7">
      <c r="A7" t="s">
        <v>1868</v>
      </c>
      <c r="B7" t="s">
        <v>1882</v>
      </c>
      <c r="C7">
        <v>6</v>
      </c>
      <c r="D7" t="s">
        <v>539</v>
      </c>
      <c r="E7" t="s">
        <v>1870</v>
      </c>
      <c r="F7">
        <v>50</v>
      </c>
      <c r="G7" t="s">
        <v>1883</v>
      </c>
    </row>
    <row r="8" spans="1:7">
      <c r="A8" t="s">
        <v>1868</v>
      </c>
      <c r="B8" t="s">
        <v>1884</v>
      </c>
      <c r="C8">
        <v>7</v>
      </c>
      <c r="D8" t="s">
        <v>539</v>
      </c>
      <c r="E8" t="s">
        <v>1870</v>
      </c>
      <c r="F8">
        <v>50</v>
      </c>
      <c r="G8" t="s">
        <v>1885</v>
      </c>
    </row>
    <row r="9" spans="1:7">
      <c r="A9" t="s">
        <v>1886</v>
      </c>
      <c r="B9" t="s">
        <v>1869</v>
      </c>
      <c r="C9">
        <v>1</v>
      </c>
      <c r="D9" t="s">
        <v>1252</v>
      </c>
      <c r="E9" t="s">
        <v>1870</v>
      </c>
      <c r="F9">
        <v>20</v>
      </c>
      <c r="G9" t="s">
        <v>1871</v>
      </c>
    </row>
    <row r="10" spans="1:7">
      <c r="A10" t="s">
        <v>1886</v>
      </c>
      <c r="B10" t="s">
        <v>1887</v>
      </c>
      <c r="C10">
        <v>2</v>
      </c>
      <c r="D10" t="s">
        <v>1252</v>
      </c>
      <c r="E10" t="s">
        <v>1870</v>
      </c>
      <c r="F10">
        <v>20</v>
      </c>
      <c r="G10" t="s">
        <v>1888</v>
      </c>
    </row>
    <row r="11" spans="1:7">
      <c r="A11" t="s">
        <v>1886</v>
      </c>
      <c r="B11" t="s">
        <v>1872</v>
      </c>
      <c r="C11">
        <v>3</v>
      </c>
      <c r="D11" t="s">
        <v>1252</v>
      </c>
      <c r="E11" t="s">
        <v>1870</v>
      </c>
      <c r="F11">
        <v>50</v>
      </c>
      <c r="G11" t="s">
        <v>1889</v>
      </c>
    </row>
    <row r="12" spans="1:7">
      <c r="A12" t="s">
        <v>1886</v>
      </c>
      <c r="B12" t="s">
        <v>1890</v>
      </c>
      <c r="C12">
        <v>4</v>
      </c>
      <c r="D12" t="s">
        <v>539</v>
      </c>
      <c r="E12" t="s">
        <v>1891</v>
      </c>
      <c r="F12">
        <v>1</v>
      </c>
      <c r="G12" t="s">
        <v>1892</v>
      </c>
    </row>
    <row r="13" spans="1:7">
      <c r="A13" t="s">
        <v>1886</v>
      </c>
      <c r="B13" t="s">
        <v>1893</v>
      </c>
      <c r="C13">
        <v>5</v>
      </c>
      <c r="D13" t="s">
        <v>539</v>
      </c>
      <c r="E13" t="s">
        <v>1891</v>
      </c>
      <c r="F13">
        <v>1</v>
      </c>
      <c r="G13" t="s">
        <v>1894</v>
      </c>
    </row>
    <row r="14" spans="1:7">
      <c r="A14" t="s">
        <v>1886</v>
      </c>
      <c r="B14" t="s">
        <v>1895</v>
      </c>
      <c r="C14">
        <v>6</v>
      </c>
      <c r="D14" t="s">
        <v>539</v>
      </c>
      <c r="E14" t="s">
        <v>1891</v>
      </c>
      <c r="F14">
        <v>1</v>
      </c>
      <c r="G14" t="s">
        <v>1896</v>
      </c>
    </row>
    <row r="15" spans="1:7">
      <c r="A15" t="s">
        <v>1886</v>
      </c>
      <c r="B15" t="s">
        <v>1897</v>
      </c>
      <c r="C15">
        <v>7</v>
      </c>
      <c r="D15" t="s">
        <v>539</v>
      </c>
      <c r="E15" t="s">
        <v>1891</v>
      </c>
      <c r="F15">
        <v>1</v>
      </c>
      <c r="G15" t="s">
        <v>1898</v>
      </c>
    </row>
    <row r="16" spans="1:7">
      <c r="A16" t="s">
        <v>1886</v>
      </c>
      <c r="B16" t="s">
        <v>1876</v>
      </c>
      <c r="C16">
        <v>8</v>
      </c>
      <c r="D16" t="s">
        <v>539</v>
      </c>
      <c r="E16" t="s">
        <v>1877</v>
      </c>
      <c r="F16" t="s">
        <v>1878</v>
      </c>
      <c r="G16" t="s">
        <v>1879</v>
      </c>
    </row>
    <row r="17" spans="1:7">
      <c r="A17" t="s">
        <v>1886</v>
      </c>
      <c r="B17" t="s">
        <v>1880</v>
      </c>
      <c r="C17">
        <v>9</v>
      </c>
      <c r="D17" t="s">
        <v>539</v>
      </c>
      <c r="E17" t="s">
        <v>1877</v>
      </c>
      <c r="F17" t="s">
        <v>1878</v>
      </c>
      <c r="G17" t="s">
        <v>1881</v>
      </c>
    </row>
    <row r="18" spans="1:7">
      <c r="A18" t="s">
        <v>1886</v>
      </c>
      <c r="B18" t="s">
        <v>1882</v>
      </c>
      <c r="C18">
        <v>10</v>
      </c>
      <c r="D18" t="s">
        <v>539</v>
      </c>
      <c r="E18" t="s">
        <v>1870</v>
      </c>
      <c r="F18">
        <v>50</v>
      </c>
      <c r="G18" t="s">
        <v>1883</v>
      </c>
    </row>
    <row r="19" spans="1:7">
      <c r="A19" t="s">
        <v>1886</v>
      </c>
      <c r="B19" t="s">
        <v>1884</v>
      </c>
      <c r="C19">
        <v>11</v>
      </c>
      <c r="D19" t="s">
        <v>539</v>
      </c>
      <c r="E19" t="s">
        <v>1870</v>
      </c>
      <c r="F19">
        <v>50</v>
      </c>
      <c r="G19" t="s">
        <v>1885</v>
      </c>
    </row>
    <row r="20" spans="1:7">
      <c r="A20" t="s">
        <v>1899</v>
      </c>
      <c r="B20" t="s">
        <v>1869</v>
      </c>
      <c r="C20">
        <v>1</v>
      </c>
      <c r="D20" t="s">
        <v>1252</v>
      </c>
      <c r="E20" t="s">
        <v>1870</v>
      </c>
      <c r="F20">
        <v>20</v>
      </c>
      <c r="G20" t="s">
        <v>1871</v>
      </c>
    </row>
    <row r="21" spans="1:7">
      <c r="A21" t="s">
        <v>1899</v>
      </c>
      <c r="B21" t="s">
        <v>1900</v>
      </c>
      <c r="C21">
        <v>2</v>
      </c>
      <c r="D21" t="s">
        <v>1252</v>
      </c>
      <c r="E21" t="s">
        <v>1870</v>
      </c>
      <c r="F21">
        <v>50</v>
      </c>
      <c r="G21" t="s">
        <v>1901</v>
      </c>
    </row>
    <row r="22" spans="1:7">
      <c r="A22" t="s">
        <v>1899</v>
      </c>
      <c r="B22" t="s">
        <v>1872</v>
      </c>
      <c r="C22">
        <v>3</v>
      </c>
      <c r="D22" t="s">
        <v>1252</v>
      </c>
      <c r="E22" t="s">
        <v>1870</v>
      </c>
      <c r="F22">
        <v>50</v>
      </c>
      <c r="G22" t="s">
        <v>1889</v>
      </c>
    </row>
    <row r="23" spans="1:7">
      <c r="A23" t="s">
        <v>1899</v>
      </c>
      <c r="B23" t="s">
        <v>1890</v>
      </c>
      <c r="C23">
        <v>4</v>
      </c>
      <c r="D23" t="s">
        <v>539</v>
      </c>
      <c r="E23" t="s">
        <v>1891</v>
      </c>
      <c r="F23">
        <v>1</v>
      </c>
      <c r="G23" t="s">
        <v>1892</v>
      </c>
    </row>
    <row r="24" spans="1:7">
      <c r="A24" t="s">
        <v>1899</v>
      </c>
      <c r="B24" t="s">
        <v>1893</v>
      </c>
      <c r="C24">
        <v>5</v>
      </c>
      <c r="D24" t="s">
        <v>539</v>
      </c>
      <c r="E24" t="s">
        <v>1891</v>
      </c>
      <c r="F24">
        <v>1</v>
      </c>
      <c r="G24" t="s">
        <v>1894</v>
      </c>
    </row>
    <row r="25" spans="1:7">
      <c r="A25" t="s">
        <v>1899</v>
      </c>
      <c r="B25" t="s">
        <v>1895</v>
      </c>
      <c r="C25">
        <v>6</v>
      </c>
      <c r="D25" t="s">
        <v>539</v>
      </c>
      <c r="E25" t="s">
        <v>1891</v>
      </c>
      <c r="F25">
        <v>1</v>
      </c>
      <c r="G25" t="s">
        <v>1896</v>
      </c>
    </row>
    <row r="26" spans="1:7">
      <c r="A26" t="s">
        <v>1899</v>
      </c>
      <c r="B26" t="s">
        <v>1897</v>
      </c>
      <c r="C26">
        <v>7</v>
      </c>
      <c r="D26" t="s">
        <v>539</v>
      </c>
      <c r="E26" t="s">
        <v>1891</v>
      </c>
      <c r="F26">
        <v>1</v>
      </c>
      <c r="G26" t="s">
        <v>1898</v>
      </c>
    </row>
    <row r="27" spans="1:7">
      <c r="A27" t="s">
        <v>1899</v>
      </c>
      <c r="B27" t="s">
        <v>1876</v>
      </c>
      <c r="C27">
        <v>8</v>
      </c>
      <c r="D27" t="s">
        <v>539</v>
      </c>
      <c r="E27" t="s">
        <v>1877</v>
      </c>
      <c r="F27" t="s">
        <v>1878</v>
      </c>
      <c r="G27" t="s">
        <v>1879</v>
      </c>
    </row>
    <row r="28" spans="1:7">
      <c r="A28" t="s">
        <v>1899</v>
      </c>
      <c r="B28" t="s">
        <v>1880</v>
      </c>
      <c r="C28">
        <v>9</v>
      </c>
      <c r="D28" t="s">
        <v>539</v>
      </c>
      <c r="E28" t="s">
        <v>1877</v>
      </c>
      <c r="F28" t="s">
        <v>1878</v>
      </c>
      <c r="G28" t="s">
        <v>1881</v>
      </c>
    </row>
    <row r="29" spans="1:7">
      <c r="A29" t="s">
        <v>1899</v>
      </c>
      <c r="B29" t="s">
        <v>1882</v>
      </c>
      <c r="C29">
        <v>10</v>
      </c>
      <c r="D29" t="s">
        <v>539</v>
      </c>
      <c r="E29" t="s">
        <v>1870</v>
      </c>
      <c r="F29">
        <v>50</v>
      </c>
      <c r="G29" t="s">
        <v>1883</v>
      </c>
    </row>
    <row r="30" spans="1:7">
      <c r="A30" t="s">
        <v>1899</v>
      </c>
      <c r="B30" t="s">
        <v>1884</v>
      </c>
      <c r="C30">
        <v>11</v>
      </c>
      <c r="D30" t="s">
        <v>539</v>
      </c>
      <c r="E30" t="s">
        <v>1870</v>
      </c>
      <c r="F30">
        <v>50</v>
      </c>
      <c r="G30" t="s">
        <v>1885</v>
      </c>
    </row>
    <row r="31" spans="1:7">
      <c r="A31" t="s">
        <v>1902</v>
      </c>
      <c r="B31" t="s">
        <v>1869</v>
      </c>
      <c r="C31">
        <v>1</v>
      </c>
      <c r="D31" t="s">
        <v>1252</v>
      </c>
      <c r="E31" t="s">
        <v>1870</v>
      </c>
      <c r="F31">
        <v>20</v>
      </c>
      <c r="G31" t="s">
        <v>1871</v>
      </c>
    </row>
    <row r="32" spans="1:7">
      <c r="A32" t="s">
        <v>1902</v>
      </c>
      <c r="B32" t="s">
        <v>1903</v>
      </c>
      <c r="C32">
        <v>2</v>
      </c>
      <c r="D32" t="s">
        <v>1252</v>
      </c>
      <c r="E32" t="s">
        <v>1904</v>
      </c>
      <c r="F32">
        <v>10</v>
      </c>
      <c r="G32" t="s">
        <v>1905</v>
      </c>
    </row>
    <row r="33" spans="1:7">
      <c r="A33" t="s">
        <v>1902</v>
      </c>
      <c r="B33" t="s">
        <v>1906</v>
      </c>
      <c r="C33">
        <v>3</v>
      </c>
      <c r="D33" t="s">
        <v>539</v>
      </c>
      <c r="E33" t="s">
        <v>1904</v>
      </c>
      <c r="F33">
        <v>10</v>
      </c>
      <c r="G33" t="s">
        <v>1907</v>
      </c>
    </row>
    <row r="34" spans="1:7">
      <c r="A34" t="s">
        <v>1902</v>
      </c>
      <c r="B34" t="s">
        <v>1908</v>
      </c>
      <c r="C34">
        <v>4</v>
      </c>
      <c r="D34" t="s">
        <v>539</v>
      </c>
      <c r="E34" t="s">
        <v>1904</v>
      </c>
      <c r="F34">
        <v>10</v>
      </c>
      <c r="G34" t="s">
        <v>1909</v>
      </c>
    </row>
    <row r="35" spans="1:7">
      <c r="A35" t="s">
        <v>1902</v>
      </c>
      <c r="B35" t="s">
        <v>1910</v>
      </c>
      <c r="C35">
        <v>5</v>
      </c>
      <c r="D35" t="s">
        <v>539</v>
      </c>
      <c r="E35" t="s">
        <v>1904</v>
      </c>
      <c r="F35">
        <v>10</v>
      </c>
      <c r="G35" t="s">
        <v>1911</v>
      </c>
    </row>
    <row r="36" spans="1:7">
      <c r="A36" t="s">
        <v>1902</v>
      </c>
      <c r="B36" t="s">
        <v>1876</v>
      </c>
      <c r="C36">
        <v>6</v>
      </c>
      <c r="D36" t="s">
        <v>539</v>
      </c>
      <c r="E36" t="s">
        <v>1877</v>
      </c>
      <c r="F36" t="s">
        <v>1878</v>
      </c>
      <c r="G36" t="s">
        <v>1912</v>
      </c>
    </row>
    <row r="37" spans="1:7">
      <c r="A37" t="s">
        <v>1902</v>
      </c>
      <c r="B37" t="s">
        <v>1882</v>
      </c>
      <c r="C37">
        <v>7</v>
      </c>
      <c r="D37" t="s">
        <v>539</v>
      </c>
      <c r="E37" t="s">
        <v>1870</v>
      </c>
      <c r="F37">
        <v>50</v>
      </c>
      <c r="G37" t="s">
        <v>1883</v>
      </c>
    </row>
    <row r="38" spans="1:7">
      <c r="A38" t="s">
        <v>1913</v>
      </c>
      <c r="B38" t="s">
        <v>1869</v>
      </c>
      <c r="C38">
        <v>1</v>
      </c>
      <c r="D38" t="s">
        <v>1252</v>
      </c>
      <c r="E38" t="s">
        <v>1870</v>
      </c>
      <c r="F38">
        <v>20</v>
      </c>
      <c r="G38" t="s">
        <v>1871</v>
      </c>
    </row>
    <row r="39" spans="1:7">
      <c r="A39" t="s">
        <v>1913</v>
      </c>
      <c r="B39" t="s">
        <v>1906</v>
      </c>
      <c r="C39">
        <v>2</v>
      </c>
      <c r="D39" t="s">
        <v>1252</v>
      </c>
      <c r="E39" t="s">
        <v>1904</v>
      </c>
      <c r="F39">
        <v>10</v>
      </c>
      <c r="G39" t="s">
        <v>1907</v>
      </c>
    </row>
    <row r="40" spans="1:7">
      <c r="A40" t="s">
        <v>1913</v>
      </c>
      <c r="B40" t="s">
        <v>1914</v>
      </c>
      <c r="C40">
        <v>3</v>
      </c>
      <c r="D40" t="s">
        <v>1252</v>
      </c>
      <c r="E40" t="s">
        <v>1870</v>
      </c>
      <c r="F40">
        <v>50</v>
      </c>
      <c r="G40" t="s">
        <v>1915</v>
      </c>
    </row>
    <row r="41" spans="1:7">
      <c r="A41" t="s">
        <v>1913</v>
      </c>
      <c r="B41" t="s">
        <v>1916</v>
      </c>
      <c r="C41">
        <v>4</v>
      </c>
      <c r="D41" t="s">
        <v>1252</v>
      </c>
      <c r="E41" t="s">
        <v>1870</v>
      </c>
      <c r="F41">
        <v>20</v>
      </c>
      <c r="G41" t="s">
        <v>1917</v>
      </c>
    </row>
    <row r="42" spans="1:7">
      <c r="A42" t="s">
        <v>1913</v>
      </c>
      <c r="B42" t="s">
        <v>1876</v>
      </c>
      <c r="C42">
        <v>5</v>
      </c>
      <c r="D42" t="s">
        <v>539</v>
      </c>
      <c r="E42" t="s">
        <v>1877</v>
      </c>
      <c r="F42" t="s">
        <v>1878</v>
      </c>
      <c r="G42" t="s">
        <v>1918</v>
      </c>
    </row>
    <row r="43" spans="1:7">
      <c r="A43" t="s">
        <v>1919</v>
      </c>
      <c r="B43" t="s">
        <v>1869</v>
      </c>
      <c r="C43">
        <v>1</v>
      </c>
      <c r="D43" t="s">
        <v>1252</v>
      </c>
      <c r="E43" t="s">
        <v>1870</v>
      </c>
      <c r="F43">
        <v>20</v>
      </c>
      <c r="G43" t="s">
        <v>1871</v>
      </c>
    </row>
    <row r="44" spans="1:7">
      <c r="A44" t="s">
        <v>1919</v>
      </c>
      <c r="B44" t="s">
        <v>1906</v>
      </c>
      <c r="C44">
        <v>2</v>
      </c>
      <c r="D44" t="s">
        <v>1252</v>
      </c>
      <c r="E44" t="s">
        <v>1904</v>
      </c>
      <c r="F44">
        <v>10</v>
      </c>
      <c r="G44" t="s">
        <v>1907</v>
      </c>
    </row>
    <row r="45" spans="1:7">
      <c r="A45" t="s">
        <v>1919</v>
      </c>
      <c r="B45" t="s">
        <v>1920</v>
      </c>
      <c r="C45">
        <v>3</v>
      </c>
      <c r="D45" t="s">
        <v>1252</v>
      </c>
      <c r="E45" t="s">
        <v>1870</v>
      </c>
      <c r="F45">
        <v>50</v>
      </c>
      <c r="G45" t="s">
        <v>1921</v>
      </c>
    </row>
    <row r="46" spans="1:7">
      <c r="A46" t="s">
        <v>1919</v>
      </c>
      <c r="B46" t="s">
        <v>1876</v>
      </c>
      <c r="C46">
        <v>4</v>
      </c>
      <c r="D46" t="s">
        <v>539</v>
      </c>
      <c r="E46" t="s">
        <v>1877</v>
      </c>
      <c r="F46" t="s">
        <v>1878</v>
      </c>
      <c r="G46" t="s">
        <v>1922</v>
      </c>
    </row>
    <row r="47" spans="1:7">
      <c r="A47" t="s">
        <v>1923</v>
      </c>
      <c r="B47" t="s">
        <v>1869</v>
      </c>
      <c r="C47">
        <v>1</v>
      </c>
      <c r="D47" t="s">
        <v>1252</v>
      </c>
      <c r="E47" t="s">
        <v>1870</v>
      </c>
      <c r="F47">
        <v>20</v>
      </c>
      <c r="G47" t="s">
        <v>1871</v>
      </c>
    </row>
    <row r="48" spans="1:7">
      <c r="A48" t="s">
        <v>1923</v>
      </c>
      <c r="B48" t="s">
        <v>1908</v>
      </c>
      <c r="C48">
        <v>2</v>
      </c>
      <c r="D48" t="s">
        <v>1252</v>
      </c>
      <c r="E48" t="s">
        <v>1904</v>
      </c>
      <c r="F48">
        <v>10</v>
      </c>
      <c r="G48" t="s">
        <v>1909</v>
      </c>
    </row>
    <row r="49" spans="1:7">
      <c r="A49" t="s">
        <v>1923</v>
      </c>
      <c r="B49" t="s">
        <v>1906</v>
      </c>
      <c r="C49">
        <v>3</v>
      </c>
      <c r="D49" t="s">
        <v>539</v>
      </c>
      <c r="E49" t="s">
        <v>1904</v>
      </c>
      <c r="F49">
        <v>10</v>
      </c>
      <c r="G49" t="s">
        <v>1907</v>
      </c>
    </row>
    <row r="50" spans="1:7">
      <c r="A50" t="s">
        <v>1923</v>
      </c>
      <c r="B50" t="s">
        <v>1924</v>
      </c>
      <c r="C50">
        <v>4</v>
      </c>
      <c r="D50" t="s">
        <v>539</v>
      </c>
      <c r="E50" t="s">
        <v>1870</v>
      </c>
      <c r="F50">
        <v>50</v>
      </c>
      <c r="G50" t="s">
        <v>1925</v>
      </c>
    </row>
    <row r="51" spans="1:7">
      <c r="A51" t="s">
        <v>1923</v>
      </c>
      <c r="B51" t="s">
        <v>1926</v>
      </c>
      <c r="C51">
        <v>5</v>
      </c>
      <c r="D51" t="s">
        <v>539</v>
      </c>
      <c r="E51" t="s">
        <v>1927</v>
      </c>
      <c r="F51" s="323">
        <v>65535</v>
      </c>
      <c r="G51" t="s">
        <v>1928</v>
      </c>
    </row>
    <row r="52" spans="1:7">
      <c r="A52" t="s">
        <v>1923</v>
      </c>
      <c r="B52" t="s">
        <v>1876</v>
      </c>
      <c r="C52">
        <v>6</v>
      </c>
      <c r="D52" t="s">
        <v>539</v>
      </c>
      <c r="E52" t="s">
        <v>1877</v>
      </c>
      <c r="F52" t="s">
        <v>1878</v>
      </c>
      <c r="G52" t="s">
        <v>1929</v>
      </c>
    </row>
    <row r="53" spans="1:7">
      <c r="A53" t="s">
        <v>1923</v>
      </c>
      <c r="B53" t="s">
        <v>1880</v>
      </c>
      <c r="C53">
        <v>7</v>
      </c>
      <c r="D53" t="s">
        <v>539</v>
      </c>
      <c r="E53" t="s">
        <v>1877</v>
      </c>
      <c r="F53" t="s">
        <v>1878</v>
      </c>
      <c r="G53" t="s">
        <v>1930</v>
      </c>
    </row>
    <row r="54" spans="1:7">
      <c r="A54" t="s">
        <v>1923</v>
      </c>
      <c r="B54" t="s">
        <v>1882</v>
      </c>
      <c r="C54">
        <v>8</v>
      </c>
      <c r="D54" t="s">
        <v>539</v>
      </c>
      <c r="E54" t="s">
        <v>1870</v>
      </c>
      <c r="F54">
        <v>50</v>
      </c>
      <c r="G54" t="s">
        <v>1883</v>
      </c>
    </row>
    <row r="55" spans="1:7">
      <c r="A55" t="s">
        <v>1923</v>
      </c>
      <c r="B55" t="s">
        <v>1884</v>
      </c>
      <c r="C55">
        <v>9</v>
      </c>
      <c r="D55" t="s">
        <v>539</v>
      </c>
      <c r="E55" t="s">
        <v>1870</v>
      </c>
      <c r="F55">
        <v>50</v>
      </c>
      <c r="G55" t="s">
        <v>1885</v>
      </c>
    </row>
    <row r="56" spans="1:7">
      <c r="A56" t="s">
        <v>1923</v>
      </c>
      <c r="B56" t="s">
        <v>1931</v>
      </c>
      <c r="C56">
        <v>10</v>
      </c>
      <c r="D56" t="s">
        <v>539</v>
      </c>
      <c r="E56" t="s">
        <v>1904</v>
      </c>
      <c r="F56">
        <v>10</v>
      </c>
      <c r="G56" t="s">
        <v>1932</v>
      </c>
    </row>
    <row r="57" spans="1:7">
      <c r="A57" t="s">
        <v>1933</v>
      </c>
      <c r="B57" t="s">
        <v>1869</v>
      </c>
      <c r="C57">
        <v>1</v>
      </c>
      <c r="D57" t="s">
        <v>1252</v>
      </c>
      <c r="E57" t="s">
        <v>1870</v>
      </c>
      <c r="F57">
        <v>20</v>
      </c>
      <c r="G57" t="s">
        <v>1871</v>
      </c>
    </row>
    <row r="58" spans="1:7">
      <c r="A58" t="s">
        <v>1933</v>
      </c>
      <c r="B58" t="s">
        <v>1906</v>
      </c>
      <c r="C58">
        <v>2</v>
      </c>
      <c r="D58" t="s">
        <v>1252</v>
      </c>
      <c r="E58" t="s">
        <v>1904</v>
      </c>
      <c r="F58">
        <v>10</v>
      </c>
      <c r="G58" t="s">
        <v>1907</v>
      </c>
    </row>
    <row r="59" spans="1:7">
      <c r="A59" t="s">
        <v>1933</v>
      </c>
      <c r="B59" t="s">
        <v>1934</v>
      </c>
      <c r="C59">
        <v>3</v>
      </c>
      <c r="D59" t="s">
        <v>1252</v>
      </c>
      <c r="E59" t="s">
        <v>1870</v>
      </c>
      <c r="F59">
        <v>50</v>
      </c>
      <c r="G59" t="s">
        <v>1935</v>
      </c>
    </row>
    <row r="60" spans="1:7">
      <c r="A60" t="s">
        <v>1933</v>
      </c>
      <c r="B60" t="s">
        <v>1876</v>
      </c>
      <c r="C60">
        <v>4</v>
      </c>
      <c r="D60" t="s">
        <v>539</v>
      </c>
      <c r="E60" t="s">
        <v>1877</v>
      </c>
      <c r="F60" t="s">
        <v>1878</v>
      </c>
      <c r="G60" t="s">
        <v>1912</v>
      </c>
    </row>
    <row r="61" spans="1:7">
      <c r="A61" t="s">
        <v>1936</v>
      </c>
      <c r="B61" t="s">
        <v>1869</v>
      </c>
      <c r="C61">
        <v>1</v>
      </c>
      <c r="D61" t="s">
        <v>1252</v>
      </c>
      <c r="E61" t="s">
        <v>1870</v>
      </c>
      <c r="F61">
        <v>20</v>
      </c>
      <c r="G61" t="s">
        <v>1871</v>
      </c>
    </row>
    <row r="62" spans="1:7">
      <c r="A62" t="s">
        <v>1936</v>
      </c>
      <c r="B62" t="s">
        <v>1906</v>
      </c>
      <c r="C62">
        <v>2</v>
      </c>
      <c r="D62" t="s">
        <v>1252</v>
      </c>
      <c r="E62" t="s">
        <v>1904</v>
      </c>
      <c r="F62">
        <v>10</v>
      </c>
      <c r="G62" t="s">
        <v>1937</v>
      </c>
    </row>
    <row r="63" spans="1:7">
      <c r="A63" t="s">
        <v>1936</v>
      </c>
      <c r="B63" t="s">
        <v>1938</v>
      </c>
      <c r="C63">
        <v>3</v>
      </c>
      <c r="D63" t="s">
        <v>539</v>
      </c>
      <c r="E63" t="s">
        <v>1870</v>
      </c>
      <c r="F63">
        <v>255</v>
      </c>
      <c r="G63" t="s">
        <v>1939</v>
      </c>
    </row>
    <row r="64" spans="1:7">
      <c r="A64" t="s">
        <v>1936</v>
      </c>
      <c r="B64" t="s">
        <v>1926</v>
      </c>
      <c r="C64">
        <v>4</v>
      </c>
      <c r="D64" t="s">
        <v>539</v>
      </c>
      <c r="E64" t="s">
        <v>1927</v>
      </c>
      <c r="F64" s="323">
        <v>65535</v>
      </c>
      <c r="G64" t="s">
        <v>1940</v>
      </c>
    </row>
    <row r="65" spans="1:7">
      <c r="A65" t="s">
        <v>1936</v>
      </c>
      <c r="B65" t="s">
        <v>1941</v>
      </c>
      <c r="C65">
        <v>5</v>
      </c>
      <c r="D65" t="s">
        <v>539</v>
      </c>
      <c r="E65" t="s">
        <v>1891</v>
      </c>
      <c r="F65">
        <v>1</v>
      </c>
      <c r="G65" t="s">
        <v>1942</v>
      </c>
    </row>
    <row r="66" spans="1:7">
      <c r="A66" t="s">
        <v>1936</v>
      </c>
      <c r="B66" t="s">
        <v>1943</v>
      </c>
      <c r="C66">
        <v>6</v>
      </c>
      <c r="D66" t="s">
        <v>539</v>
      </c>
      <c r="E66" t="s">
        <v>1870</v>
      </c>
      <c r="F66">
        <v>50</v>
      </c>
      <c r="G66" t="s">
        <v>1944</v>
      </c>
    </row>
    <row r="67" spans="1:7">
      <c r="A67" t="s">
        <v>1936</v>
      </c>
      <c r="B67" t="s">
        <v>1924</v>
      </c>
      <c r="C67">
        <v>7</v>
      </c>
      <c r="D67" t="s">
        <v>539</v>
      </c>
      <c r="E67" t="s">
        <v>1870</v>
      </c>
      <c r="F67">
        <v>50</v>
      </c>
      <c r="G67" t="s">
        <v>1925</v>
      </c>
    </row>
    <row r="68" spans="1:7">
      <c r="A68" t="s">
        <v>1936</v>
      </c>
      <c r="B68" t="s">
        <v>1945</v>
      </c>
      <c r="C68">
        <v>8</v>
      </c>
      <c r="D68" t="s">
        <v>539</v>
      </c>
      <c r="E68" t="s">
        <v>1904</v>
      </c>
      <c r="F68">
        <v>10</v>
      </c>
      <c r="G68" t="s">
        <v>1946</v>
      </c>
    </row>
    <row r="69" spans="1:7">
      <c r="A69" t="s">
        <v>1936</v>
      </c>
      <c r="B69" t="s">
        <v>1947</v>
      </c>
      <c r="C69">
        <v>9</v>
      </c>
      <c r="D69" t="s">
        <v>539</v>
      </c>
      <c r="E69" t="s">
        <v>1948</v>
      </c>
      <c r="F69" t="s">
        <v>1878</v>
      </c>
      <c r="G69" t="s">
        <v>1949</v>
      </c>
    </row>
    <row r="70" spans="1:7">
      <c r="A70" t="s">
        <v>1936</v>
      </c>
      <c r="B70" t="s">
        <v>1950</v>
      </c>
      <c r="C70">
        <v>10</v>
      </c>
      <c r="D70" t="s">
        <v>539</v>
      </c>
      <c r="E70" t="s">
        <v>1948</v>
      </c>
      <c r="F70" t="s">
        <v>1878</v>
      </c>
      <c r="G70" t="s">
        <v>1951</v>
      </c>
    </row>
    <row r="71" spans="1:7">
      <c r="A71" t="s">
        <v>1936</v>
      </c>
      <c r="B71" t="s">
        <v>1876</v>
      </c>
      <c r="C71">
        <v>11</v>
      </c>
      <c r="D71" t="s">
        <v>539</v>
      </c>
      <c r="E71" t="s">
        <v>1877</v>
      </c>
      <c r="F71" t="s">
        <v>1878</v>
      </c>
      <c r="G71" t="s">
        <v>1912</v>
      </c>
    </row>
    <row r="72" spans="1:7">
      <c r="A72" t="s">
        <v>1936</v>
      </c>
      <c r="B72" t="s">
        <v>1880</v>
      </c>
      <c r="C72">
        <v>12</v>
      </c>
      <c r="D72" t="s">
        <v>539</v>
      </c>
      <c r="E72" t="s">
        <v>1877</v>
      </c>
      <c r="F72" t="s">
        <v>1878</v>
      </c>
      <c r="G72" t="s">
        <v>1930</v>
      </c>
    </row>
    <row r="73" spans="1:7">
      <c r="A73" t="s">
        <v>1936</v>
      </c>
      <c r="B73" t="s">
        <v>1882</v>
      </c>
      <c r="C73">
        <v>13</v>
      </c>
      <c r="D73" t="s">
        <v>539</v>
      </c>
      <c r="E73" t="s">
        <v>1870</v>
      </c>
      <c r="F73">
        <v>50</v>
      </c>
      <c r="G73" t="s">
        <v>1883</v>
      </c>
    </row>
    <row r="74" spans="1:7">
      <c r="A74" t="s">
        <v>1936</v>
      </c>
      <c r="B74" t="s">
        <v>1884</v>
      </c>
      <c r="C74">
        <v>14</v>
      </c>
      <c r="D74" t="s">
        <v>539</v>
      </c>
      <c r="E74" t="s">
        <v>1870</v>
      </c>
      <c r="F74">
        <v>50</v>
      </c>
      <c r="G74" t="s">
        <v>1885</v>
      </c>
    </row>
    <row r="75" spans="1:7">
      <c r="A75" t="s">
        <v>1936</v>
      </c>
      <c r="B75" t="s">
        <v>1952</v>
      </c>
      <c r="C75">
        <v>15</v>
      </c>
      <c r="D75" t="s">
        <v>539</v>
      </c>
      <c r="E75" t="s">
        <v>1870</v>
      </c>
      <c r="F75">
        <v>20</v>
      </c>
      <c r="G75" t="s">
        <v>1953</v>
      </c>
    </row>
    <row r="76" spans="1:7">
      <c r="A76" t="s">
        <v>1936</v>
      </c>
      <c r="B76" t="s">
        <v>1954</v>
      </c>
      <c r="C76">
        <v>16</v>
      </c>
      <c r="D76" t="s">
        <v>539</v>
      </c>
      <c r="E76" t="s">
        <v>1870</v>
      </c>
      <c r="F76">
        <v>500</v>
      </c>
      <c r="G76" t="s">
        <v>1955</v>
      </c>
    </row>
    <row r="77" spans="1:7">
      <c r="A77" t="s">
        <v>1956</v>
      </c>
      <c r="B77" t="s">
        <v>1869</v>
      </c>
      <c r="C77">
        <v>1</v>
      </c>
      <c r="D77" t="s">
        <v>1252</v>
      </c>
      <c r="E77" t="s">
        <v>1870</v>
      </c>
      <c r="F77">
        <v>20</v>
      </c>
      <c r="G77" t="s">
        <v>1871</v>
      </c>
    </row>
    <row r="78" spans="1:7">
      <c r="A78" t="s">
        <v>1956</v>
      </c>
      <c r="B78" t="s">
        <v>1957</v>
      </c>
      <c r="C78">
        <v>2</v>
      </c>
      <c r="D78" t="s">
        <v>1252</v>
      </c>
      <c r="E78" t="s">
        <v>1904</v>
      </c>
      <c r="F78">
        <v>10</v>
      </c>
      <c r="G78" t="s">
        <v>1958</v>
      </c>
    </row>
    <row r="79" spans="1:7">
      <c r="A79" t="s">
        <v>1956</v>
      </c>
      <c r="B79" t="s">
        <v>1959</v>
      </c>
      <c r="C79">
        <v>3</v>
      </c>
      <c r="D79" t="s">
        <v>539</v>
      </c>
      <c r="E79" t="s">
        <v>1870</v>
      </c>
      <c r="F79">
        <v>100</v>
      </c>
      <c r="G79" t="s">
        <v>1960</v>
      </c>
    </row>
    <row r="80" spans="1:7">
      <c r="A80" t="s">
        <v>1956</v>
      </c>
      <c r="B80" t="s">
        <v>1961</v>
      </c>
      <c r="C80">
        <v>4</v>
      </c>
      <c r="D80" t="s">
        <v>539</v>
      </c>
      <c r="E80" t="s">
        <v>1870</v>
      </c>
      <c r="F80">
        <v>20</v>
      </c>
      <c r="G80" t="s">
        <v>1962</v>
      </c>
    </row>
    <row r="81" spans="1:7">
      <c r="A81" t="s">
        <v>1956</v>
      </c>
      <c r="B81" t="s">
        <v>1963</v>
      </c>
      <c r="C81">
        <v>5</v>
      </c>
      <c r="D81" t="s">
        <v>539</v>
      </c>
      <c r="E81" t="s">
        <v>1870</v>
      </c>
      <c r="F81">
        <v>50</v>
      </c>
      <c r="G81" t="s">
        <v>1964</v>
      </c>
    </row>
    <row r="82" spans="1:7">
      <c r="A82" t="s">
        <v>1956</v>
      </c>
      <c r="B82" t="s">
        <v>1965</v>
      </c>
      <c r="C82">
        <v>6</v>
      </c>
      <c r="D82" t="s">
        <v>539</v>
      </c>
      <c r="E82" t="s">
        <v>1870</v>
      </c>
      <c r="F82">
        <v>200</v>
      </c>
      <c r="G82" t="s">
        <v>1966</v>
      </c>
    </row>
    <row r="83" spans="1:7">
      <c r="A83" t="s">
        <v>1956</v>
      </c>
      <c r="B83" t="s">
        <v>1967</v>
      </c>
      <c r="C83">
        <v>7</v>
      </c>
      <c r="D83" t="s">
        <v>539</v>
      </c>
      <c r="E83" t="s">
        <v>1870</v>
      </c>
      <c r="F83">
        <v>20</v>
      </c>
      <c r="G83" t="s">
        <v>1968</v>
      </c>
    </row>
    <row r="84" spans="1:7">
      <c r="A84" t="s">
        <v>1956</v>
      </c>
      <c r="B84" t="s">
        <v>1969</v>
      </c>
      <c r="C84">
        <v>8</v>
      </c>
      <c r="D84" t="s">
        <v>539</v>
      </c>
      <c r="E84" t="s">
        <v>1870</v>
      </c>
      <c r="F84">
        <v>100</v>
      </c>
      <c r="G84" t="s">
        <v>1970</v>
      </c>
    </row>
    <row r="85" spans="1:7">
      <c r="A85" t="s">
        <v>1956</v>
      </c>
      <c r="B85" t="s">
        <v>1971</v>
      </c>
      <c r="C85">
        <v>9</v>
      </c>
      <c r="D85" t="s">
        <v>539</v>
      </c>
      <c r="E85" t="s">
        <v>1870</v>
      </c>
      <c r="F85">
        <v>20</v>
      </c>
      <c r="G85" t="s">
        <v>1972</v>
      </c>
    </row>
    <row r="86" spans="1:7">
      <c r="A86" t="s">
        <v>1956</v>
      </c>
      <c r="B86" t="s">
        <v>1973</v>
      </c>
      <c r="C86">
        <v>10</v>
      </c>
      <c r="D86" t="s">
        <v>539</v>
      </c>
      <c r="E86" t="s">
        <v>1870</v>
      </c>
      <c r="F86">
        <v>200</v>
      </c>
      <c r="G86" t="s">
        <v>1974</v>
      </c>
    </row>
    <row r="87" spans="1:7">
      <c r="A87" t="s">
        <v>1956</v>
      </c>
      <c r="B87" t="s">
        <v>1975</v>
      </c>
      <c r="C87">
        <v>11</v>
      </c>
      <c r="D87" t="s">
        <v>539</v>
      </c>
      <c r="E87" t="s">
        <v>1870</v>
      </c>
      <c r="F87">
        <v>20</v>
      </c>
      <c r="G87" t="s">
        <v>1976</v>
      </c>
    </row>
    <row r="88" spans="1:7">
      <c r="A88" t="s">
        <v>1956</v>
      </c>
      <c r="B88" t="s">
        <v>1977</v>
      </c>
      <c r="C88">
        <v>12</v>
      </c>
      <c r="D88" t="s">
        <v>539</v>
      </c>
      <c r="E88" t="s">
        <v>1904</v>
      </c>
      <c r="F88">
        <v>10</v>
      </c>
      <c r="G88" t="s">
        <v>1978</v>
      </c>
    </row>
    <row r="89" spans="1:7">
      <c r="A89" t="s">
        <v>1956</v>
      </c>
      <c r="B89" t="s">
        <v>1979</v>
      </c>
      <c r="C89">
        <v>13</v>
      </c>
      <c r="D89" t="s">
        <v>539</v>
      </c>
      <c r="E89" t="s">
        <v>1948</v>
      </c>
      <c r="F89" t="s">
        <v>1878</v>
      </c>
      <c r="G89" t="s">
        <v>1980</v>
      </c>
    </row>
    <row r="90" spans="1:7">
      <c r="A90" t="s">
        <v>1956</v>
      </c>
      <c r="B90" t="s">
        <v>1981</v>
      </c>
      <c r="C90">
        <v>14</v>
      </c>
      <c r="D90" t="s">
        <v>539</v>
      </c>
      <c r="E90" t="s">
        <v>1982</v>
      </c>
      <c r="F90">
        <v>3</v>
      </c>
      <c r="G90" t="s">
        <v>1983</v>
      </c>
    </row>
    <row r="91" spans="1:7">
      <c r="A91" t="s">
        <v>1956</v>
      </c>
      <c r="B91" t="s">
        <v>1984</v>
      </c>
      <c r="C91">
        <v>15</v>
      </c>
      <c r="D91" t="s">
        <v>539</v>
      </c>
      <c r="E91" t="s">
        <v>1927</v>
      </c>
      <c r="F91" s="323">
        <v>65535</v>
      </c>
      <c r="G91" t="s">
        <v>14</v>
      </c>
    </row>
    <row r="92" spans="1:7">
      <c r="A92" t="s">
        <v>1956</v>
      </c>
      <c r="B92" t="s">
        <v>1876</v>
      </c>
      <c r="C92">
        <v>16</v>
      </c>
      <c r="D92" t="s">
        <v>539</v>
      </c>
      <c r="E92" t="s">
        <v>1877</v>
      </c>
      <c r="F92" t="s">
        <v>1878</v>
      </c>
      <c r="G92" t="s">
        <v>1985</v>
      </c>
    </row>
    <row r="93" spans="1:7">
      <c r="A93" t="s">
        <v>1956</v>
      </c>
      <c r="B93" t="s">
        <v>1880</v>
      </c>
      <c r="C93">
        <v>17</v>
      </c>
      <c r="D93" t="s">
        <v>539</v>
      </c>
      <c r="E93" t="s">
        <v>1877</v>
      </c>
      <c r="F93" t="s">
        <v>1878</v>
      </c>
      <c r="G93" t="s">
        <v>1986</v>
      </c>
    </row>
    <row r="94" spans="1:7">
      <c r="A94" t="s">
        <v>1956</v>
      </c>
      <c r="B94" t="s">
        <v>1882</v>
      </c>
      <c r="C94">
        <v>18</v>
      </c>
      <c r="D94" t="s">
        <v>539</v>
      </c>
      <c r="E94" t="s">
        <v>1870</v>
      </c>
      <c r="F94">
        <v>50</v>
      </c>
      <c r="G94" t="s">
        <v>1987</v>
      </c>
    </row>
    <row r="95" spans="1:7">
      <c r="A95" t="s">
        <v>1956</v>
      </c>
      <c r="B95" t="s">
        <v>1884</v>
      </c>
      <c r="C95">
        <v>19</v>
      </c>
      <c r="D95" t="s">
        <v>539</v>
      </c>
      <c r="E95" t="s">
        <v>1870</v>
      </c>
      <c r="F95">
        <v>50</v>
      </c>
      <c r="G95" t="s">
        <v>1988</v>
      </c>
    </row>
    <row r="96" spans="1:7">
      <c r="A96" t="s">
        <v>1989</v>
      </c>
      <c r="B96" t="s">
        <v>1869</v>
      </c>
      <c r="C96">
        <v>1</v>
      </c>
      <c r="D96" t="s">
        <v>1252</v>
      </c>
      <c r="E96" t="s">
        <v>1870</v>
      </c>
      <c r="F96">
        <v>20</v>
      </c>
      <c r="G96" t="s">
        <v>1871</v>
      </c>
    </row>
    <row r="97" spans="1:7">
      <c r="A97" t="s">
        <v>1989</v>
      </c>
      <c r="B97" t="s">
        <v>1990</v>
      </c>
      <c r="C97">
        <v>2</v>
      </c>
      <c r="D97" t="s">
        <v>1252</v>
      </c>
      <c r="E97" t="s">
        <v>1870</v>
      </c>
      <c r="F97">
        <v>20</v>
      </c>
      <c r="G97" t="s">
        <v>1991</v>
      </c>
    </row>
    <row r="98" spans="1:7">
      <c r="A98" t="s">
        <v>1989</v>
      </c>
      <c r="B98" t="s">
        <v>1992</v>
      </c>
      <c r="C98">
        <v>3</v>
      </c>
      <c r="D98" t="s">
        <v>539</v>
      </c>
      <c r="E98" t="s">
        <v>1870</v>
      </c>
      <c r="F98">
        <v>100</v>
      </c>
      <c r="G98" t="s">
        <v>1993</v>
      </c>
    </row>
    <row r="99" spans="1:7">
      <c r="A99" t="s">
        <v>1989</v>
      </c>
      <c r="B99" t="s">
        <v>1994</v>
      </c>
      <c r="C99">
        <v>4</v>
      </c>
      <c r="D99" t="s">
        <v>1252</v>
      </c>
      <c r="E99" t="s">
        <v>1870</v>
      </c>
      <c r="F99">
        <v>20</v>
      </c>
      <c r="G99" t="s">
        <v>1995</v>
      </c>
    </row>
    <row r="100" spans="1:7">
      <c r="A100" t="s">
        <v>1989</v>
      </c>
      <c r="B100" t="s">
        <v>1996</v>
      </c>
      <c r="C100">
        <v>5</v>
      </c>
      <c r="D100" t="s">
        <v>539</v>
      </c>
      <c r="E100" t="s">
        <v>1870</v>
      </c>
      <c r="F100">
        <v>100</v>
      </c>
      <c r="G100" t="s">
        <v>1997</v>
      </c>
    </row>
    <row r="101" spans="1:7">
      <c r="A101" t="s">
        <v>1989</v>
      </c>
      <c r="B101" t="s">
        <v>1998</v>
      </c>
      <c r="C101">
        <v>6</v>
      </c>
      <c r="D101" t="s">
        <v>539</v>
      </c>
      <c r="E101" t="s">
        <v>1904</v>
      </c>
      <c r="F101">
        <v>10</v>
      </c>
      <c r="G101" t="s">
        <v>1999</v>
      </c>
    </row>
    <row r="102" spans="1:7">
      <c r="A102" t="s">
        <v>1989</v>
      </c>
      <c r="B102" t="s">
        <v>2000</v>
      </c>
      <c r="C102">
        <v>7</v>
      </c>
      <c r="D102" t="s">
        <v>539</v>
      </c>
      <c r="E102" t="s">
        <v>1891</v>
      </c>
      <c r="F102">
        <v>1</v>
      </c>
      <c r="G102" t="s">
        <v>2001</v>
      </c>
    </row>
    <row r="103" spans="1:7">
      <c r="A103" t="s">
        <v>1989</v>
      </c>
      <c r="B103" t="s">
        <v>1876</v>
      </c>
      <c r="C103">
        <v>8</v>
      </c>
      <c r="D103" t="s">
        <v>539</v>
      </c>
      <c r="E103" t="s">
        <v>1877</v>
      </c>
      <c r="F103" t="s">
        <v>1878</v>
      </c>
      <c r="G103" t="s">
        <v>1985</v>
      </c>
    </row>
    <row r="104" spans="1:7">
      <c r="A104" t="s">
        <v>1989</v>
      </c>
      <c r="B104" t="s">
        <v>1880</v>
      </c>
      <c r="C104">
        <v>9</v>
      </c>
      <c r="D104" t="s">
        <v>539</v>
      </c>
      <c r="E104" t="s">
        <v>1877</v>
      </c>
      <c r="F104" t="s">
        <v>1878</v>
      </c>
      <c r="G104" t="s">
        <v>1986</v>
      </c>
    </row>
    <row r="105" spans="1:7">
      <c r="A105" t="s">
        <v>1989</v>
      </c>
      <c r="B105" t="s">
        <v>1882</v>
      </c>
      <c r="C105">
        <v>10</v>
      </c>
      <c r="D105" t="s">
        <v>539</v>
      </c>
      <c r="E105" t="s">
        <v>1870</v>
      </c>
      <c r="F105">
        <v>50</v>
      </c>
      <c r="G105" t="s">
        <v>1987</v>
      </c>
    </row>
    <row r="106" spans="1:7">
      <c r="A106" t="s">
        <v>1989</v>
      </c>
      <c r="B106" t="s">
        <v>1884</v>
      </c>
      <c r="C106">
        <v>11</v>
      </c>
      <c r="D106" t="s">
        <v>539</v>
      </c>
      <c r="E106" t="s">
        <v>1870</v>
      </c>
      <c r="F106">
        <v>50</v>
      </c>
      <c r="G106" t="s">
        <v>1988</v>
      </c>
    </row>
    <row r="107" spans="1:7">
      <c r="A107" t="s">
        <v>2002</v>
      </c>
      <c r="B107" t="s">
        <v>1869</v>
      </c>
      <c r="C107">
        <v>1</v>
      </c>
      <c r="D107" t="s">
        <v>1252</v>
      </c>
      <c r="E107" t="s">
        <v>1870</v>
      </c>
      <c r="F107">
        <v>20</v>
      </c>
      <c r="G107" t="s">
        <v>1871</v>
      </c>
    </row>
    <row r="108" spans="1:7">
      <c r="A108" t="s">
        <v>2002</v>
      </c>
      <c r="B108" t="s">
        <v>2003</v>
      </c>
      <c r="C108">
        <v>2</v>
      </c>
      <c r="D108" t="s">
        <v>539</v>
      </c>
      <c r="E108" t="s">
        <v>1870</v>
      </c>
      <c r="F108">
        <v>100</v>
      </c>
      <c r="G108" t="s">
        <v>2004</v>
      </c>
    </row>
    <row r="109" spans="1:7">
      <c r="A109" t="s">
        <v>2002</v>
      </c>
      <c r="B109" t="s">
        <v>2005</v>
      </c>
      <c r="C109">
        <v>3</v>
      </c>
      <c r="D109" t="s">
        <v>539</v>
      </c>
      <c r="E109" t="s">
        <v>1870</v>
      </c>
      <c r="F109">
        <v>100</v>
      </c>
      <c r="G109" t="s">
        <v>2006</v>
      </c>
    </row>
    <row r="110" spans="1:7">
      <c r="A110" t="s">
        <v>2002</v>
      </c>
      <c r="B110" t="s">
        <v>2000</v>
      </c>
      <c r="C110">
        <v>4</v>
      </c>
      <c r="D110" t="s">
        <v>539</v>
      </c>
      <c r="E110" t="s">
        <v>1891</v>
      </c>
      <c r="F110">
        <v>1</v>
      </c>
      <c r="G110" t="s">
        <v>2007</v>
      </c>
    </row>
    <row r="111" spans="1:7">
      <c r="A111" t="s">
        <v>2002</v>
      </c>
      <c r="B111" t="s">
        <v>1876</v>
      </c>
      <c r="C111">
        <v>5</v>
      </c>
      <c r="D111" t="s">
        <v>539</v>
      </c>
      <c r="E111" t="s">
        <v>1877</v>
      </c>
      <c r="F111" t="s">
        <v>1878</v>
      </c>
      <c r="G111" t="s">
        <v>1912</v>
      </c>
    </row>
    <row r="112" spans="1:7">
      <c r="A112" t="s">
        <v>2002</v>
      </c>
      <c r="B112" t="s">
        <v>1880</v>
      </c>
      <c r="C112">
        <v>6</v>
      </c>
      <c r="D112" t="s">
        <v>539</v>
      </c>
      <c r="E112" t="s">
        <v>1877</v>
      </c>
      <c r="F112" t="s">
        <v>1878</v>
      </c>
      <c r="G112" t="s">
        <v>1930</v>
      </c>
    </row>
    <row r="113" spans="1:7">
      <c r="A113" t="s">
        <v>2002</v>
      </c>
      <c r="B113" t="s">
        <v>1882</v>
      </c>
      <c r="C113">
        <v>7</v>
      </c>
      <c r="D113" t="s">
        <v>539</v>
      </c>
      <c r="E113" t="s">
        <v>1870</v>
      </c>
      <c r="F113">
        <v>50</v>
      </c>
      <c r="G113" t="s">
        <v>1883</v>
      </c>
    </row>
    <row r="114" spans="1:7">
      <c r="A114" t="s">
        <v>2002</v>
      </c>
      <c r="B114" t="s">
        <v>1884</v>
      </c>
      <c r="C114">
        <v>8</v>
      </c>
      <c r="D114" t="s">
        <v>539</v>
      </c>
      <c r="E114" t="s">
        <v>1870</v>
      </c>
      <c r="F114">
        <v>50</v>
      </c>
      <c r="G114" t="s">
        <v>1885</v>
      </c>
    </row>
    <row r="115" spans="1:7">
      <c r="A115" t="s">
        <v>2008</v>
      </c>
      <c r="B115" t="s">
        <v>1869</v>
      </c>
      <c r="C115">
        <v>1</v>
      </c>
      <c r="D115" t="s">
        <v>1252</v>
      </c>
      <c r="E115" t="s">
        <v>1870</v>
      </c>
      <c r="F115">
        <v>20</v>
      </c>
      <c r="G115" t="s">
        <v>1871</v>
      </c>
    </row>
    <row r="116" spans="1:7">
      <c r="A116" t="s">
        <v>2008</v>
      </c>
      <c r="B116" t="s">
        <v>2009</v>
      </c>
      <c r="C116">
        <v>2</v>
      </c>
      <c r="D116" t="s">
        <v>1252</v>
      </c>
      <c r="E116" t="s">
        <v>1870</v>
      </c>
      <c r="F116">
        <v>20</v>
      </c>
      <c r="G116" t="s">
        <v>2010</v>
      </c>
    </row>
    <row r="117" spans="1:7">
      <c r="A117" t="s">
        <v>2008</v>
      </c>
      <c r="B117" t="s">
        <v>2011</v>
      </c>
      <c r="C117">
        <v>3</v>
      </c>
      <c r="D117" t="s">
        <v>539</v>
      </c>
      <c r="E117" t="s">
        <v>1870</v>
      </c>
      <c r="F117">
        <v>100</v>
      </c>
      <c r="G117" t="s">
        <v>2012</v>
      </c>
    </row>
    <row r="118" spans="1:7">
      <c r="A118" t="s">
        <v>2008</v>
      </c>
      <c r="B118" t="s">
        <v>2013</v>
      </c>
      <c r="C118">
        <v>4</v>
      </c>
      <c r="D118" t="s">
        <v>539</v>
      </c>
      <c r="E118" t="s">
        <v>1870</v>
      </c>
      <c r="F118">
        <v>200</v>
      </c>
      <c r="G118" t="s">
        <v>2014</v>
      </c>
    </row>
    <row r="119" spans="1:7">
      <c r="A119" t="s">
        <v>2008</v>
      </c>
      <c r="B119" t="s">
        <v>2015</v>
      </c>
      <c r="C119">
        <v>5</v>
      </c>
      <c r="D119" t="s">
        <v>539</v>
      </c>
      <c r="E119" t="s">
        <v>1870</v>
      </c>
      <c r="F119">
        <v>200</v>
      </c>
      <c r="G119" t="s">
        <v>2016</v>
      </c>
    </row>
    <row r="120" spans="1:7">
      <c r="A120" t="s">
        <v>2008</v>
      </c>
      <c r="B120" t="s">
        <v>1998</v>
      </c>
      <c r="C120">
        <v>6</v>
      </c>
      <c r="D120" t="s">
        <v>539</v>
      </c>
      <c r="E120" t="s">
        <v>1904</v>
      </c>
      <c r="F120">
        <v>10</v>
      </c>
      <c r="G120" t="s">
        <v>2017</v>
      </c>
    </row>
    <row r="121" spans="1:7">
      <c r="A121" t="s">
        <v>2008</v>
      </c>
      <c r="B121" t="s">
        <v>2000</v>
      </c>
      <c r="C121">
        <v>7</v>
      </c>
      <c r="D121" t="s">
        <v>539</v>
      </c>
      <c r="E121" t="s">
        <v>1891</v>
      </c>
      <c r="F121">
        <v>1</v>
      </c>
      <c r="G121" t="s">
        <v>2007</v>
      </c>
    </row>
    <row r="122" spans="1:7">
      <c r="A122" t="s">
        <v>2008</v>
      </c>
      <c r="B122" t="s">
        <v>1876</v>
      </c>
      <c r="C122">
        <v>8</v>
      </c>
      <c r="D122" t="s">
        <v>539</v>
      </c>
      <c r="E122" t="s">
        <v>1877</v>
      </c>
      <c r="F122" t="s">
        <v>1878</v>
      </c>
      <c r="G122" t="s">
        <v>1912</v>
      </c>
    </row>
    <row r="123" spans="1:7">
      <c r="A123" t="s">
        <v>2008</v>
      </c>
      <c r="B123" t="s">
        <v>1880</v>
      </c>
      <c r="C123">
        <v>9</v>
      </c>
      <c r="D123" t="s">
        <v>539</v>
      </c>
      <c r="E123" t="s">
        <v>1877</v>
      </c>
      <c r="F123" t="s">
        <v>1878</v>
      </c>
      <c r="G123" t="s">
        <v>1930</v>
      </c>
    </row>
    <row r="124" spans="1:7">
      <c r="A124" t="s">
        <v>2008</v>
      </c>
      <c r="B124" t="s">
        <v>1882</v>
      </c>
      <c r="C124">
        <v>10</v>
      </c>
      <c r="D124" t="s">
        <v>539</v>
      </c>
      <c r="E124" t="s">
        <v>1870</v>
      </c>
      <c r="F124">
        <v>50</v>
      </c>
      <c r="G124" t="s">
        <v>1883</v>
      </c>
    </row>
    <row r="125" spans="1:7">
      <c r="A125" t="s">
        <v>2008</v>
      </c>
      <c r="B125" t="s">
        <v>1884</v>
      </c>
      <c r="C125">
        <v>11</v>
      </c>
      <c r="D125" t="s">
        <v>539</v>
      </c>
      <c r="E125" t="s">
        <v>1870</v>
      </c>
      <c r="F125">
        <v>50</v>
      </c>
      <c r="G125" t="s">
        <v>1885</v>
      </c>
    </row>
    <row r="126" spans="1:7">
      <c r="A126" t="s">
        <v>2018</v>
      </c>
      <c r="B126" t="s">
        <v>1869</v>
      </c>
      <c r="C126">
        <v>1</v>
      </c>
      <c r="D126" t="s">
        <v>1252</v>
      </c>
      <c r="E126" t="s">
        <v>1870</v>
      </c>
      <c r="F126">
        <v>20</v>
      </c>
      <c r="G126" t="s">
        <v>1871</v>
      </c>
    </row>
    <row r="127" spans="1:7">
      <c r="A127" t="s">
        <v>2018</v>
      </c>
      <c r="B127" t="s">
        <v>2019</v>
      </c>
      <c r="C127">
        <v>2</v>
      </c>
      <c r="D127" t="s">
        <v>1252</v>
      </c>
      <c r="E127" t="s">
        <v>1904</v>
      </c>
      <c r="F127">
        <v>10</v>
      </c>
      <c r="G127" t="s">
        <v>2020</v>
      </c>
    </row>
    <row r="128" spans="1:7">
      <c r="A128" t="s">
        <v>2018</v>
      </c>
      <c r="B128" t="s">
        <v>1900</v>
      </c>
      <c r="C128">
        <v>3</v>
      </c>
      <c r="D128" t="s">
        <v>539</v>
      </c>
      <c r="E128" t="s">
        <v>1870</v>
      </c>
      <c r="F128">
        <v>50</v>
      </c>
      <c r="G128" t="s">
        <v>1901</v>
      </c>
    </row>
    <row r="129" spans="1:7">
      <c r="A129" t="s">
        <v>2018</v>
      </c>
      <c r="B129" t="s">
        <v>2021</v>
      </c>
      <c r="C129">
        <v>4</v>
      </c>
      <c r="D129" t="s">
        <v>539</v>
      </c>
      <c r="E129" t="s">
        <v>1870</v>
      </c>
      <c r="F129">
        <v>20</v>
      </c>
      <c r="G129" t="s">
        <v>2022</v>
      </c>
    </row>
    <row r="130" spans="1:7">
      <c r="A130" t="s">
        <v>2018</v>
      </c>
      <c r="B130" t="s">
        <v>2023</v>
      </c>
      <c r="C130">
        <v>5</v>
      </c>
      <c r="D130" t="s">
        <v>539</v>
      </c>
      <c r="E130" t="s">
        <v>1877</v>
      </c>
      <c r="F130" t="s">
        <v>1878</v>
      </c>
      <c r="G130" t="s">
        <v>2024</v>
      </c>
    </row>
    <row r="131" spans="1:7">
      <c r="A131" t="s">
        <v>2018</v>
      </c>
      <c r="B131" t="s">
        <v>2025</v>
      </c>
      <c r="C131">
        <v>6</v>
      </c>
      <c r="D131" t="s">
        <v>539</v>
      </c>
      <c r="E131" t="s">
        <v>1870</v>
      </c>
      <c r="F131">
        <v>100</v>
      </c>
      <c r="G131" t="s">
        <v>2026</v>
      </c>
    </row>
    <row r="132" spans="1:7">
      <c r="A132" t="s">
        <v>2018</v>
      </c>
      <c r="B132" t="s">
        <v>2027</v>
      </c>
      <c r="C132">
        <v>7</v>
      </c>
      <c r="D132" t="s">
        <v>539</v>
      </c>
      <c r="E132" t="s">
        <v>1870</v>
      </c>
      <c r="F132">
        <v>45</v>
      </c>
      <c r="G132" t="s">
        <v>2028</v>
      </c>
    </row>
    <row r="133" spans="1:7">
      <c r="A133" t="s">
        <v>2018</v>
      </c>
      <c r="B133" t="s">
        <v>1876</v>
      </c>
      <c r="C133">
        <v>8</v>
      </c>
      <c r="D133" t="s">
        <v>539</v>
      </c>
      <c r="E133" t="s">
        <v>1877</v>
      </c>
      <c r="F133" t="s">
        <v>1878</v>
      </c>
      <c r="G133" t="s">
        <v>1985</v>
      </c>
    </row>
    <row r="134" spans="1:7">
      <c r="A134" t="s">
        <v>2018</v>
      </c>
      <c r="B134" t="s">
        <v>1880</v>
      </c>
      <c r="C134">
        <v>9</v>
      </c>
      <c r="D134" t="s">
        <v>539</v>
      </c>
      <c r="E134" t="s">
        <v>1877</v>
      </c>
      <c r="F134" t="s">
        <v>1878</v>
      </c>
      <c r="G134" t="s">
        <v>1986</v>
      </c>
    </row>
    <row r="135" spans="1:7">
      <c r="A135" t="s">
        <v>2018</v>
      </c>
      <c r="B135" t="s">
        <v>1882</v>
      </c>
      <c r="C135">
        <v>10</v>
      </c>
      <c r="D135" t="s">
        <v>539</v>
      </c>
      <c r="E135" t="s">
        <v>1870</v>
      </c>
      <c r="F135">
        <v>50</v>
      </c>
      <c r="G135" t="s">
        <v>1987</v>
      </c>
    </row>
    <row r="136" spans="1:7">
      <c r="A136" t="s">
        <v>2018</v>
      </c>
      <c r="B136" t="s">
        <v>1884</v>
      </c>
      <c r="C136">
        <v>11</v>
      </c>
      <c r="D136" t="s">
        <v>539</v>
      </c>
      <c r="E136" t="s">
        <v>1870</v>
      </c>
      <c r="F136">
        <v>50</v>
      </c>
      <c r="G136" t="s">
        <v>1988</v>
      </c>
    </row>
    <row r="137" spans="1:7">
      <c r="A137" t="s">
        <v>2029</v>
      </c>
      <c r="B137" t="s">
        <v>1869</v>
      </c>
      <c r="C137">
        <v>1</v>
      </c>
      <c r="D137" t="s">
        <v>1252</v>
      </c>
      <c r="E137" t="s">
        <v>1870</v>
      </c>
      <c r="F137">
        <v>20</v>
      </c>
      <c r="G137" t="s">
        <v>1871</v>
      </c>
    </row>
    <row r="138" spans="1:7">
      <c r="A138" t="s">
        <v>2029</v>
      </c>
      <c r="B138" t="s">
        <v>2030</v>
      </c>
      <c r="C138">
        <v>2</v>
      </c>
      <c r="D138" t="s">
        <v>1252</v>
      </c>
      <c r="E138" t="s">
        <v>1904</v>
      </c>
      <c r="F138">
        <v>10</v>
      </c>
      <c r="G138" t="s">
        <v>2031</v>
      </c>
    </row>
    <row r="139" spans="1:7">
      <c r="A139" t="s">
        <v>2029</v>
      </c>
      <c r="B139" t="s">
        <v>1938</v>
      </c>
      <c r="C139">
        <v>3</v>
      </c>
      <c r="D139" t="s">
        <v>539</v>
      </c>
      <c r="E139" t="s">
        <v>1870</v>
      </c>
      <c r="F139">
        <v>100</v>
      </c>
      <c r="G139" t="s">
        <v>2032</v>
      </c>
    </row>
    <row r="140" spans="1:7">
      <c r="A140" t="s">
        <v>2029</v>
      </c>
      <c r="B140" t="s">
        <v>1926</v>
      </c>
      <c r="C140">
        <v>4</v>
      </c>
      <c r="D140" t="s">
        <v>539</v>
      </c>
      <c r="E140" t="s">
        <v>1927</v>
      </c>
      <c r="F140" s="323">
        <v>65535</v>
      </c>
      <c r="G140" t="s">
        <v>2033</v>
      </c>
    </row>
    <row r="141" spans="1:7">
      <c r="A141" t="s">
        <v>2029</v>
      </c>
      <c r="B141" t="s">
        <v>2000</v>
      </c>
      <c r="C141">
        <v>5</v>
      </c>
      <c r="D141" t="s">
        <v>539</v>
      </c>
      <c r="E141" t="s">
        <v>1891</v>
      </c>
      <c r="F141">
        <v>1</v>
      </c>
      <c r="G141" t="s">
        <v>2007</v>
      </c>
    </row>
    <row r="142" spans="1:7">
      <c r="A142" t="s">
        <v>2029</v>
      </c>
      <c r="B142" t="s">
        <v>1876</v>
      </c>
      <c r="C142">
        <v>6</v>
      </c>
      <c r="D142" t="s">
        <v>539</v>
      </c>
      <c r="E142" t="s">
        <v>1877</v>
      </c>
      <c r="F142" t="s">
        <v>1878</v>
      </c>
      <c r="G142" t="s">
        <v>1912</v>
      </c>
    </row>
    <row r="143" spans="1:7">
      <c r="A143" t="s">
        <v>2029</v>
      </c>
      <c r="B143" t="s">
        <v>1880</v>
      </c>
      <c r="C143">
        <v>7</v>
      </c>
      <c r="D143" t="s">
        <v>539</v>
      </c>
      <c r="E143" t="s">
        <v>1877</v>
      </c>
      <c r="F143" t="s">
        <v>1878</v>
      </c>
      <c r="G143" t="s">
        <v>1930</v>
      </c>
    </row>
    <row r="144" spans="1:7">
      <c r="A144" t="s">
        <v>2029</v>
      </c>
      <c r="B144" t="s">
        <v>1882</v>
      </c>
      <c r="C144">
        <v>8</v>
      </c>
      <c r="D144" t="s">
        <v>539</v>
      </c>
      <c r="E144" t="s">
        <v>1870</v>
      </c>
      <c r="F144">
        <v>50</v>
      </c>
      <c r="G144" t="s">
        <v>1883</v>
      </c>
    </row>
    <row r="145" spans="1:7">
      <c r="A145" t="s">
        <v>2029</v>
      </c>
      <c r="B145" t="s">
        <v>1884</v>
      </c>
      <c r="C145">
        <v>9</v>
      </c>
      <c r="D145" t="s">
        <v>539</v>
      </c>
      <c r="E145" t="s">
        <v>1870</v>
      </c>
      <c r="F145">
        <v>50</v>
      </c>
      <c r="G145" t="s">
        <v>1885</v>
      </c>
    </row>
    <row r="146" spans="1:7">
      <c r="A146" t="s">
        <v>2029</v>
      </c>
      <c r="B146" t="s">
        <v>1943</v>
      </c>
      <c r="C146">
        <v>10</v>
      </c>
      <c r="D146" t="s">
        <v>539</v>
      </c>
      <c r="E146" t="s">
        <v>1870</v>
      </c>
      <c r="F146">
        <v>50</v>
      </c>
      <c r="G146" t="s">
        <v>2034</v>
      </c>
    </row>
    <row r="147" spans="1:7">
      <c r="A147" t="s">
        <v>2029</v>
      </c>
      <c r="B147" t="s">
        <v>1998</v>
      </c>
      <c r="C147">
        <v>11</v>
      </c>
      <c r="D147" t="s">
        <v>539</v>
      </c>
      <c r="E147" t="s">
        <v>1904</v>
      </c>
      <c r="F147">
        <v>10</v>
      </c>
      <c r="G147" t="s">
        <v>2017</v>
      </c>
    </row>
    <row r="148" spans="1:7">
      <c r="A148" t="s">
        <v>2029</v>
      </c>
      <c r="B148" t="s">
        <v>2035</v>
      </c>
      <c r="C148">
        <v>12</v>
      </c>
      <c r="D148" t="s">
        <v>539</v>
      </c>
      <c r="E148" t="s">
        <v>1891</v>
      </c>
      <c r="F148">
        <v>1</v>
      </c>
      <c r="G148" t="s">
        <v>2036</v>
      </c>
    </row>
    <row r="149" spans="1:7">
      <c r="A149" t="s">
        <v>2037</v>
      </c>
      <c r="B149" t="s">
        <v>1869</v>
      </c>
      <c r="C149">
        <v>1</v>
      </c>
      <c r="D149" t="s">
        <v>1252</v>
      </c>
      <c r="E149" t="s">
        <v>1870</v>
      </c>
      <c r="F149">
        <v>20</v>
      </c>
      <c r="G149" t="s">
        <v>1871</v>
      </c>
    </row>
    <row r="150" spans="1:7">
      <c r="A150" t="s">
        <v>2037</v>
      </c>
      <c r="B150" t="s">
        <v>2038</v>
      </c>
      <c r="C150">
        <v>2</v>
      </c>
      <c r="D150" t="s">
        <v>1252</v>
      </c>
      <c r="E150" t="s">
        <v>1904</v>
      </c>
      <c r="F150">
        <v>10</v>
      </c>
      <c r="G150" t="s">
        <v>2039</v>
      </c>
    </row>
    <row r="151" spans="1:7">
      <c r="A151" t="s">
        <v>2037</v>
      </c>
      <c r="B151" t="s">
        <v>2040</v>
      </c>
      <c r="C151">
        <v>3</v>
      </c>
      <c r="D151" t="s">
        <v>539</v>
      </c>
      <c r="E151" t="s">
        <v>1870</v>
      </c>
      <c r="F151">
        <v>100</v>
      </c>
      <c r="G151" t="s">
        <v>2041</v>
      </c>
    </row>
    <row r="152" spans="1:7">
      <c r="A152" t="s">
        <v>2037</v>
      </c>
      <c r="B152" t="s">
        <v>2042</v>
      </c>
      <c r="C152">
        <v>4</v>
      </c>
      <c r="D152" t="s">
        <v>539</v>
      </c>
      <c r="E152" t="s">
        <v>1904</v>
      </c>
      <c r="F152">
        <v>10</v>
      </c>
      <c r="G152" t="s">
        <v>2043</v>
      </c>
    </row>
    <row r="153" spans="1:7">
      <c r="A153" t="s">
        <v>2037</v>
      </c>
      <c r="B153" t="s">
        <v>2044</v>
      </c>
      <c r="C153">
        <v>5</v>
      </c>
      <c r="D153" t="s">
        <v>539</v>
      </c>
      <c r="E153" t="s">
        <v>1870</v>
      </c>
      <c r="F153">
        <v>20</v>
      </c>
      <c r="G153" t="s">
        <v>2045</v>
      </c>
    </row>
    <row r="154" spans="1:7">
      <c r="A154" t="s">
        <v>2037</v>
      </c>
      <c r="B154" t="s">
        <v>1998</v>
      </c>
      <c r="C154">
        <v>6</v>
      </c>
      <c r="D154" t="s">
        <v>539</v>
      </c>
      <c r="E154" t="s">
        <v>1904</v>
      </c>
      <c r="F154">
        <v>10</v>
      </c>
      <c r="G154" t="s">
        <v>2017</v>
      </c>
    </row>
    <row r="155" spans="1:7">
      <c r="A155" t="s">
        <v>2037</v>
      </c>
      <c r="B155" t="s">
        <v>2000</v>
      </c>
      <c r="C155">
        <v>7</v>
      </c>
      <c r="D155" t="s">
        <v>539</v>
      </c>
      <c r="E155" t="s">
        <v>1891</v>
      </c>
      <c r="F155">
        <v>1</v>
      </c>
      <c r="G155" t="s">
        <v>2007</v>
      </c>
    </row>
    <row r="156" spans="1:7">
      <c r="A156" t="s">
        <v>2037</v>
      </c>
      <c r="B156" t="s">
        <v>1876</v>
      </c>
      <c r="C156">
        <v>8</v>
      </c>
      <c r="D156" t="s">
        <v>539</v>
      </c>
      <c r="E156" t="s">
        <v>1877</v>
      </c>
      <c r="F156" t="s">
        <v>1878</v>
      </c>
      <c r="G156" t="s">
        <v>1912</v>
      </c>
    </row>
    <row r="157" spans="1:7">
      <c r="A157" t="s">
        <v>2037</v>
      </c>
      <c r="B157" t="s">
        <v>1880</v>
      </c>
      <c r="C157">
        <v>9</v>
      </c>
      <c r="D157" t="s">
        <v>539</v>
      </c>
      <c r="E157" t="s">
        <v>1877</v>
      </c>
      <c r="F157" t="s">
        <v>1878</v>
      </c>
      <c r="G157" t="s">
        <v>1930</v>
      </c>
    </row>
    <row r="158" spans="1:7">
      <c r="A158" t="s">
        <v>2037</v>
      </c>
      <c r="B158" t="s">
        <v>1882</v>
      </c>
      <c r="C158">
        <v>10</v>
      </c>
      <c r="D158" t="s">
        <v>539</v>
      </c>
      <c r="E158" t="s">
        <v>1870</v>
      </c>
      <c r="F158">
        <v>50</v>
      </c>
      <c r="G158" t="s">
        <v>1883</v>
      </c>
    </row>
    <row r="159" spans="1:7">
      <c r="A159" t="s">
        <v>2037</v>
      </c>
      <c r="B159" t="s">
        <v>1884</v>
      </c>
      <c r="C159">
        <v>11</v>
      </c>
      <c r="D159" t="s">
        <v>539</v>
      </c>
      <c r="E159" t="s">
        <v>1870</v>
      </c>
      <c r="F159">
        <v>50</v>
      </c>
      <c r="G159" t="s">
        <v>1885</v>
      </c>
    </row>
    <row r="160" spans="1:7">
      <c r="A160" t="s">
        <v>2046</v>
      </c>
      <c r="B160" t="s">
        <v>1869</v>
      </c>
      <c r="C160">
        <v>1</v>
      </c>
      <c r="D160" t="s">
        <v>1252</v>
      </c>
      <c r="E160" t="s">
        <v>1870</v>
      </c>
      <c r="F160">
        <v>20</v>
      </c>
      <c r="G160" t="s">
        <v>1871</v>
      </c>
    </row>
    <row r="161" spans="1:7">
      <c r="A161" t="s">
        <v>2046</v>
      </c>
      <c r="B161" t="s">
        <v>2047</v>
      </c>
      <c r="C161">
        <v>2</v>
      </c>
      <c r="D161" t="s">
        <v>1252</v>
      </c>
      <c r="E161" t="s">
        <v>1870</v>
      </c>
      <c r="F161">
        <v>20</v>
      </c>
      <c r="G161" t="s">
        <v>3</v>
      </c>
    </row>
    <row r="162" spans="1:7">
      <c r="A162" t="s">
        <v>2046</v>
      </c>
      <c r="B162" t="s">
        <v>2048</v>
      </c>
      <c r="C162">
        <v>3</v>
      </c>
      <c r="D162" t="s">
        <v>1252</v>
      </c>
      <c r="E162" t="s">
        <v>1870</v>
      </c>
      <c r="F162">
        <v>20</v>
      </c>
      <c r="G162" t="s">
        <v>2049</v>
      </c>
    </row>
    <row r="163" spans="1:7">
      <c r="A163" t="s">
        <v>2046</v>
      </c>
      <c r="B163" t="s">
        <v>2050</v>
      </c>
      <c r="C163">
        <v>4</v>
      </c>
      <c r="D163" t="s">
        <v>539</v>
      </c>
      <c r="E163" t="s">
        <v>1927</v>
      </c>
      <c r="F163" s="323">
        <v>65535</v>
      </c>
      <c r="G163" t="s">
        <v>2051</v>
      </c>
    </row>
    <row r="164" spans="1:7">
      <c r="A164" t="s">
        <v>2046</v>
      </c>
      <c r="B164" t="s">
        <v>1880</v>
      </c>
      <c r="C164">
        <v>5</v>
      </c>
      <c r="D164" t="s">
        <v>539</v>
      </c>
      <c r="E164" t="s">
        <v>1877</v>
      </c>
      <c r="F164" t="s">
        <v>1878</v>
      </c>
      <c r="G164" t="s">
        <v>1986</v>
      </c>
    </row>
    <row r="165" spans="1:7">
      <c r="A165" t="s">
        <v>2046</v>
      </c>
      <c r="B165" t="s">
        <v>1876</v>
      </c>
      <c r="C165">
        <v>6</v>
      </c>
      <c r="D165" t="s">
        <v>539</v>
      </c>
      <c r="E165" t="s">
        <v>1877</v>
      </c>
      <c r="F165" t="s">
        <v>1878</v>
      </c>
      <c r="G165" t="s">
        <v>1985</v>
      </c>
    </row>
    <row r="166" spans="1:7">
      <c r="A166" t="s">
        <v>2046</v>
      </c>
      <c r="B166" t="s">
        <v>1882</v>
      </c>
      <c r="C166">
        <v>7</v>
      </c>
      <c r="D166" t="s">
        <v>539</v>
      </c>
      <c r="E166" t="s">
        <v>1870</v>
      </c>
      <c r="F166">
        <v>50</v>
      </c>
      <c r="G166" t="s">
        <v>1987</v>
      </c>
    </row>
    <row r="167" spans="1:7">
      <c r="A167" t="s">
        <v>2046</v>
      </c>
      <c r="B167" t="s">
        <v>1884</v>
      </c>
      <c r="C167">
        <v>8</v>
      </c>
      <c r="D167" t="s">
        <v>539</v>
      </c>
      <c r="E167" t="s">
        <v>1870</v>
      </c>
      <c r="F167">
        <v>50</v>
      </c>
      <c r="G167" t="s">
        <v>1988</v>
      </c>
    </row>
    <row r="168" spans="1:7">
      <c r="A168" t="s">
        <v>2052</v>
      </c>
      <c r="B168" t="s">
        <v>1869</v>
      </c>
      <c r="C168">
        <v>1</v>
      </c>
      <c r="D168" t="s">
        <v>1252</v>
      </c>
      <c r="E168" t="s">
        <v>1870</v>
      </c>
      <c r="F168">
        <v>20</v>
      </c>
      <c r="G168" t="s">
        <v>1871</v>
      </c>
    </row>
    <row r="169" spans="1:7">
      <c r="A169" t="s">
        <v>2052</v>
      </c>
      <c r="B169" t="s">
        <v>2047</v>
      </c>
      <c r="C169">
        <v>2</v>
      </c>
      <c r="D169" t="s">
        <v>1252</v>
      </c>
      <c r="E169" t="s">
        <v>1870</v>
      </c>
      <c r="F169">
        <v>20</v>
      </c>
      <c r="G169" t="s">
        <v>3</v>
      </c>
    </row>
    <row r="170" spans="1:7">
      <c r="A170" t="s">
        <v>2052</v>
      </c>
      <c r="B170" t="s">
        <v>2053</v>
      </c>
      <c r="C170">
        <v>3</v>
      </c>
      <c r="D170" t="s">
        <v>539</v>
      </c>
      <c r="E170" t="s">
        <v>1948</v>
      </c>
      <c r="F170" t="s">
        <v>1878</v>
      </c>
      <c r="G170" t="s">
        <v>90</v>
      </c>
    </row>
    <row r="171" spans="1:7">
      <c r="A171" t="s">
        <v>2052</v>
      </c>
      <c r="B171" t="s">
        <v>1947</v>
      </c>
      <c r="C171">
        <v>4</v>
      </c>
      <c r="D171" t="s">
        <v>539</v>
      </c>
      <c r="E171" t="s">
        <v>1948</v>
      </c>
      <c r="F171" t="s">
        <v>1878</v>
      </c>
      <c r="G171" t="s">
        <v>2054</v>
      </c>
    </row>
    <row r="172" spans="1:7">
      <c r="A172" t="s">
        <v>2052</v>
      </c>
      <c r="B172" t="s">
        <v>1950</v>
      </c>
      <c r="C172">
        <v>5</v>
      </c>
      <c r="D172" t="s">
        <v>539</v>
      </c>
      <c r="E172" t="s">
        <v>1948</v>
      </c>
      <c r="F172" t="s">
        <v>1878</v>
      </c>
      <c r="G172" t="s">
        <v>2055</v>
      </c>
    </row>
    <row r="173" spans="1:7">
      <c r="A173" t="s">
        <v>2052</v>
      </c>
      <c r="B173" t="s">
        <v>2056</v>
      </c>
      <c r="C173">
        <v>6</v>
      </c>
      <c r="D173" t="s">
        <v>539</v>
      </c>
      <c r="E173" t="s">
        <v>2057</v>
      </c>
      <c r="F173">
        <v>18</v>
      </c>
      <c r="G173" t="s">
        <v>2058</v>
      </c>
    </row>
    <row r="174" spans="1:7">
      <c r="A174" t="s">
        <v>2052</v>
      </c>
      <c r="B174" t="s">
        <v>2059</v>
      </c>
      <c r="C174">
        <v>7</v>
      </c>
      <c r="D174" t="s">
        <v>539</v>
      </c>
      <c r="E174" t="s">
        <v>2057</v>
      </c>
      <c r="F174">
        <v>18</v>
      </c>
      <c r="G174" t="s">
        <v>2060</v>
      </c>
    </row>
    <row r="175" spans="1:7">
      <c r="A175" t="s">
        <v>2052</v>
      </c>
      <c r="B175" t="s">
        <v>1984</v>
      </c>
      <c r="C175">
        <v>8</v>
      </c>
      <c r="D175" t="s">
        <v>539</v>
      </c>
      <c r="E175" t="s">
        <v>1927</v>
      </c>
      <c r="F175" s="323">
        <v>65535</v>
      </c>
      <c r="G175" t="s">
        <v>14</v>
      </c>
    </row>
    <row r="176" spans="1:7">
      <c r="A176" t="s">
        <v>2052</v>
      </c>
      <c r="B176" t="s">
        <v>1880</v>
      </c>
      <c r="C176">
        <v>9</v>
      </c>
      <c r="D176" t="s">
        <v>539</v>
      </c>
      <c r="E176" t="s">
        <v>1877</v>
      </c>
      <c r="F176" t="s">
        <v>1878</v>
      </c>
      <c r="G176" t="s">
        <v>1986</v>
      </c>
    </row>
    <row r="177" spans="1:7">
      <c r="A177" t="s">
        <v>2052</v>
      </c>
      <c r="B177" t="s">
        <v>1876</v>
      </c>
      <c r="C177">
        <v>10</v>
      </c>
      <c r="D177" t="s">
        <v>539</v>
      </c>
      <c r="E177" t="s">
        <v>1877</v>
      </c>
      <c r="F177" t="s">
        <v>1878</v>
      </c>
      <c r="G177" t="s">
        <v>1985</v>
      </c>
    </row>
    <row r="178" spans="1:7">
      <c r="A178" t="s">
        <v>2052</v>
      </c>
      <c r="B178" t="s">
        <v>1882</v>
      </c>
      <c r="C178">
        <v>11</v>
      </c>
      <c r="D178" t="s">
        <v>539</v>
      </c>
      <c r="E178" t="s">
        <v>1870</v>
      </c>
      <c r="F178">
        <v>50</v>
      </c>
      <c r="G178" t="s">
        <v>1987</v>
      </c>
    </row>
    <row r="179" spans="1:7">
      <c r="A179" t="s">
        <v>2052</v>
      </c>
      <c r="B179" t="s">
        <v>1884</v>
      </c>
      <c r="C179">
        <v>12</v>
      </c>
      <c r="D179" t="s">
        <v>539</v>
      </c>
      <c r="E179" t="s">
        <v>1870</v>
      </c>
      <c r="F179">
        <v>50</v>
      </c>
      <c r="G179" t="s">
        <v>1988</v>
      </c>
    </row>
    <row r="180" spans="1:7">
      <c r="A180" t="s">
        <v>2061</v>
      </c>
      <c r="B180" t="s">
        <v>1869</v>
      </c>
      <c r="C180">
        <v>1</v>
      </c>
      <c r="D180" t="s">
        <v>1252</v>
      </c>
      <c r="E180" t="s">
        <v>1870</v>
      </c>
      <c r="F180">
        <v>20</v>
      </c>
      <c r="G180" t="s">
        <v>1871</v>
      </c>
    </row>
    <row r="181" spans="1:7">
      <c r="A181" t="s">
        <v>2061</v>
      </c>
      <c r="B181" t="s">
        <v>2019</v>
      </c>
      <c r="C181">
        <v>2</v>
      </c>
      <c r="D181" t="s">
        <v>1252</v>
      </c>
      <c r="E181" t="s">
        <v>1904</v>
      </c>
      <c r="F181">
        <v>10</v>
      </c>
      <c r="G181" t="s">
        <v>2062</v>
      </c>
    </row>
    <row r="182" spans="1:7">
      <c r="A182" t="s">
        <v>2061</v>
      </c>
      <c r="B182" t="s">
        <v>2047</v>
      </c>
      <c r="C182">
        <v>3</v>
      </c>
      <c r="D182" t="s">
        <v>539</v>
      </c>
      <c r="E182" t="s">
        <v>1870</v>
      </c>
      <c r="F182">
        <v>20</v>
      </c>
      <c r="G182" t="s">
        <v>3</v>
      </c>
    </row>
    <row r="183" spans="1:7">
      <c r="A183" t="s">
        <v>2061</v>
      </c>
      <c r="B183" t="s">
        <v>2063</v>
      </c>
      <c r="C183">
        <v>4</v>
      </c>
      <c r="D183" t="s">
        <v>539</v>
      </c>
      <c r="E183" t="s">
        <v>1948</v>
      </c>
      <c r="F183" t="s">
        <v>1878</v>
      </c>
      <c r="G183" t="s">
        <v>2064</v>
      </c>
    </row>
    <row r="184" spans="1:7">
      <c r="A184" t="s">
        <v>2061</v>
      </c>
      <c r="B184" t="s">
        <v>2065</v>
      </c>
      <c r="C184">
        <v>5</v>
      </c>
      <c r="D184" t="s">
        <v>539</v>
      </c>
      <c r="E184" t="s">
        <v>1877</v>
      </c>
      <c r="F184" t="s">
        <v>1878</v>
      </c>
      <c r="G184" t="s">
        <v>2066</v>
      </c>
    </row>
    <row r="185" spans="1:7">
      <c r="A185" t="s">
        <v>2061</v>
      </c>
      <c r="B185" t="s">
        <v>2067</v>
      </c>
      <c r="C185">
        <v>6</v>
      </c>
      <c r="D185" t="s">
        <v>539</v>
      </c>
      <c r="E185" t="s">
        <v>1870</v>
      </c>
      <c r="F185">
        <v>20</v>
      </c>
      <c r="G185" t="s">
        <v>9</v>
      </c>
    </row>
    <row r="186" spans="1:7">
      <c r="A186" t="s">
        <v>2061</v>
      </c>
      <c r="B186" t="s">
        <v>2068</v>
      </c>
      <c r="C186">
        <v>7</v>
      </c>
      <c r="D186" t="s">
        <v>539</v>
      </c>
      <c r="E186" t="s">
        <v>1870</v>
      </c>
      <c r="F186">
        <v>20</v>
      </c>
      <c r="G186" t="s">
        <v>2069</v>
      </c>
    </row>
    <row r="187" spans="1:7">
      <c r="A187" t="s">
        <v>2061</v>
      </c>
      <c r="B187" t="s">
        <v>2070</v>
      </c>
      <c r="C187">
        <v>8</v>
      </c>
      <c r="D187" t="s">
        <v>539</v>
      </c>
      <c r="E187" t="s">
        <v>1927</v>
      </c>
      <c r="F187" s="323">
        <v>65535</v>
      </c>
      <c r="G187" t="s">
        <v>2071</v>
      </c>
    </row>
    <row r="188" spans="1:7">
      <c r="A188" t="s">
        <v>2061</v>
      </c>
      <c r="B188" t="s">
        <v>2072</v>
      </c>
      <c r="C188">
        <v>9</v>
      </c>
      <c r="D188" t="s">
        <v>539</v>
      </c>
      <c r="E188" t="s">
        <v>1870</v>
      </c>
      <c r="F188">
        <v>50</v>
      </c>
      <c r="G188" t="s">
        <v>1925</v>
      </c>
    </row>
    <row r="189" spans="1:7">
      <c r="A189" t="s">
        <v>2061</v>
      </c>
      <c r="B189" t="s">
        <v>1876</v>
      </c>
      <c r="C189">
        <v>10</v>
      </c>
      <c r="D189" t="s">
        <v>539</v>
      </c>
      <c r="E189" t="s">
        <v>1877</v>
      </c>
      <c r="F189" t="s">
        <v>1878</v>
      </c>
      <c r="G189" t="s">
        <v>1879</v>
      </c>
    </row>
    <row r="190" spans="1:7">
      <c r="A190" t="s">
        <v>2061</v>
      </c>
      <c r="B190" t="s">
        <v>1880</v>
      </c>
      <c r="C190">
        <v>11</v>
      </c>
      <c r="D190" t="s">
        <v>539</v>
      </c>
      <c r="E190" t="s">
        <v>1877</v>
      </c>
      <c r="F190" t="s">
        <v>1878</v>
      </c>
      <c r="G190" t="s">
        <v>1881</v>
      </c>
    </row>
    <row r="191" spans="1:7">
      <c r="A191" t="s">
        <v>2061</v>
      </c>
      <c r="B191" t="s">
        <v>1882</v>
      </c>
      <c r="C191">
        <v>12</v>
      </c>
      <c r="D191" t="s">
        <v>539</v>
      </c>
      <c r="E191" t="s">
        <v>1870</v>
      </c>
      <c r="F191">
        <v>50</v>
      </c>
      <c r="G191" t="s">
        <v>1987</v>
      </c>
    </row>
    <row r="192" spans="1:7">
      <c r="A192" t="s">
        <v>2061</v>
      </c>
      <c r="B192" t="s">
        <v>1884</v>
      </c>
      <c r="C192">
        <v>13</v>
      </c>
      <c r="D192" t="s">
        <v>539</v>
      </c>
      <c r="E192" t="s">
        <v>1870</v>
      </c>
      <c r="F192">
        <v>50</v>
      </c>
      <c r="G192" t="s">
        <v>1988</v>
      </c>
    </row>
    <row r="193" spans="1:7">
      <c r="A193" t="s">
        <v>2073</v>
      </c>
      <c r="B193" t="s">
        <v>1869</v>
      </c>
      <c r="C193">
        <v>1</v>
      </c>
      <c r="D193" t="s">
        <v>1252</v>
      </c>
      <c r="E193" t="s">
        <v>1870</v>
      </c>
      <c r="F193">
        <v>20</v>
      </c>
      <c r="G193" t="s">
        <v>1871</v>
      </c>
    </row>
    <row r="194" spans="1:7">
      <c r="A194" t="s">
        <v>2073</v>
      </c>
      <c r="B194" t="s">
        <v>2047</v>
      </c>
      <c r="C194">
        <v>2</v>
      </c>
      <c r="D194" t="s">
        <v>1252</v>
      </c>
      <c r="E194" t="s">
        <v>1870</v>
      </c>
      <c r="F194">
        <v>20</v>
      </c>
      <c r="G194" t="s">
        <v>3</v>
      </c>
    </row>
    <row r="195" spans="1:7">
      <c r="A195" t="s">
        <v>2073</v>
      </c>
      <c r="B195" t="s">
        <v>2053</v>
      </c>
      <c r="C195">
        <v>3</v>
      </c>
      <c r="D195" t="s">
        <v>539</v>
      </c>
      <c r="E195" t="s">
        <v>1948</v>
      </c>
      <c r="F195" t="s">
        <v>1878</v>
      </c>
      <c r="G195" t="s">
        <v>90</v>
      </c>
    </row>
    <row r="196" spans="1:7">
      <c r="A196" t="s">
        <v>2073</v>
      </c>
      <c r="B196" t="s">
        <v>1947</v>
      </c>
      <c r="C196">
        <v>4</v>
      </c>
      <c r="D196" t="s">
        <v>539</v>
      </c>
      <c r="E196" t="s">
        <v>1948</v>
      </c>
      <c r="F196" t="s">
        <v>1878</v>
      </c>
      <c r="G196" t="s">
        <v>2054</v>
      </c>
    </row>
    <row r="197" spans="1:7">
      <c r="A197" t="s">
        <v>2073</v>
      </c>
      <c r="B197" t="s">
        <v>1950</v>
      </c>
      <c r="C197">
        <v>5</v>
      </c>
      <c r="D197" t="s">
        <v>539</v>
      </c>
      <c r="E197" t="s">
        <v>1948</v>
      </c>
      <c r="F197" t="s">
        <v>1878</v>
      </c>
      <c r="G197" t="s">
        <v>2055</v>
      </c>
    </row>
    <row r="198" spans="1:7">
      <c r="A198" t="s">
        <v>2073</v>
      </c>
      <c r="B198" t="s">
        <v>2056</v>
      </c>
      <c r="C198">
        <v>6</v>
      </c>
      <c r="D198" t="s">
        <v>539</v>
      </c>
      <c r="E198" t="s">
        <v>2057</v>
      </c>
      <c r="F198">
        <v>18</v>
      </c>
      <c r="G198" t="s">
        <v>2058</v>
      </c>
    </row>
    <row r="199" spans="1:7">
      <c r="A199" t="s">
        <v>2073</v>
      </c>
      <c r="B199" t="s">
        <v>2059</v>
      </c>
      <c r="C199">
        <v>7</v>
      </c>
      <c r="D199" t="s">
        <v>539</v>
      </c>
      <c r="E199" t="s">
        <v>2057</v>
      </c>
      <c r="F199">
        <v>18</v>
      </c>
      <c r="G199" t="s">
        <v>2060</v>
      </c>
    </row>
    <row r="200" spans="1:7">
      <c r="A200" t="s">
        <v>2073</v>
      </c>
      <c r="B200" t="s">
        <v>2074</v>
      </c>
      <c r="C200">
        <v>8</v>
      </c>
      <c r="D200" t="s">
        <v>539</v>
      </c>
      <c r="E200" t="s">
        <v>2057</v>
      </c>
      <c r="F200">
        <v>18</v>
      </c>
      <c r="G200" t="s">
        <v>2075</v>
      </c>
    </row>
    <row r="201" spans="1:7">
      <c r="A201" t="s">
        <v>2073</v>
      </c>
      <c r="B201" t="s">
        <v>2076</v>
      </c>
      <c r="C201">
        <v>9</v>
      </c>
      <c r="D201" t="s">
        <v>539</v>
      </c>
      <c r="E201" t="s">
        <v>2057</v>
      </c>
      <c r="F201">
        <v>18</v>
      </c>
      <c r="G201" t="s">
        <v>2077</v>
      </c>
    </row>
    <row r="202" spans="1:7">
      <c r="A202" t="s">
        <v>2073</v>
      </c>
      <c r="B202" t="s">
        <v>2078</v>
      </c>
      <c r="C202">
        <v>10</v>
      </c>
      <c r="D202" t="s">
        <v>539</v>
      </c>
      <c r="E202" t="s">
        <v>2057</v>
      </c>
      <c r="F202">
        <v>18</v>
      </c>
      <c r="G202" t="s">
        <v>2079</v>
      </c>
    </row>
    <row r="203" spans="1:7">
      <c r="A203" t="s">
        <v>2073</v>
      </c>
      <c r="B203" t="s">
        <v>2080</v>
      </c>
      <c r="C203">
        <v>11</v>
      </c>
      <c r="D203" t="s">
        <v>539</v>
      </c>
      <c r="E203" t="s">
        <v>2057</v>
      </c>
      <c r="F203">
        <v>18</v>
      </c>
      <c r="G203" t="s">
        <v>2081</v>
      </c>
    </row>
    <row r="204" spans="1:7">
      <c r="A204" t="s">
        <v>2073</v>
      </c>
      <c r="B204" t="s">
        <v>2082</v>
      </c>
      <c r="C204">
        <v>12</v>
      </c>
      <c r="D204" t="s">
        <v>539</v>
      </c>
      <c r="E204" t="s">
        <v>2057</v>
      </c>
      <c r="F204">
        <v>18</v>
      </c>
      <c r="G204" t="s">
        <v>2083</v>
      </c>
    </row>
    <row r="205" spans="1:7">
      <c r="A205" t="s">
        <v>2073</v>
      </c>
      <c r="B205" t="s">
        <v>1984</v>
      </c>
      <c r="C205">
        <v>13</v>
      </c>
      <c r="D205" t="s">
        <v>539</v>
      </c>
      <c r="E205" t="s">
        <v>1927</v>
      </c>
      <c r="F205" s="323">
        <v>65535</v>
      </c>
      <c r="G205" t="s">
        <v>14</v>
      </c>
    </row>
    <row r="206" spans="1:7">
      <c r="A206" t="s">
        <v>2073</v>
      </c>
      <c r="B206" t="s">
        <v>1876</v>
      </c>
      <c r="C206">
        <v>14</v>
      </c>
      <c r="D206" t="s">
        <v>539</v>
      </c>
      <c r="E206" t="s">
        <v>1877</v>
      </c>
      <c r="F206" t="s">
        <v>1878</v>
      </c>
      <c r="G206" t="s">
        <v>1985</v>
      </c>
    </row>
    <row r="207" spans="1:7">
      <c r="A207" t="s">
        <v>2073</v>
      </c>
      <c r="B207" t="s">
        <v>1880</v>
      </c>
      <c r="C207">
        <v>15</v>
      </c>
      <c r="D207" t="s">
        <v>539</v>
      </c>
      <c r="E207" t="s">
        <v>1877</v>
      </c>
      <c r="F207" t="s">
        <v>1878</v>
      </c>
      <c r="G207" t="s">
        <v>1986</v>
      </c>
    </row>
    <row r="208" spans="1:7">
      <c r="A208" t="s">
        <v>2073</v>
      </c>
      <c r="B208" t="s">
        <v>1882</v>
      </c>
      <c r="C208">
        <v>16</v>
      </c>
      <c r="D208" t="s">
        <v>539</v>
      </c>
      <c r="E208" t="s">
        <v>1870</v>
      </c>
      <c r="F208">
        <v>50</v>
      </c>
      <c r="G208" t="s">
        <v>1987</v>
      </c>
    </row>
    <row r="209" spans="1:7">
      <c r="A209" t="s">
        <v>2073</v>
      </c>
      <c r="B209" t="s">
        <v>1884</v>
      </c>
      <c r="C209">
        <v>17</v>
      </c>
      <c r="D209" t="s">
        <v>539</v>
      </c>
      <c r="E209" t="s">
        <v>1870</v>
      </c>
      <c r="F209">
        <v>50</v>
      </c>
      <c r="G209" t="s">
        <v>1988</v>
      </c>
    </row>
    <row r="210" spans="1:7">
      <c r="A210" t="s">
        <v>2084</v>
      </c>
      <c r="B210" t="s">
        <v>1869</v>
      </c>
      <c r="C210">
        <v>1</v>
      </c>
      <c r="D210" t="s">
        <v>1252</v>
      </c>
      <c r="E210" t="s">
        <v>1870</v>
      </c>
      <c r="F210">
        <v>20</v>
      </c>
      <c r="G210" t="s">
        <v>1871</v>
      </c>
    </row>
    <row r="211" spans="1:7">
      <c r="A211" t="s">
        <v>2084</v>
      </c>
      <c r="B211" t="s">
        <v>2047</v>
      </c>
      <c r="C211">
        <v>2</v>
      </c>
      <c r="D211" t="s">
        <v>1252</v>
      </c>
      <c r="E211" t="s">
        <v>1870</v>
      </c>
      <c r="F211">
        <v>20</v>
      </c>
      <c r="G211" t="s">
        <v>3</v>
      </c>
    </row>
    <row r="212" spans="1:7">
      <c r="A212" t="s">
        <v>2084</v>
      </c>
      <c r="B212" t="s">
        <v>2085</v>
      </c>
      <c r="C212">
        <v>3</v>
      </c>
      <c r="D212" t="s">
        <v>539</v>
      </c>
      <c r="E212" t="s">
        <v>1870</v>
      </c>
      <c r="F212">
        <v>255</v>
      </c>
      <c r="G212" t="s">
        <v>2086</v>
      </c>
    </row>
    <row r="213" spans="1:7">
      <c r="A213" t="s">
        <v>2084</v>
      </c>
      <c r="B213" t="s">
        <v>2009</v>
      </c>
      <c r="C213">
        <v>4</v>
      </c>
      <c r="D213" t="s">
        <v>539</v>
      </c>
      <c r="E213" t="s">
        <v>1870</v>
      </c>
      <c r="F213">
        <v>20</v>
      </c>
      <c r="G213" t="s">
        <v>2010</v>
      </c>
    </row>
    <row r="214" spans="1:7">
      <c r="A214" t="s">
        <v>2084</v>
      </c>
      <c r="B214" t="s">
        <v>2087</v>
      </c>
      <c r="C214">
        <v>5</v>
      </c>
      <c r="D214" t="s">
        <v>539</v>
      </c>
      <c r="E214" t="s">
        <v>1870</v>
      </c>
      <c r="F214">
        <v>20</v>
      </c>
      <c r="G214" t="s">
        <v>2088</v>
      </c>
    </row>
    <row r="215" spans="1:7">
      <c r="A215" t="s">
        <v>2084</v>
      </c>
      <c r="B215" t="s">
        <v>2089</v>
      </c>
      <c r="C215">
        <v>6</v>
      </c>
      <c r="D215" t="s">
        <v>539</v>
      </c>
      <c r="E215" t="s">
        <v>1870</v>
      </c>
      <c r="F215">
        <v>50</v>
      </c>
      <c r="G215" t="s">
        <v>2090</v>
      </c>
    </row>
    <row r="216" spans="1:7">
      <c r="A216" t="s">
        <v>2084</v>
      </c>
      <c r="B216" t="s">
        <v>2038</v>
      </c>
      <c r="C216">
        <v>7</v>
      </c>
      <c r="D216" t="s">
        <v>539</v>
      </c>
      <c r="E216" t="s">
        <v>1904</v>
      </c>
      <c r="F216">
        <v>10</v>
      </c>
      <c r="G216" t="s">
        <v>2091</v>
      </c>
    </row>
    <row r="217" spans="1:7">
      <c r="A217" t="s">
        <v>2084</v>
      </c>
      <c r="B217" t="s">
        <v>2092</v>
      </c>
      <c r="C217">
        <v>8</v>
      </c>
      <c r="D217" t="s">
        <v>539</v>
      </c>
      <c r="E217" t="s">
        <v>1904</v>
      </c>
      <c r="F217">
        <v>10</v>
      </c>
      <c r="G217" t="s">
        <v>2093</v>
      </c>
    </row>
    <row r="218" spans="1:7">
      <c r="A218" t="s">
        <v>2084</v>
      </c>
      <c r="B218" t="s">
        <v>2094</v>
      </c>
      <c r="C218">
        <v>9</v>
      </c>
      <c r="D218" t="s">
        <v>539</v>
      </c>
      <c r="E218" t="s">
        <v>1904</v>
      </c>
      <c r="F218">
        <v>10</v>
      </c>
      <c r="G218" t="s">
        <v>2095</v>
      </c>
    </row>
    <row r="219" spans="1:7">
      <c r="A219" t="s">
        <v>2084</v>
      </c>
      <c r="B219" t="s">
        <v>2096</v>
      </c>
      <c r="C219">
        <v>10</v>
      </c>
      <c r="D219" t="s">
        <v>539</v>
      </c>
      <c r="E219" t="s">
        <v>1870</v>
      </c>
      <c r="F219">
        <v>20</v>
      </c>
      <c r="G219" t="s">
        <v>2097</v>
      </c>
    </row>
    <row r="220" spans="1:7">
      <c r="A220" t="s">
        <v>2084</v>
      </c>
      <c r="B220" t="s">
        <v>2074</v>
      </c>
      <c r="C220">
        <v>11</v>
      </c>
      <c r="D220" t="s">
        <v>539</v>
      </c>
      <c r="E220" t="s">
        <v>2057</v>
      </c>
      <c r="F220">
        <v>18</v>
      </c>
      <c r="G220" t="s">
        <v>2075</v>
      </c>
    </row>
    <row r="221" spans="1:7">
      <c r="A221" t="s">
        <v>2084</v>
      </c>
      <c r="B221" t="s">
        <v>2098</v>
      </c>
      <c r="C221">
        <v>12</v>
      </c>
      <c r="D221" t="s">
        <v>539</v>
      </c>
      <c r="E221" t="s">
        <v>1904</v>
      </c>
      <c r="F221">
        <v>10</v>
      </c>
      <c r="G221" t="s">
        <v>2099</v>
      </c>
    </row>
    <row r="222" spans="1:7">
      <c r="A222" t="s">
        <v>2084</v>
      </c>
      <c r="B222" t="s">
        <v>2100</v>
      </c>
      <c r="C222">
        <v>13</v>
      </c>
      <c r="D222" t="s">
        <v>539</v>
      </c>
      <c r="E222" t="s">
        <v>1927</v>
      </c>
      <c r="F222" s="323">
        <v>65535</v>
      </c>
      <c r="G222" t="s">
        <v>14</v>
      </c>
    </row>
    <row r="223" spans="1:7">
      <c r="A223" t="s">
        <v>2084</v>
      </c>
      <c r="B223" t="s">
        <v>1952</v>
      </c>
      <c r="C223">
        <v>14</v>
      </c>
      <c r="D223" t="s">
        <v>539</v>
      </c>
      <c r="E223" t="s">
        <v>1870</v>
      </c>
      <c r="F223">
        <v>20</v>
      </c>
      <c r="G223" t="s">
        <v>2101</v>
      </c>
    </row>
    <row r="224" spans="1:7">
      <c r="A224" t="s">
        <v>2084</v>
      </c>
      <c r="B224" t="s">
        <v>1876</v>
      </c>
      <c r="C224">
        <v>15</v>
      </c>
      <c r="D224" t="s">
        <v>539</v>
      </c>
      <c r="E224" t="s">
        <v>1877</v>
      </c>
      <c r="F224" t="s">
        <v>1878</v>
      </c>
      <c r="G224" t="s">
        <v>1985</v>
      </c>
    </row>
    <row r="225" spans="1:7">
      <c r="A225" t="s">
        <v>2084</v>
      </c>
      <c r="B225" t="s">
        <v>1880</v>
      </c>
      <c r="C225">
        <v>16</v>
      </c>
      <c r="D225" t="s">
        <v>539</v>
      </c>
      <c r="E225" t="s">
        <v>1877</v>
      </c>
      <c r="F225" t="s">
        <v>1878</v>
      </c>
      <c r="G225" t="s">
        <v>1986</v>
      </c>
    </row>
    <row r="226" spans="1:7">
      <c r="A226" t="s">
        <v>2084</v>
      </c>
      <c r="B226" t="s">
        <v>1882</v>
      </c>
      <c r="C226">
        <v>17</v>
      </c>
      <c r="D226" t="s">
        <v>539</v>
      </c>
      <c r="E226" t="s">
        <v>1870</v>
      </c>
      <c r="F226">
        <v>50</v>
      </c>
      <c r="G226" t="s">
        <v>1987</v>
      </c>
    </row>
    <row r="227" spans="1:7">
      <c r="A227" t="s">
        <v>2084</v>
      </c>
      <c r="B227" t="s">
        <v>1884</v>
      </c>
      <c r="C227">
        <v>18</v>
      </c>
      <c r="D227" t="s">
        <v>539</v>
      </c>
      <c r="E227" t="s">
        <v>1870</v>
      </c>
      <c r="F227">
        <v>50</v>
      </c>
      <c r="G227" t="s">
        <v>1988</v>
      </c>
    </row>
    <row r="228" spans="1:7">
      <c r="A228" t="s">
        <v>2102</v>
      </c>
      <c r="B228" t="s">
        <v>1869</v>
      </c>
      <c r="C228">
        <v>1</v>
      </c>
      <c r="D228" t="s">
        <v>1252</v>
      </c>
      <c r="E228" t="s">
        <v>1870</v>
      </c>
      <c r="F228">
        <v>20</v>
      </c>
      <c r="G228" t="s">
        <v>1871</v>
      </c>
    </row>
    <row r="229" spans="1:7">
      <c r="A229" t="s">
        <v>2102</v>
      </c>
      <c r="B229" t="s">
        <v>2103</v>
      </c>
      <c r="C229">
        <v>2</v>
      </c>
      <c r="D229" t="s">
        <v>1252</v>
      </c>
      <c r="E229" t="s">
        <v>1904</v>
      </c>
      <c r="F229">
        <v>10</v>
      </c>
      <c r="G229" t="s">
        <v>2104</v>
      </c>
    </row>
    <row r="230" spans="1:7">
      <c r="A230" t="s">
        <v>2102</v>
      </c>
      <c r="B230" t="s">
        <v>2105</v>
      </c>
      <c r="C230">
        <v>3</v>
      </c>
      <c r="D230" t="s">
        <v>539</v>
      </c>
      <c r="E230" t="s">
        <v>1904</v>
      </c>
      <c r="F230">
        <v>10</v>
      </c>
      <c r="G230" t="s">
        <v>2106</v>
      </c>
    </row>
    <row r="231" spans="1:7">
      <c r="A231" t="s">
        <v>2102</v>
      </c>
      <c r="B231" t="s">
        <v>2047</v>
      </c>
      <c r="C231">
        <v>4</v>
      </c>
      <c r="D231" t="s">
        <v>539</v>
      </c>
      <c r="E231" t="s">
        <v>1870</v>
      </c>
      <c r="F231">
        <v>20</v>
      </c>
      <c r="G231" t="s">
        <v>2107</v>
      </c>
    </row>
    <row r="232" spans="1:7">
      <c r="A232" t="s">
        <v>2102</v>
      </c>
      <c r="B232" t="s">
        <v>2009</v>
      </c>
      <c r="C232">
        <v>5</v>
      </c>
      <c r="D232" t="s">
        <v>539</v>
      </c>
      <c r="E232" t="s">
        <v>1870</v>
      </c>
      <c r="F232">
        <v>20</v>
      </c>
      <c r="G232" t="s">
        <v>2010</v>
      </c>
    </row>
    <row r="233" spans="1:7">
      <c r="A233" t="s">
        <v>2102</v>
      </c>
      <c r="B233" t="s">
        <v>2108</v>
      </c>
      <c r="C233">
        <v>6</v>
      </c>
      <c r="D233" t="s">
        <v>539</v>
      </c>
      <c r="E233" t="s">
        <v>1870</v>
      </c>
      <c r="F233">
        <v>100</v>
      </c>
      <c r="G233" t="s">
        <v>2109</v>
      </c>
    </row>
    <row r="234" spans="1:7">
      <c r="A234" t="s">
        <v>2102</v>
      </c>
      <c r="B234" t="s">
        <v>2087</v>
      </c>
      <c r="C234">
        <v>7</v>
      </c>
      <c r="D234" t="s">
        <v>539</v>
      </c>
      <c r="E234" t="s">
        <v>1870</v>
      </c>
      <c r="F234">
        <v>20</v>
      </c>
      <c r="G234" t="s">
        <v>2088</v>
      </c>
    </row>
    <row r="235" spans="1:7">
      <c r="A235" t="s">
        <v>2102</v>
      </c>
      <c r="B235" t="s">
        <v>2110</v>
      </c>
      <c r="C235">
        <v>8</v>
      </c>
      <c r="D235" t="s">
        <v>539</v>
      </c>
      <c r="E235" t="s">
        <v>1870</v>
      </c>
      <c r="F235">
        <v>150</v>
      </c>
      <c r="G235" t="s">
        <v>2111</v>
      </c>
    </row>
    <row r="236" spans="1:7">
      <c r="A236" t="s">
        <v>2102</v>
      </c>
      <c r="B236" t="s">
        <v>2092</v>
      </c>
      <c r="C236">
        <v>9</v>
      </c>
      <c r="D236" t="s">
        <v>539</v>
      </c>
      <c r="E236" t="s">
        <v>1904</v>
      </c>
      <c r="F236">
        <v>10</v>
      </c>
      <c r="G236" t="s">
        <v>2112</v>
      </c>
    </row>
    <row r="237" spans="1:7">
      <c r="A237" t="s">
        <v>2102</v>
      </c>
      <c r="B237" t="s">
        <v>2113</v>
      </c>
      <c r="C237">
        <v>10</v>
      </c>
      <c r="D237" t="s">
        <v>539</v>
      </c>
      <c r="E237" t="s">
        <v>1870</v>
      </c>
      <c r="F237">
        <v>100</v>
      </c>
      <c r="G237" t="s">
        <v>2114</v>
      </c>
    </row>
    <row r="238" spans="1:7">
      <c r="A238" t="s">
        <v>2102</v>
      </c>
      <c r="B238" t="s">
        <v>2094</v>
      </c>
      <c r="C238">
        <v>11</v>
      </c>
      <c r="D238" t="s">
        <v>539</v>
      </c>
      <c r="E238" t="s">
        <v>1904</v>
      </c>
      <c r="F238">
        <v>10</v>
      </c>
      <c r="G238" t="s">
        <v>2095</v>
      </c>
    </row>
    <row r="239" spans="1:7">
      <c r="A239" t="s">
        <v>2102</v>
      </c>
      <c r="B239" t="s">
        <v>2115</v>
      </c>
      <c r="C239">
        <v>12</v>
      </c>
      <c r="D239" t="s">
        <v>539</v>
      </c>
      <c r="E239" t="s">
        <v>1870</v>
      </c>
      <c r="F239">
        <v>100</v>
      </c>
      <c r="G239" t="s">
        <v>2116</v>
      </c>
    </row>
    <row r="240" spans="1:7">
      <c r="A240" t="s">
        <v>2102</v>
      </c>
      <c r="B240" t="s">
        <v>2117</v>
      </c>
      <c r="C240">
        <v>13</v>
      </c>
      <c r="D240" t="s">
        <v>539</v>
      </c>
      <c r="E240" t="s">
        <v>1870</v>
      </c>
      <c r="F240">
        <v>255</v>
      </c>
      <c r="G240" t="s">
        <v>2118</v>
      </c>
    </row>
    <row r="241" spans="1:7">
      <c r="A241" t="s">
        <v>2102</v>
      </c>
      <c r="B241" t="s">
        <v>2038</v>
      </c>
      <c r="C241">
        <v>14</v>
      </c>
      <c r="D241" t="s">
        <v>539</v>
      </c>
      <c r="E241" t="s">
        <v>1904</v>
      </c>
      <c r="F241">
        <v>10</v>
      </c>
      <c r="G241" t="s">
        <v>2091</v>
      </c>
    </row>
    <row r="242" spans="1:7">
      <c r="A242" t="s">
        <v>2102</v>
      </c>
      <c r="B242" t="s">
        <v>2119</v>
      </c>
      <c r="C242">
        <v>15</v>
      </c>
      <c r="D242" t="s">
        <v>539</v>
      </c>
      <c r="E242" t="s">
        <v>1870</v>
      </c>
      <c r="F242">
        <v>100</v>
      </c>
      <c r="G242" t="s">
        <v>2120</v>
      </c>
    </row>
    <row r="243" spans="1:7">
      <c r="A243" t="s">
        <v>2102</v>
      </c>
      <c r="B243" t="s">
        <v>2089</v>
      </c>
      <c r="C243">
        <v>16</v>
      </c>
      <c r="D243" t="s">
        <v>539</v>
      </c>
      <c r="E243" t="s">
        <v>1870</v>
      </c>
      <c r="F243">
        <v>50</v>
      </c>
      <c r="G243" t="s">
        <v>2090</v>
      </c>
    </row>
    <row r="244" spans="1:7">
      <c r="A244" t="s">
        <v>2102</v>
      </c>
      <c r="B244" t="s">
        <v>2121</v>
      </c>
      <c r="C244">
        <v>17</v>
      </c>
      <c r="D244" t="s">
        <v>539</v>
      </c>
      <c r="E244" t="s">
        <v>1870</v>
      </c>
      <c r="F244">
        <v>100</v>
      </c>
      <c r="G244" t="s">
        <v>2122</v>
      </c>
    </row>
    <row r="245" spans="1:7">
      <c r="A245" t="s">
        <v>2102</v>
      </c>
      <c r="B245" t="s">
        <v>2053</v>
      </c>
      <c r="C245">
        <v>18</v>
      </c>
      <c r="D245" t="s">
        <v>539</v>
      </c>
      <c r="E245" t="s">
        <v>1948</v>
      </c>
      <c r="F245" t="s">
        <v>1878</v>
      </c>
      <c r="G245" t="s">
        <v>90</v>
      </c>
    </row>
    <row r="246" spans="1:7">
      <c r="A246" t="s">
        <v>2102</v>
      </c>
      <c r="B246" t="s">
        <v>1947</v>
      </c>
      <c r="C246">
        <v>19</v>
      </c>
      <c r="D246" t="s">
        <v>539</v>
      </c>
      <c r="E246" t="s">
        <v>1948</v>
      </c>
      <c r="F246" t="s">
        <v>1878</v>
      </c>
      <c r="G246" t="s">
        <v>2123</v>
      </c>
    </row>
    <row r="247" spans="1:7">
      <c r="A247" t="s">
        <v>2102</v>
      </c>
      <c r="B247" t="s">
        <v>1950</v>
      </c>
      <c r="C247">
        <v>20</v>
      </c>
      <c r="D247" t="s">
        <v>539</v>
      </c>
      <c r="E247" t="s">
        <v>1948</v>
      </c>
      <c r="F247" t="s">
        <v>1878</v>
      </c>
      <c r="G247" t="s">
        <v>2124</v>
      </c>
    </row>
    <row r="248" spans="1:7">
      <c r="A248" t="s">
        <v>2102</v>
      </c>
      <c r="B248" t="s">
        <v>2125</v>
      </c>
      <c r="C248">
        <v>21</v>
      </c>
      <c r="D248" t="s">
        <v>539</v>
      </c>
      <c r="E248" t="s">
        <v>2057</v>
      </c>
      <c r="F248">
        <v>18</v>
      </c>
      <c r="G248" t="s">
        <v>2126</v>
      </c>
    </row>
    <row r="249" spans="1:7">
      <c r="A249" t="s">
        <v>2102</v>
      </c>
      <c r="B249" t="s">
        <v>2127</v>
      </c>
      <c r="C249">
        <v>22</v>
      </c>
      <c r="D249" t="s">
        <v>539</v>
      </c>
      <c r="E249" t="s">
        <v>2057</v>
      </c>
      <c r="F249">
        <v>18</v>
      </c>
      <c r="G249" t="s">
        <v>2128</v>
      </c>
    </row>
    <row r="250" spans="1:7">
      <c r="A250" t="s">
        <v>2102</v>
      </c>
      <c r="B250" t="s">
        <v>2129</v>
      </c>
      <c r="C250">
        <v>23</v>
      </c>
      <c r="D250" t="s">
        <v>539</v>
      </c>
      <c r="E250" t="s">
        <v>2057</v>
      </c>
      <c r="F250">
        <v>18</v>
      </c>
      <c r="G250" t="s">
        <v>2130</v>
      </c>
    </row>
    <row r="251" spans="1:7">
      <c r="A251" t="s">
        <v>2102</v>
      </c>
      <c r="B251" t="s">
        <v>2131</v>
      </c>
      <c r="C251">
        <v>24</v>
      </c>
      <c r="D251" t="s">
        <v>539</v>
      </c>
      <c r="E251" t="s">
        <v>2057</v>
      </c>
      <c r="F251">
        <v>18</v>
      </c>
      <c r="G251" t="s">
        <v>2132</v>
      </c>
    </row>
    <row r="252" spans="1:7">
      <c r="A252" t="s">
        <v>2102</v>
      </c>
      <c r="B252" t="s">
        <v>2133</v>
      </c>
      <c r="C252">
        <v>25</v>
      </c>
      <c r="D252" t="s">
        <v>539</v>
      </c>
      <c r="E252" t="s">
        <v>2057</v>
      </c>
      <c r="F252">
        <v>18</v>
      </c>
      <c r="G252" t="s">
        <v>2134</v>
      </c>
    </row>
    <row r="253" spans="1:7">
      <c r="A253" t="s">
        <v>2102</v>
      </c>
      <c r="B253" t="s">
        <v>2135</v>
      </c>
      <c r="C253">
        <v>26</v>
      </c>
      <c r="D253" t="s">
        <v>539</v>
      </c>
      <c r="E253" t="s">
        <v>2057</v>
      </c>
      <c r="F253">
        <v>18</v>
      </c>
      <c r="G253" t="s">
        <v>2136</v>
      </c>
    </row>
    <row r="254" spans="1:7">
      <c r="A254" t="s">
        <v>2102</v>
      </c>
      <c r="B254" t="s">
        <v>2137</v>
      </c>
      <c r="C254">
        <v>27</v>
      </c>
      <c r="D254" t="s">
        <v>539</v>
      </c>
      <c r="E254" t="s">
        <v>2057</v>
      </c>
      <c r="F254">
        <v>18</v>
      </c>
      <c r="G254" t="s">
        <v>2138</v>
      </c>
    </row>
    <row r="255" spans="1:7">
      <c r="A255" t="s">
        <v>2102</v>
      </c>
      <c r="B255" t="s">
        <v>2139</v>
      </c>
      <c r="C255">
        <v>28</v>
      </c>
      <c r="D255" t="s">
        <v>539</v>
      </c>
      <c r="E255" t="s">
        <v>2057</v>
      </c>
      <c r="F255">
        <v>18</v>
      </c>
      <c r="G255" t="s">
        <v>2140</v>
      </c>
    </row>
    <row r="256" spans="1:7">
      <c r="A256" t="s">
        <v>2102</v>
      </c>
      <c r="B256" t="s">
        <v>2141</v>
      </c>
      <c r="C256">
        <v>29</v>
      </c>
      <c r="D256" t="s">
        <v>539</v>
      </c>
      <c r="E256" t="s">
        <v>2057</v>
      </c>
      <c r="F256">
        <v>18</v>
      </c>
      <c r="G256" t="s">
        <v>2142</v>
      </c>
    </row>
    <row r="257" spans="1:7">
      <c r="A257" t="s">
        <v>2102</v>
      </c>
      <c r="B257" t="s">
        <v>2143</v>
      </c>
      <c r="C257">
        <v>30</v>
      </c>
      <c r="D257" t="s">
        <v>539</v>
      </c>
      <c r="E257" t="s">
        <v>2057</v>
      </c>
      <c r="F257">
        <v>18</v>
      </c>
      <c r="G257" t="s">
        <v>2144</v>
      </c>
    </row>
    <row r="258" spans="1:7">
      <c r="A258" t="s">
        <v>2102</v>
      </c>
      <c r="B258" t="s">
        <v>2145</v>
      </c>
      <c r="C258">
        <v>31</v>
      </c>
      <c r="D258" t="s">
        <v>539</v>
      </c>
      <c r="E258" t="s">
        <v>2057</v>
      </c>
      <c r="F258">
        <v>18</v>
      </c>
      <c r="G258" t="s">
        <v>2146</v>
      </c>
    </row>
    <row r="259" spans="1:7">
      <c r="A259" t="s">
        <v>2102</v>
      </c>
      <c r="B259" t="s">
        <v>2147</v>
      </c>
      <c r="C259">
        <v>32</v>
      </c>
      <c r="D259" t="s">
        <v>539</v>
      </c>
      <c r="E259" t="s">
        <v>2057</v>
      </c>
      <c r="F259">
        <v>18</v>
      </c>
      <c r="G259" t="s">
        <v>2148</v>
      </c>
    </row>
    <row r="260" spans="1:7">
      <c r="A260" t="s">
        <v>2102</v>
      </c>
      <c r="B260" t="s">
        <v>2149</v>
      </c>
      <c r="C260">
        <v>33</v>
      </c>
      <c r="D260" t="s">
        <v>539</v>
      </c>
      <c r="E260" t="s">
        <v>2057</v>
      </c>
      <c r="F260">
        <v>18</v>
      </c>
      <c r="G260" t="s">
        <v>2150</v>
      </c>
    </row>
    <row r="261" spans="1:7">
      <c r="A261" t="s">
        <v>2102</v>
      </c>
      <c r="B261" t="s">
        <v>2151</v>
      </c>
      <c r="C261">
        <v>34</v>
      </c>
      <c r="D261" t="s">
        <v>539</v>
      </c>
      <c r="E261" t="s">
        <v>2057</v>
      </c>
      <c r="F261">
        <v>18</v>
      </c>
      <c r="G261" t="s">
        <v>2152</v>
      </c>
    </row>
    <row r="262" spans="1:7">
      <c r="A262" t="s">
        <v>2102</v>
      </c>
      <c r="B262" t="s">
        <v>2153</v>
      </c>
      <c r="C262">
        <v>35</v>
      </c>
      <c r="D262" t="s">
        <v>539</v>
      </c>
      <c r="E262" t="s">
        <v>2057</v>
      </c>
      <c r="F262">
        <v>18</v>
      </c>
      <c r="G262" t="s">
        <v>2154</v>
      </c>
    </row>
    <row r="263" spans="1:7">
      <c r="A263" t="s">
        <v>2102</v>
      </c>
      <c r="B263" t="s">
        <v>2155</v>
      </c>
      <c r="C263">
        <v>36</v>
      </c>
      <c r="D263" t="s">
        <v>539</v>
      </c>
      <c r="E263" t="s">
        <v>2057</v>
      </c>
      <c r="F263">
        <v>18</v>
      </c>
      <c r="G263" t="s">
        <v>2156</v>
      </c>
    </row>
    <row r="264" spans="1:7">
      <c r="A264" t="s">
        <v>2102</v>
      </c>
      <c r="B264" t="s">
        <v>2157</v>
      </c>
      <c r="C264">
        <v>37</v>
      </c>
      <c r="D264" t="s">
        <v>539</v>
      </c>
      <c r="E264" t="s">
        <v>2057</v>
      </c>
      <c r="F264">
        <v>18</v>
      </c>
      <c r="G264" t="s">
        <v>2158</v>
      </c>
    </row>
    <row r="265" spans="1:7">
      <c r="A265" t="s">
        <v>2102</v>
      </c>
      <c r="B265" t="s">
        <v>2159</v>
      </c>
      <c r="C265">
        <v>38</v>
      </c>
      <c r="D265" t="s">
        <v>539</v>
      </c>
      <c r="E265" t="s">
        <v>2057</v>
      </c>
      <c r="F265">
        <v>18</v>
      </c>
      <c r="G265" t="s">
        <v>2160</v>
      </c>
    </row>
    <row r="266" spans="1:7">
      <c r="A266" t="s">
        <v>2102</v>
      </c>
      <c r="B266" t="s">
        <v>2161</v>
      </c>
      <c r="C266">
        <v>39</v>
      </c>
      <c r="D266" t="s">
        <v>539</v>
      </c>
      <c r="E266" t="s">
        <v>2057</v>
      </c>
      <c r="F266">
        <v>18</v>
      </c>
      <c r="G266" t="s">
        <v>2162</v>
      </c>
    </row>
    <row r="267" spans="1:7">
      <c r="A267" t="s">
        <v>2102</v>
      </c>
      <c r="B267" t="s">
        <v>2163</v>
      </c>
      <c r="C267">
        <v>40</v>
      </c>
      <c r="D267" t="s">
        <v>539</v>
      </c>
      <c r="E267" t="s">
        <v>2057</v>
      </c>
      <c r="F267">
        <v>18</v>
      </c>
      <c r="G267" t="s">
        <v>2164</v>
      </c>
    </row>
    <row r="268" spans="1:7">
      <c r="A268" t="s">
        <v>2102</v>
      </c>
      <c r="B268" t="s">
        <v>2165</v>
      </c>
      <c r="C268">
        <v>41</v>
      </c>
      <c r="D268" t="s">
        <v>539</v>
      </c>
      <c r="E268" t="s">
        <v>2057</v>
      </c>
      <c r="F268">
        <v>18</v>
      </c>
      <c r="G268" t="s">
        <v>2166</v>
      </c>
    </row>
    <row r="269" spans="1:7">
      <c r="A269" t="s">
        <v>2102</v>
      </c>
      <c r="B269" t="s">
        <v>2167</v>
      </c>
      <c r="C269">
        <v>42</v>
      </c>
      <c r="D269" t="s">
        <v>539</v>
      </c>
      <c r="E269" t="s">
        <v>2057</v>
      </c>
      <c r="F269">
        <v>18</v>
      </c>
      <c r="G269" t="s">
        <v>2168</v>
      </c>
    </row>
    <row r="270" spans="1:7">
      <c r="A270" t="s">
        <v>2102</v>
      </c>
      <c r="B270" t="s">
        <v>2169</v>
      </c>
      <c r="C270">
        <v>43</v>
      </c>
      <c r="D270" t="s">
        <v>539</v>
      </c>
      <c r="E270" t="s">
        <v>2057</v>
      </c>
      <c r="F270">
        <v>18</v>
      </c>
      <c r="G270" t="s">
        <v>2170</v>
      </c>
    </row>
    <row r="271" spans="1:7">
      <c r="A271" t="s">
        <v>2102</v>
      </c>
      <c r="B271" t="s">
        <v>2171</v>
      </c>
      <c r="C271">
        <v>44</v>
      </c>
      <c r="D271" t="s">
        <v>539</v>
      </c>
      <c r="E271" t="s">
        <v>2057</v>
      </c>
      <c r="F271">
        <v>18</v>
      </c>
      <c r="G271" t="s">
        <v>2172</v>
      </c>
    </row>
    <row r="272" spans="1:7">
      <c r="A272" t="s">
        <v>2102</v>
      </c>
      <c r="B272" t="s">
        <v>2173</v>
      </c>
      <c r="C272">
        <v>45</v>
      </c>
      <c r="D272" t="s">
        <v>539</v>
      </c>
      <c r="E272" t="s">
        <v>2057</v>
      </c>
      <c r="F272">
        <v>18</v>
      </c>
      <c r="G272" t="s">
        <v>2174</v>
      </c>
    </row>
    <row r="273" spans="1:7">
      <c r="A273" t="s">
        <v>2102</v>
      </c>
      <c r="B273" t="s">
        <v>2175</v>
      </c>
      <c r="C273">
        <v>46</v>
      </c>
      <c r="D273" t="s">
        <v>539</v>
      </c>
      <c r="E273" t="s">
        <v>2057</v>
      </c>
      <c r="F273">
        <v>18</v>
      </c>
      <c r="G273" t="s">
        <v>2176</v>
      </c>
    </row>
    <row r="274" spans="1:7">
      <c r="A274" t="s">
        <v>2102</v>
      </c>
      <c r="B274" t="s">
        <v>1876</v>
      </c>
      <c r="C274">
        <v>47</v>
      </c>
      <c r="D274" t="s">
        <v>539</v>
      </c>
      <c r="E274" t="s">
        <v>1877</v>
      </c>
      <c r="F274" t="s">
        <v>1878</v>
      </c>
      <c r="G274" t="s">
        <v>1912</v>
      </c>
    </row>
    <row r="275" spans="1:7">
      <c r="A275" t="s">
        <v>2102</v>
      </c>
      <c r="B275" t="s">
        <v>1880</v>
      </c>
      <c r="C275">
        <v>48</v>
      </c>
      <c r="D275" t="s">
        <v>539</v>
      </c>
      <c r="E275" t="s">
        <v>1877</v>
      </c>
      <c r="F275" t="s">
        <v>1878</v>
      </c>
      <c r="G275" t="s">
        <v>1930</v>
      </c>
    </row>
    <row r="276" spans="1:7">
      <c r="A276" t="s">
        <v>2102</v>
      </c>
      <c r="B276" t="s">
        <v>1882</v>
      </c>
      <c r="C276">
        <v>49</v>
      </c>
      <c r="D276" t="s">
        <v>539</v>
      </c>
      <c r="E276" t="s">
        <v>1870</v>
      </c>
      <c r="F276">
        <v>50</v>
      </c>
      <c r="G276" t="s">
        <v>1883</v>
      </c>
    </row>
    <row r="277" spans="1:7">
      <c r="A277" t="s">
        <v>2102</v>
      </c>
      <c r="B277" t="s">
        <v>1884</v>
      </c>
      <c r="C277">
        <v>50</v>
      </c>
      <c r="D277" t="s">
        <v>539</v>
      </c>
      <c r="E277" t="s">
        <v>1870</v>
      </c>
      <c r="F277">
        <v>50</v>
      </c>
      <c r="G277" t="s">
        <v>1885</v>
      </c>
    </row>
    <row r="278" spans="1:7">
      <c r="A278" t="s">
        <v>2177</v>
      </c>
      <c r="B278" t="s">
        <v>1869</v>
      </c>
      <c r="C278">
        <v>1</v>
      </c>
      <c r="D278" t="s">
        <v>1252</v>
      </c>
      <c r="E278" t="s">
        <v>1870</v>
      </c>
      <c r="F278">
        <v>20</v>
      </c>
      <c r="G278" t="s">
        <v>1871</v>
      </c>
    </row>
    <row r="279" spans="1:7">
      <c r="A279" t="s">
        <v>2177</v>
      </c>
      <c r="B279" t="s">
        <v>2178</v>
      </c>
      <c r="C279">
        <v>2</v>
      </c>
      <c r="D279" t="s">
        <v>1252</v>
      </c>
      <c r="E279" t="s">
        <v>1904</v>
      </c>
      <c r="F279">
        <v>10</v>
      </c>
      <c r="G279" t="s">
        <v>2179</v>
      </c>
    </row>
    <row r="280" spans="1:7">
      <c r="A280" t="s">
        <v>2177</v>
      </c>
      <c r="B280" t="s">
        <v>2180</v>
      </c>
      <c r="C280">
        <v>3</v>
      </c>
      <c r="D280" t="s">
        <v>539</v>
      </c>
      <c r="E280" t="s">
        <v>1904</v>
      </c>
      <c r="F280">
        <v>10</v>
      </c>
      <c r="G280" t="s">
        <v>2181</v>
      </c>
    </row>
    <row r="281" spans="1:7">
      <c r="A281" t="s">
        <v>2177</v>
      </c>
      <c r="B281" t="s">
        <v>2182</v>
      </c>
      <c r="C281">
        <v>4</v>
      </c>
      <c r="D281" t="s">
        <v>539</v>
      </c>
      <c r="E281" t="s">
        <v>1870</v>
      </c>
      <c r="F281">
        <v>20</v>
      </c>
      <c r="G281" t="s">
        <v>2183</v>
      </c>
    </row>
    <row r="282" spans="1:7">
      <c r="A282" t="s">
        <v>2177</v>
      </c>
      <c r="B282" t="s">
        <v>2184</v>
      </c>
      <c r="C282">
        <v>5</v>
      </c>
      <c r="D282" t="s">
        <v>539</v>
      </c>
      <c r="E282" t="s">
        <v>1870</v>
      </c>
      <c r="F282">
        <v>20</v>
      </c>
      <c r="G282" t="s">
        <v>2185</v>
      </c>
    </row>
    <row r="283" spans="1:7">
      <c r="A283" t="s">
        <v>2177</v>
      </c>
      <c r="B283" t="s">
        <v>2063</v>
      </c>
      <c r="C283">
        <v>6</v>
      </c>
      <c r="D283" t="s">
        <v>539</v>
      </c>
      <c r="E283" t="s">
        <v>1948</v>
      </c>
      <c r="F283" t="s">
        <v>1878</v>
      </c>
      <c r="G283" t="s">
        <v>2186</v>
      </c>
    </row>
    <row r="284" spans="1:7">
      <c r="A284" t="s">
        <v>2177</v>
      </c>
      <c r="B284" t="s">
        <v>1984</v>
      </c>
      <c r="C284">
        <v>7</v>
      </c>
      <c r="D284" t="s">
        <v>539</v>
      </c>
      <c r="E284" t="s">
        <v>1927</v>
      </c>
      <c r="F284" s="323">
        <v>65535</v>
      </c>
      <c r="G284" t="s">
        <v>14</v>
      </c>
    </row>
    <row r="285" spans="1:7">
      <c r="A285" t="s">
        <v>2177</v>
      </c>
      <c r="B285" t="s">
        <v>1876</v>
      </c>
      <c r="C285">
        <v>8</v>
      </c>
      <c r="D285" t="s">
        <v>539</v>
      </c>
      <c r="E285" t="s">
        <v>1877</v>
      </c>
      <c r="F285" t="s">
        <v>1878</v>
      </c>
      <c r="G285" t="s">
        <v>1912</v>
      </c>
    </row>
    <row r="286" spans="1:7">
      <c r="A286" t="s">
        <v>2177</v>
      </c>
      <c r="B286" t="s">
        <v>1880</v>
      </c>
      <c r="C286">
        <v>9</v>
      </c>
      <c r="D286" t="s">
        <v>539</v>
      </c>
      <c r="E286" t="s">
        <v>1877</v>
      </c>
      <c r="F286" t="s">
        <v>1878</v>
      </c>
      <c r="G286" t="s">
        <v>1930</v>
      </c>
    </row>
    <row r="287" spans="1:7">
      <c r="A287" t="s">
        <v>2177</v>
      </c>
      <c r="B287" t="s">
        <v>1882</v>
      </c>
      <c r="C287">
        <v>10</v>
      </c>
      <c r="D287" t="s">
        <v>539</v>
      </c>
      <c r="E287" t="s">
        <v>1870</v>
      </c>
      <c r="F287">
        <v>50</v>
      </c>
      <c r="G287" t="s">
        <v>1883</v>
      </c>
    </row>
    <row r="288" spans="1:7">
      <c r="A288" t="s">
        <v>2177</v>
      </c>
      <c r="B288" t="s">
        <v>1884</v>
      </c>
      <c r="C288">
        <v>11</v>
      </c>
      <c r="D288" t="s">
        <v>539</v>
      </c>
      <c r="E288" t="s">
        <v>1870</v>
      </c>
      <c r="F288">
        <v>50</v>
      </c>
      <c r="G288" t="s">
        <v>1885</v>
      </c>
    </row>
    <row r="289" spans="1:7">
      <c r="A289" t="s">
        <v>2187</v>
      </c>
      <c r="B289" t="s">
        <v>1869</v>
      </c>
      <c r="C289">
        <v>1</v>
      </c>
      <c r="D289" t="s">
        <v>1252</v>
      </c>
      <c r="E289" t="s">
        <v>1870</v>
      </c>
      <c r="F289">
        <v>20</v>
      </c>
      <c r="G289" t="s">
        <v>1871</v>
      </c>
    </row>
    <row r="290" spans="1:7">
      <c r="A290" t="s">
        <v>2187</v>
      </c>
      <c r="B290" t="s">
        <v>2188</v>
      </c>
      <c r="C290">
        <v>2</v>
      </c>
      <c r="D290" t="s">
        <v>1252</v>
      </c>
      <c r="E290" t="s">
        <v>1904</v>
      </c>
      <c r="F290">
        <v>10</v>
      </c>
      <c r="G290" t="s">
        <v>2189</v>
      </c>
    </row>
    <row r="291" spans="1:7">
      <c r="A291" t="s">
        <v>2187</v>
      </c>
      <c r="B291" t="s">
        <v>2178</v>
      </c>
      <c r="C291">
        <v>3</v>
      </c>
      <c r="D291" t="s">
        <v>539</v>
      </c>
      <c r="E291" t="s">
        <v>1904</v>
      </c>
      <c r="F291">
        <v>10</v>
      </c>
      <c r="G291" t="s">
        <v>2179</v>
      </c>
    </row>
    <row r="292" spans="1:7">
      <c r="A292" t="s">
        <v>2187</v>
      </c>
      <c r="B292" t="s">
        <v>2047</v>
      </c>
      <c r="C292">
        <v>4</v>
      </c>
      <c r="D292" t="s">
        <v>539</v>
      </c>
      <c r="E292" t="s">
        <v>1870</v>
      </c>
      <c r="F292">
        <v>20</v>
      </c>
      <c r="G292" t="s">
        <v>2107</v>
      </c>
    </row>
    <row r="293" spans="1:7">
      <c r="A293" t="s">
        <v>2187</v>
      </c>
      <c r="B293" t="s">
        <v>2009</v>
      </c>
      <c r="C293">
        <v>5</v>
      </c>
      <c r="D293" t="s">
        <v>539</v>
      </c>
      <c r="E293" t="s">
        <v>1870</v>
      </c>
      <c r="F293">
        <v>20</v>
      </c>
      <c r="G293" t="s">
        <v>2010</v>
      </c>
    </row>
    <row r="294" spans="1:7">
      <c r="A294" t="s">
        <v>2187</v>
      </c>
      <c r="B294" t="s">
        <v>2108</v>
      </c>
      <c r="C294">
        <v>6</v>
      </c>
      <c r="D294" t="s">
        <v>539</v>
      </c>
      <c r="E294" t="s">
        <v>1870</v>
      </c>
      <c r="F294">
        <v>100</v>
      </c>
      <c r="G294" t="s">
        <v>2109</v>
      </c>
    </row>
    <row r="295" spans="1:7">
      <c r="A295" t="s">
        <v>2187</v>
      </c>
      <c r="B295" t="s">
        <v>2087</v>
      </c>
      <c r="C295">
        <v>7</v>
      </c>
      <c r="D295" t="s">
        <v>539</v>
      </c>
      <c r="E295" t="s">
        <v>1870</v>
      </c>
      <c r="F295">
        <v>20</v>
      </c>
      <c r="G295" t="s">
        <v>2088</v>
      </c>
    </row>
    <row r="296" spans="1:7">
      <c r="A296" t="s">
        <v>2187</v>
      </c>
      <c r="B296" t="s">
        <v>2110</v>
      </c>
      <c r="C296">
        <v>8</v>
      </c>
      <c r="D296" t="s">
        <v>539</v>
      </c>
      <c r="E296" t="s">
        <v>1870</v>
      </c>
      <c r="F296">
        <v>150</v>
      </c>
      <c r="G296" t="s">
        <v>2111</v>
      </c>
    </row>
    <row r="297" spans="1:7">
      <c r="A297" t="s">
        <v>2187</v>
      </c>
      <c r="B297" t="s">
        <v>2092</v>
      </c>
      <c r="C297">
        <v>9</v>
      </c>
      <c r="D297" t="s">
        <v>539</v>
      </c>
      <c r="E297" t="s">
        <v>1904</v>
      </c>
      <c r="F297">
        <v>10</v>
      </c>
      <c r="G297" t="s">
        <v>2112</v>
      </c>
    </row>
    <row r="298" spans="1:7">
      <c r="A298" t="s">
        <v>2187</v>
      </c>
      <c r="B298" t="s">
        <v>2113</v>
      </c>
      <c r="C298">
        <v>10</v>
      </c>
      <c r="D298" t="s">
        <v>539</v>
      </c>
      <c r="E298" t="s">
        <v>1870</v>
      </c>
      <c r="F298">
        <v>100</v>
      </c>
      <c r="G298" t="s">
        <v>2114</v>
      </c>
    </row>
    <row r="299" spans="1:7">
      <c r="A299" t="s">
        <v>2187</v>
      </c>
      <c r="B299" t="s">
        <v>2094</v>
      </c>
      <c r="C299">
        <v>11</v>
      </c>
      <c r="D299" t="s">
        <v>539</v>
      </c>
      <c r="E299" t="s">
        <v>1904</v>
      </c>
      <c r="F299">
        <v>10</v>
      </c>
      <c r="G299" t="s">
        <v>2095</v>
      </c>
    </row>
    <row r="300" spans="1:7">
      <c r="A300" t="s">
        <v>2187</v>
      </c>
      <c r="B300" t="s">
        <v>2115</v>
      </c>
      <c r="C300">
        <v>12</v>
      </c>
      <c r="D300" t="s">
        <v>539</v>
      </c>
      <c r="E300" t="s">
        <v>1870</v>
      </c>
      <c r="F300">
        <v>100</v>
      </c>
      <c r="G300" t="s">
        <v>2116</v>
      </c>
    </row>
    <row r="301" spans="1:7">
      <c r="A301" t="s">
        <v>2187</v>
      </c>
      <c r="B301" t="s">
        <v>2117</v>
      </c>
      <c r="C301">
        <v>13</v>
      </c>
      <c r="D301" t="s">
        <v>539</v>
      </c>
      <c r="E301" t="s">
        <v>1870</v>
      </c>
      <c r="F301">
        <v>255</v>
      </c>
      <c r="G301" t="s">
        <v>2118</v>
      </c>
    </row>
    <row r="302" spans="1:7">
      <c r="A302" t="s">
        <v>2187</v>
      </c>
      <c r="B302" t="s">
        <v>2038</v>
      </c>
      <c r="C302">
        <v>14</v>
      </c>
      <c r="D302" t="s">
        <v>539</v>
      </c>
      <c r="E302" t="s">
        <v>1904</v>
      </c>
      <c r="F302">
        <v>10</v>
      </c>
      <c r="G302" t="s">
        <v>2091</v>
      </c>
    </row>
    <row r="303" spans="1:7">
      <c r="A303" t="s">
        <v>2187</v>
      </c>
      <c r="B303" t="s">
        <v>2119</v>
      </c>
      <c r="C303">
        <v>15</v>
      </c>
      <c r="D303" t="s">
        <v>539</v>
      </c>
      <c r="E303" t="s">
        <v>1870</v>
      </c>
      <c r="F303">
        <v>100</v>
      </c>
      <c r="G303" t="s">
        <v>2120</v>
      </c>
    </row>
    <row r="304" spans="1:7">
      <c r="A304" t="s">
        <v>2187</v>
      </c>
      <c r="B304" t="s">
        <v>2089</v>
      </c>
      <c r="C304">
        <v>16</v>
      </c>
      <c r="D304" t="s">
        <v>539</v>
      </c>
      <c r="E304" t="s">
        <v>1870</v>
      </c>
      <c r="F304">
        <v>50</v>
      </c>
      <c r="G304" t="s">
        <v>2090</v>
      </c>
    </row>
    <row r="305" spans="1:7">
      <c r="A305" t="s">
        <v>2187</v>
      </c>
      <c r="B305" t="s">
        <v>2121</v>
      </c>
      <c r="C305">
        <v>17</v>
      </c>
      <c r="D305" t="s">
        <v>539</v>
      </c>
      <c r="E305" t="s">
        <v>1870</v>
      </c>
      <c r="F305">
        <v>100</v>
      </c>
      <c r="G305" t="s">
        <v>2122</v>
      </c>
    </row>
    <row r="306" spans="1:7">
      <c r="A306" t="s">
        <v>2187</v>
      </c>
      <c r="B306" t="s">
        <v>2190</v>
      </c>
      <c r="C306">
        <v>18</v>
      </c>
      <c r="D306" t="s">
        <v>539</v>
      </c>
      <c r="E306" t="s">
        <v>1948</v>
      </c>
      <c r="F306" t="s">
        <v>1878</v>
      </c>
      <c r="G306" t="s">
        <v>2191</v>
      </c>
    </row>
    <row r="307" spans="1:7">
      <c r="A307" t="s">
        <v>2187</v>
      </c>
      <c r="B307" t="s">
        <v>2192</v>
      </c>
      <c r="C307">
        <v>19</v>
      </c>
      <c r="D307" t="s">
        <v>539</v>
      </c>
      <c r="E307" t="s">
        <v>1948</v>
      </c>
      <c r="F307" t="s">
        <v>1878</v>
      </c>
      <c r="G307" t="s">
        <v>2123</v>
      </c>
    </row>
    <row r="308" spans="1:7">
      <c r="A308" t="s">
        <v>2187</v>
      </c>
      <c r="B308" t="s">
        <v>2193</v>
      </c>
      <c r="C308">
        <v>20</v>
      </c>
      <c r="D308" t="s">
        <v>539</v>
      </c>
      <c r="E308" t="s">
        <v>1948</v>
      </c>
      <c r="F308" t="s">
        <v>1878</v>
      </c>
      <c r="G308" t="s">
        <v>2124</v>
      </c>
    </row>
    <row r="309" spans="1:7">
      <c r="A309" t="s">
        <v>2187</v>
      </c>
      <c r="B309" t="s">
        <v>2194</v>
      </c>
      <c r="C309">
        <v>21</v>
      </c>
      <c r="D309" t="s">
        <v>539</v>
      </c>
      <c r="E309" t="s">
        <v>2057</v>
      </c>
      <c r="F309">
        <v>18</v>
      </c>
      <c r="G309" t="s">
        <v>2195</v>
      </c>
    </row>
    <row r="310" spans="1:7">
      <c r="A310" t="s">
        <v>2187</v>
      </c>
      <c r="B310" t="s">
        <v>2196</v>
      </c>
      <c r="C310">
        <v>22</v>
      </c>
      <c r="D310" t="s">
        <v>539</v>
      </c>
      <c r="E310" t="s">
        <v>2057</v>
      </c>
      <c r="F310">
        <v>18</v>
      </c>
      <c r="G310" t="s">
        <v>2197</v>
      </c>
    </row>
    <row r="311" spans="1:7">
      <c r="A311" t="s">
        <v>2187</v>
      </c>
      <c r="B311" t="s">
        <v>2198</v>
      </c>
      <c r="C311">
        <v>23</v>
      </c>
      <c r="D311" t="s">
        <v>539</v>
      </c>
      <c r="E311" t="s">
        <v>2057</v>
      </c>
      <c r="F311">
        <v>18</v>
      </c>
      <c r="G311" t="s">
        <v>2199</v>
      </c>
    </row>
    <row r="312" spans="1:7">
      <c r="A312" t="s">
        <v>2187</v>
      </c>
      <c r="B312" t="s">
        <v>2200</v>
      </c>
      <c r="C312">
        <v>24</v>
      </c>
      <c r="D312" t="s">
        <v>539</v>
      </c>
      <c r="E312" t="s">
        <v>2057</v>
      </c>
      <c r="F312">
        <v>18</v>
      </c>
      <c r="G312" t="s">
        <v>2201</v>
      </c>
    </row>
    <row r="313" spans="1:7">
      <c r="A313" t="s">
        <v>2187</v>
      </c>
      <c r="B313" t="s">
        <v>2202</v>
      </c>
      <c r="C313">
        <v>25</v>
      </c>
      <c r="D313" t="s">
        <v>539</v>
      </c>
      <c r="E313" t="s">
        <v>2057</v>
      </c>
      <c r="F313">
        <v>18</v>
      </c>
      <c r="G313" t="s">
        <v>2203</v>
      </c>
    </row>
    <row r="314" spans="1:7">
      <c r="A314" t="s">
        <v>2187</v>
      </c>
      <c r="B314" t="s">
        <v>2204</v>
      </c>
      <c r="C314">
        <v>26</v>
      </c>
      <c r="D314" t="s">
        <v>539</v>
      </c>
      <c r="E314" t="s">
        <v>2057</v>
      </c>
      <c r="F314">
        <v>18</v>
      </c>
      <c r="G314" t="s">
        <v>2205</v>
      </c>
    </row>
    <row r="315" spans="1:7">
      <c r="A315" t="s">
        <v>2187</v>
      </c>
      <c r="B315" t="s">
        <v>2206</v>
      </c>
      <c r="C315">
        <v>27</v>
      </c>
      <c r="D315" t="s">
        <v>539</v>
      </c>
      <c r="E315" t="s">
        <v>2057</v>
      </c>
      <c r="F315">
        <v>18</v>
      </c>
      <c r="G315" t="s">
        <v>2207</v>
      </c>
    </row>
    <row r="316" spans="1:7">
      <c r="A316" t="s">
        <v>2187</v>
      </c>
      <c r="B316" t="s">
        <v>2208</v>
      </c>
      <c r="C316">
        <v>28</v>
      </c>
      <c r="D316" t="s">
        <v>539</v>
      </c>
      <c r="E316" t="s">
        <v>2057</v>
      </c>
      <c r="F316">
        <v>18</v>
      </c>
      <c r="G316" t="s">
        <v>2209</v>
      </c>
    </row>
    <row r="317" spans="1:7">
      <c r="A317" t="s">
        <v>2187</v>
      </c>
      <c r="B317" t="s">
        <v>2210</v>
      </c>
      <c r="C317">
        <v>29</v>
      </c>
      <c r="D317" t="s">
        <v>539</v>
      </c>
      <c r="E317" t="s">
        <v>2057</v>
      </c>
      <c r="F317">
        <v>18</v>
      </c>
      <c r="G317" t="s">
        <v>2211</v>
      </c>
    </row>
    <row r="318" spans="1:7">
      <c r="A318" t="s">
        <v>2187</v>
      </c>
      <c r="B318" t="s">
        <v>2212</v>
      </c>
      <c r="C318">
        <v>30</v>
      </c>
      <c r="D318" t="s">
        <v>539</v>
      </c>
      <c r="E318" t="s">
        <v>2057</v>
      </c>
      <c r="F318">
        <v>18</v>
      </c>
      <c r="G318" t="s">
        <v>2213</v>
      </c>
    </row>
    <row r="319" spans="1:7">
      <c r="A319" t="s">
        <v>2187</v>
      </c>
      <c r="B319" t="s">
        <v>2214</v>
      </c>
      <c r="C319">
        <v>31</v>
      </c>
      <c r="D319" t="s">
        <v>539</v>
      </c>
      <c r="E319" t="s">
        <v>2057</v>
      </c>
      <c r="F319">
        <v>18</v>
      </c>
      <c r="G319" t="s">
        <v>2215</v>
      </c>
    </row>
    <row r="320" spans="1:7">
      <c r="A320" t="s">
        <v>2187</v>
      </c>
      <c r="B320" t="s">
        <v>2216</v>
      </c>
      <c r="C320">
        <v>32</v>
      </c>
      <c r="D320" t="s">
        <v>539</v>
      </c>
      <c r="E320" t="s">
        <v>2057</v>
      </c>
      <c r="F320">
        <v>18</v>
      </c>
      <c r="G320" t="s">
        <v>2217</v>
      </c>
    </row>
    <row r="321" spans="1:7">
      <c r="A321" t="s">
        <v>2187</v>
      </c>
      <c r="B321" t="s">
        <v>2218</v>
      </c>
      <c r="C321">
        <v>33</v>
      </c>
      <c r="D321" t="s">
        <v>539</v>
      </c>
      <c r="E321" t="s">
        <v>2057</v>
      </c>
      <c r="F321">
        <v>18</v>
      </c>
      <c r="G321" t="s">
        <v>2219</v>
      </c>
    </row>
    <row r="322" spans="1:7">
      <c r="A322" t="s">
        <v>2187</v>
      </c>
      <c r="B322" t="s">
        <v>1876</v>
      </c>
      <c r="C322">
        <v>34</v>
      </c>
      <c r="D322" t="s">
        <v>539</v>
      </c>
      <c r="E322" t="s">
        <v>1877</v>
      </c>
      <c r="F322" t="s">
        <v>1878</v>
      </c>
      <c r="G322" t="s">
        <v>1912</v>
      </c>
    </row>
    <row r="323" spans="1:7">
      <c r="A323" t="s">
        <v>2187</v>
      </c>
      <c r="B323" t="s">
        <v>1880</v>
      </c>
      <c r="C323">
        <v>35</v>
      </c>
      <c r="D323" t="s">
        <v>539</v>
      </c>
      <c r="E323" t="s">
        <v>1877</v>
      </c>
      <c r="F323" t="s">
        <v>1878</v>
      </c>
      <c r="G323" t="s">
        <v>1930</v>
      </c>
    </row>
    <row r="324" spans="1:7">
      <c r="A324" t="s">
        <v>2187</v>
      </c>
      <c r="B324" t="s">
        <v>1882</v>
      </c>
      <c r="C324">
        <v>36</v>
      </c>
      <c r="D324" t="s">
        <v>539</v>
      </c>
      <c r="E324" t="s">
        <v>1870</v>
      </c>
      <c r="F324">
        <v>50</v>
      </c>
      <c r="G324" t="s">
        <v>1883</v>
      </c>
    </row>
    <row r="325" spans="1:7">
      <c r="A325" t="s">
        <v>2187</v>
      </c>
      <c r="B325" t="s">
        <v>1884</v>
      </c>
      <c r="C325">
        <v>37</v>
      </c>
      <c r="D325" t="s">
        <v>539</v>
      </c>
      <c r="E325" t="s">
        <v>1870</v>
      </c>
      <c r="F325">
        <v>50</v>
      </c>
      <c r="G325" t="s">
        <v>1885</v>
      </c>
    </row>
    <row r="326" spans="1:7">
      <c r="A326" t="s">
        <v>2220</v>
      </c>
      <c r="B326" t="s">
        <v>1869</v>
      </c>
      <c r="C326">
        <v>1</v>
      </c>
      <c r="D326" t="s">
        <v>1252</v>
      </c>
      <c r="E326" t="s">
        <v>1870</v>
      </c>
      <c r="F326">
        <v>20</v>
      </c>
      <c r="G326" t="s">
        <v>1871</v>
      </c>
    </row>
    <row r="327" spans="1:7">
      <c r="A327" t="s">
        <v>2220</v>
      </c>
      <c r="B327" t="s">
        <v>2087</v>
      </c>
      <c r="C327">
        <v>2</v>
      </c>
      <c r="D327" t="s">
        <v>1252</v>
      </c>
      <c r="E327" t="s">
        <v>1870</v>
      </c>
      <c r="F327">
        <v>20</v>
      </c>
      <c r="G327" t="s">
        <v>2088</v>
      </c>
    </row>
    <row r="328" spans="1:7">
      <c r="A328" t="s">
        <v>2220</v>
      </c>
      <c r="B328" t="s">
        <v>2221</v>
      </c>
      <c r="C328">
        <v>3</v>
      </c>
      <c r="D328" t="s">
        <v>539</v>
      </c>
      <c r="E328" t="s">
        <v>1870</v>
      </c>
      <c r="F328">
        <v>20</v>
      </c>
      <c r="G328" t="s">
        <v>2222</v>
      </c>
    </row>
    <row r="329" spans="1:7">
      <c r="A329" t="s">
        <v>2220</v>
      </c>
      <c r="B329" t="s">
        <v>2223</v>
      </c>
      <c r="C329">
        <v>4</v>
      </c>
      <c r="D329" t="s">
        <v>539</v>
      </c>
      <c r="E329" t="s">
        <v>1870</v>
      </c>
      <c r="F329">
        <v>100</v>
      </c>
      <c r="G329" t="s">
        <v>2224</v>
      </c>
    </row>
    <row r="330" spans="1:7">
      <c r="A330" t="s">
        <v>2220</v>
      </c>
      <c r="B330" t="s">
        <v>2225</v>
      </c>
      <c r="C330">
        <v>5</v>
      </c>
      <c r="D330" t="s">
        <v>539</v>
      </c>
      <c r="E330" t="s">
        <v>1870</v>
      </c>
      <c r="F330">
        <v>150</v>
      </c>
      <c r="G330" t="s">
        <v>2226</v>
      </c>
    </row>
    <row r="331" spans="1:7">
      <c r="A331" t="s">
        <v>2220</v>
      </c>
      <c r="B331" t="s">
        <v>1998</v>
      </c>
      <c r="C331">
        <v>6</v>
      </c>
      <c r="D331" t="s">
        <v>539</v>
      </c>
      <c r="E331" t="s">
        <v>1904</v>
      </c>
      <c r="F331">
        <v>10</v>
      </c>
      <c r="G331" t="s">
        <v>2017</v>
      </c>
    </row>
    <row r="332" spans="1:7">
      <c r="A332" t="s">
        <v>2220</v>
      </c>
      <c r="B332" t="s">
        <v>2000</v>
      </c>
      <c r="C332">
        <v>7</v>
      </c>
      <c r="D332" t="s">
        <v>539</v>
      </c>
      <c r="E332" t="s">
        <v>1891</v>
      </c>
      <c r="F332">
        <v>1</v>
      </c>
      <c r="G332" t="s">
        <v>2007</v>
      </c>
    </row>
    <row r="333" spans="1:7">
      <c r="A333" t="s">
        <v>2220</v>
      </c>
      <c r="B333" t="s">
        <v>1876</v>
      </c>
      <c r="C333">
        <v>8</v>
      </c>
      <c r="D333" t="s">
        <v>539</v>
      </c>
      <c r="E333" t="s">
        <v>1877</v>
      </c>
      <c r="F333" t="s">
        <v>1878</v>
      </c>
      <c r="G333" t="s">
        <v>1912</v>
      </c>
    </row>
    <row r="334" spans="1:7">
      <c r="A334" t="s">
        <v>2220</v>
      </c>
      <c r="B334" t="s">
        <v>1880</v>
      </c>
      <c r="C334">
        <v>9</v>
      </c>
      <c r="D334" t="s">
        <v>539</v>
      </c>
      <c r="E334" t="s">
        <v>1877</v>
      </c>
      <c r="F334" t="s">
        <v>1878</v>
      </c>
      <c r="G334" t="s">
        <v>1930</v>
      </c>
    </row>
    <row r="335" spans="1:7">
      <c r="A335" t="s">
        <v>2220</v>
      </c>
      <c r="B335" t="s">
        <v>1882</v>
      </c>
      <c r="C335">
        <v>10</v>
      </c>
      <c r="D335" t="s">
        <v>539</v>
      </c>
      <c r="E335" t="s">
        <v>1870</v>
      </c>
      <c r="F335">
        <v>50</v>
      </c>
      <c r="G335" t="s">
        <v>1883</v>
      </c>
    </row>
    <row r="336" spans="1:7">
      <c r="A336" t="s">
        <v>2220</v>
      </c>
      <c r="B336" t="s">
        <v>1884</v>
      </c>
      <c r="C336">
        <v>11</v>
      </c>
      <c r="D336" t="s">
        <v>539</v>
      </c>
      <c r="E336" t="s">
        <v>1870</v>
      </c>
      <c r="F336">
        <v>50</v>
      </c>
      <c r="G336" t="s">
        <v>1885</v>
      </c>
    </row>
    <row r="337" spans="1:7">
      <c r="A337" t="s">
        <v>2227</v>
      </c>
      <c r="B337" t="s">
        <v>1869</v>
      </c>
      <c r="C337">
        <v>1</v>
      </c>
      <c r="D337" t="s">
        <v>1252</v>
      </c>
      <c r="E337" t="s">
        <v>1870</v>
      </c>
      <c r="F337">
        <v>20</v>
      </c>
      <c r="G337" t="s">
        <v>1871</v>
      </c>
    </row>
    <row r="338" spans="1:7">
      <c r="A338" t="s">
        <v>2227</v>
      </c>
      <c r="B338" t="s">
        <v>1910</v>
      </c>
      <c r="C338">
        <v>2</v>
      </c>
      <c r="D338" t="s">
        <v>1252</v>
      </c>
      <c r="E338" t="s">
        <v>1904</v>
      </c>
      <c r="F338">
        <v>10</v>
      </c>
      <c r="G338" t="s">
        <v>2228</v>
      </c>
    </row>
    <row r="339" spans="1:7">
      <c r="A339" t="s">
        <v>2227</v>
      </c>
      <c r="B339" t="s">
        <v>2229</v>
      </c>
      <c r="C339">
        <v>3</v>
      </c>
      <c r="D339" t="s">
        <v>539</v>
      </c>
      <c r="E339" t="s">
        <v>1870</v>
      </c>
      <c r="F339">
        <v>255</v>
      </c>
      <c r="G339" t="s">
        <v>2230</v>
      </c>
    </row>
    <row r="340" spans="1:7">
      <c r="A340" t="s">
        <v>2227</v>
      </c>
      <c r="B340" t="s">
        <v>2231</v>
      </c>
      <c r="C340">
        <v>4</v>
      </c>
      <c r="D340" t="s">
        <v>539</v>
      </c>
      <c r="E340" t="s">
        <v>1870</v>
      </c>
      <c r="F340">
        <v>50</v>
      </c>
      <c r="G340" t="s">
        <v>2232</v>
      </c>
    </row>
    <row r="341" spans="1:7">
      <c r="A341" t="s">
        <v>2227</v>
      </c>
      <c r="B341" t="s">
        <v>2233</v>
      </c>
      <c r="C341">
        <v>5</v>
      </c>
      <c r="D341" t="s">
        <v>539</v>
      </c>
      <c r="E341" t="s">
        <v>2234</v>
      </c>
      <c r="F341">
        <v>19</v>
      </c>
      <c r="G341" t="s">
        <v>2235</v>
      </c>
    </row>
    <row r="342" spans="1:7">
      <c r="A342" t="s">
        <v>2227</v>
      </c>
      <c r="B342" t="s">
        <v>2236</v>
      </c>
      <c r="C342">
        <v>6</v>
      </c>
      <c r="D342" t="s">
        <v>539</v>
      </c>
      <c r="E342" t="s">
        <v>2237</v>
      </c>
      <c r="F342" s="323">
        <v>4294967295</v>
      </c>
      <c r="G342" t="s">
        <v>2238</v>
      </c>
    </row>
    <row r="343" spans="1:7">
      <c r="A343" t="s">
        <v>2227</v>
      </c>
      <c r="B343" t="s">
        <v>2239</v>
      </c>
      <c r="C343">
        <v>7</v>
      </c>
      <c r="D343" t="s">
        <v>539</v>
      </c>
      <c r="E343" t="s">
        <v>2240</v>
      </c>
      <c r="F343" t="s">
        <v>1878</v>
      </c>
      <c r="G343" t="s">
        <v>2241</v>
      </c>
    </row>
    <row r="344" spans="1:7">
      <c r="A344" t="s">
        <v>2227</v>
      </c>
      <c r="B344" t="s">
        <v>2242</v>
      </c>
      <c r="C344">
        <v>8</v>
      </c>
      <c r="D344" t="s">
        <v>539</v>
      </c>
      <c r="E344" t="s">
        <v>1870</v>
      </c>
      <c r="F344">
        <v>100</v>
      </c>
      <c r="G344" t="s">
        <v>2243</v>
      </c>
    </row>
    <row r="345" spans="1:7">
      <c r="A345" t="s">
        <v>2227</v>
      </c>
      <c r="B345" t="s">
        <v>2244</v>
      </c>
      <c r="C345">
        <v>9</v>
      </c>
      <c r="D345" t="s">
        <v>539</v>
      </c>
      <c r="E345" t="s">
        <v>1927</v>
      </c>
      <c r="F345" s="323">
        <v>65535</v>
      </c>
      <c r="G345" t="s">
        <v>2245</v>
      </c>
    </row>
    <row r="346" spans="1:7">
      <c r="A346" t="s">
        <v>2227</v>
      </c>
      <c r="B346" t="s">
        <v>2246</v>
      </c>
      <c r="C346">
        <v>10</v>
      </c>
      <c r="D346" t="s">
        <v>539</v>
      </c>
      <c r="E346" t="s">
        <v>1870</v>
      </c>
      <c r="F346">
        <v>100</v>
      </c>
      <c r="G346" t="s">
        <v>2246</v>
      </c>
    </row>
    <row r="347" spans="1:7">
      <c r="A347" t="s">
        <v>2247</v>
      </c>
      <c r="B347" t="s">
        <v>1869</v>
      </c>
      <c r="C347">
        <v>1</v>
      </c>
      <c r="D347" t="s">
        <v>539</v>
      </c>
      <c r="E347" t="s">
        <v>1870</v>
      </c>
      <c r="F347">
        <v>20</v>
      </c>
      <c r="G347" t="s">
        <v>1871</v>
      </c>
    </row>
    <row r="348" spans="1:7">
      <c r="A348" t="s">
        <v>2247</v>
      </c>
      <c r="B348" t="s">
        <v>2047</v>
      </c>
      <c r="C348">
        <v>2</v>
      </c>
      <c r="D348" t="s">
        <v>539</v>
      </c>
      <c r="E348" t="s">
        <v>1870</v>
      </c>
      <c r="F348">
        <v>20</v>
      </c>
      <c r="G348" t="s">
        <v>3</v>
      </c>
    </row>
    <row r="349" spans="1:7">
      <c r="A349" t="s">
        <v>2247</v>
      </c>
      <c r="B349" t="s">
        <v>2089</v>
      </c>
      <c r="C349">
        <v>3</v>
      </c>
      <c r="D349" t="s">
        <v>539</v>
      </c>
      <c r="E349" t="s">
        <v>1870</v>
      </c>
      <c r="F349">
        <v>50</v>
      </c>
      <c r="G349" t="s">
        <v>2090</v>
      </c>
    </row>
    <row r="350" spans="1:7">
      <c r="A350" t="s">
        <v>2247</v>
      </c>
      <c r="B350" t="s">
        <v>2248</v>
      </c>
      <c r="C350">
        <v>4</v>
      </c>
      <c r="D350" t="s">
        <v>539</v>
      </c>
      <c r="E350" t="s">
        <v>1877</v>
      </c>
      <c r="F350" t="s">
        <v>1878</v>
      </c>
      <c r="G350" t="s">
        <v>2249</v>
      </c>
    </row>
    <row r="351" spans="1:7">
      <c r="A351" t="s">
        <v>2250</v>
      </c>
      <c r="B351" t="s">
        <v>1869</v>
      </c>
      <c r="C351">
        <v>1</v>
      </c>
      <c r="D351" t="s">
        <v>1252</v>
      </c>
      <c r="E351" t="s">
        <v>1870</v>
      </c>
      <c r="F351">
        <v>20</v>
      </c>
      <c r="G351" t="s">
        <v>1871</v>
      </c>
    </row>
    <row r="352" spans="1:7">
      <c r="A352" t="s">
        <v>2250</v>
      </c>
      <c r="B352" t="s">
        <v>2251</v>
      </c>
      <c r="C352">
        <v>2</v>
      </c>
      <c r="D352" t="s">
        <v>1252</v>
      </c>
      <c r="E352" t="s">
        <v>1870</v>
      </c>
      <c r="F352">
        <v>50</v>
      </c>
      <c r="G352" t="s">
        <v>2252</v>
      </c>
    </row>
    <row r="353" spans="1:7">
      <c r="A353" t="s">
        <v>2250</v>
      </c>
      <c r="B353" t="s">
        <v>2253</v>
      </c>
      <c r="C353">
        <v>3</v>
      </c>
      <c r="D353" t="s">
        <v>539</v>
      </c>
      <c r="E353" t="s">
        <v>1870</v>
      </c>
      <c r="F353">
        <v>50</v>
      </c>
      <c r="G353" t="s">
        <v>2254</v>
      </c>
    </row>
    <row r="354" spans="1:7">
      <c r="A354" t="s">
        <v>2250</v>
      </c>
      <c r="B354" t="s">
        <v>2255</v>
      </c>
      <c r="C354">
        <v>4</v>
      </c>
      <c r="D354" t="s">
        <v>539</v>
      </c>
      <c r="E354" t="s">
        <v>1870</v>
      </c>
      <c r="F354">
        <v>255</v>
      </c>
      <c r="G354" t="s">
        <v>14</v>
      </c>
    </row>
    <row r="355" spans="1:7">
      <c r="A355" t="s">
        <v>2256</v>
      </c>
      <c r="B355" t="s">
        <v>1869</v>
      </c>
      <c r="C355">
        <v>1</v>
      </c>
      <c r="D355" t="s">
        <v>1252</v>
      </c>
      <c r="E355" t="s">
        <v>1870</v>
      </c>
      <c r="F355">
        <v>20</v>
      </c>
      <c r="G355" t="s">
        <v>1871</v>
      </c>
    </row>
    <row r="356" spans="1:7">
      <c r="A356" t="s">
        <v>2256</v>
      </c>
      <c r="B356" t="s">
        <v>1910</v>
      </c>
      <c r="C356">
        <v>2</v>
      </c>
      <c r="D356" t="s">
        <v>1252</v>
      </c>
      <c r="E356" t="s">
        <v>1904</v>
      </c>
      <c r="F356">
        <v>10</v>
      </c>
      <c r="G356" t="s">
        <v>1911</v>
      </c>
    </row>
    <row r="357" spans="1:7">
      <c r="A357" t="s">
        <v>2256</v>
      </c>
      <c r="B357" t="s">
        <v>2257</v>
      </c>
      <c r="C357">
        <v>3</v>
      </c>
      <c r="D357" t="s">
        <v>539</v>
      </c>
      <c r="E357" t="s">
        <v>1870</v>
      </c>
      <c r="F357">
        <v>255</v>
      </c>
      <c r="G357" t="s">
        <v>2258</v>
      </c>
    </row>
    <row r="358" spans="1:7">
      <c r="A358" t="s">
        <v>2256</v>
      </c>
      <c r="B358" t="s">
        <v>2259</v>
      </c>
      <c r="C358">
        <v>4</v>
      </c>
      <c r="D358" t="s">
        <v>539</v>
      </c>
      <c r="E358" t="s">
        <v>1870</v>
      </c>
      <c r="F358">
        <v>255</v>
      </c>
      <c r="G358" t="s">
        <v>2260</v>
      </c>
    </row>
    <row r="359" spans="1:7">
      <c r="A359" t="s">
        <v>2256</v>
      </c>
      <c r="B359" t="s">
        <v>2261</v>
      </c>
      <c r="C359">
        <v>5</v>
      </c>
      <c r="D359" t="s">
        <v>539</v>
      </c>
      <c r="E359" t="s">
        <v>1870</v>
      </c>
      <c r="F359">
        <v>500</v>
      </c>
      <c r="G359" t="s">
        <v>2262</v>
      </c>
    </row>
    <row r="360" spans="1:7">
      <c r="A360" t="s">
        <v>2256</v>
      </c>
      <c r="B360" t="s">
        <v>2263</v>
      </c>
      <c r="C360">
        <v>6</v>
      </c>
      <c r="D360" t="s">
        <v>539</v>
      </c>
      <c r="E360" t="s">
        <v>1870</v>
      </c>
      <c r="F360">
        <v>500</v>
      </c>
      <c r="G360" t="s">
        <v>2264</v>
      </c>
    </row>
    <row r="361" spans="1:7">
      <c r="A361" t="s">
        <v>2256</v>
      </c>
      <c r="B361" t="s">
        <v>2246</v>
      </c>
      <c r="C361">
        <v>7</v>
      </c>
      <c r="D361" t="s">
        <v>539</v>
      </c>
      <c r="E361" t="s">
        <v>1870</v>
      </c>
      <c r="F361">
        <v>100</v>
      </c>
      <c r="G361" t="s">
        <v>2265</v>
      </c>
    </row>
    <row r="362" spans="1:7">
      <c r="A362" t="s">
        <v>2256</v>
      </c>
      <c r="B362" t="s">
        <v>2233</v>
      </c>
      <c r="C362">
        <v>8</v>
      </c>
      <c r="D362" t="s">
        <v>539</v>
      </c>
      <c r="E362" t="s">
        <v>2234</v>
      </c>
      <c r="F362">
        <v>19</v>
      </c>
      <c r="G362" t="s">
        <v>2266</v>
      </c>
    </row>
    <row r="363" spans="1:7">
      <c r="A363" t="s">
        <v>2256</v>
      </c>
      <c r="B363" t="s">
        <v>1876</v>
      </c>
      <c r="C363">
        <v>9</v>
      </c>
      <c r="D363" t="s">
        <v>539</v>
      </c>
      <c r="E363" t="s">
        <v>1877</v>
      </c>
      <c r="F363" t="s">
        <v>1878</v>
      </c>
      <c r="G363" t="s">
        <v>1912</v>
      </c>
    </row>
    <row r="364" spans="1:7">
      <c r="A364" t="s">
        <v>2256</v>
      </c>
      <c r="B364" t="s">
        <v>1880</v>
      </c>
      <c r="C364">
        <v>10</v>
      </c>
      <c r="D364" t="s">
        <v>539</v>
      </c>
      <c r="E364" t="s">
        <v>1877</v>
      </c>
      <c r="F364" t="s">
        <v>1878</v>
      </c>
      <c r="G364" t="s">
        <v>1930</v>
      </c>
    </row>
    <row r="365" spans="1:7">
      <c r="A365" t="s">
        <v>2256</v>
      </c>
      <c r="B365" t="s">
        <v>1882</v>
      </c>
      <c r="C365">
        <v>11</v>
      </c>
      <c r="D365" t="s">
        <v>539</v>
      </c>
      <c r="E365" t="s">
        <v>1870</v>
      </c>
      <c r="F365">
        <v>50</v>
      </c>
      <c r="G365" t="s">
        <v>1883</v>
      </c>
    </row>
    <row r="366" spans="1:7">
      <c r="A366" t="s">
        <v>2256</v>
      </c>
      <c r="B366" t="s">
        <v>1884</v>
      </c>
      <c r="C366">
        <v>12</v>
      </c>
      <c r="D366" t="s">
        <v>539</v>
      </c>
      <c r="E366" t="s">
        <v>1870</v>
      </c>
      <c r="F366">
        <v>50</v>
      </c>
      <c r="G366" t="s">
        <v>1885</v>
      </c>
    </row>
    <row r="367" spans="1:7">
      <c r="A367" t="s">
        <v>2267</v>
      </c>
      <c r="B367" t="s">
        <v>1869</v>
      </c>
      <c r="C367">
        <v>1</v>
      </c>
      <c r="D367" t="s">
        <v>1252</v>
      </c>
      <c r="E367" t="s">
        <v>1870</v>
      </c>
      <c r="F367">
        <v>20</v>
      </c>
      <c r="G367" t="s">
        <v>1871</v>
      </c>
    </row>
    <row r="368" spans="1:7">
      <c r="A368" t="s">
        <v>2267</v>
      </c>
      <c r="B368" t="s">
        <v>2268</v>
      </c>
      <c r="C368">
        <v>2</v>
      </c>
      <c r="D368" t="s">
        <v>1252</v>
      </c>
      <c r="E368" t="s">
        <v>1904</v>
      </c>
      <c r="F368">
        <v>10</v>
      </c>
      <c r="G368" t="s">
        <v>2269</v>
      </c>
    </row>
    <row r="369" spans="1:7">
      <c r="A369" t="s">
        <v>2267</v>
      </c>
      <c r="B369" t="s">
        <v>1900</v>
      </c>
      <c r="C369">
        <v>3</v>
      </c>
      <c r="D369" t="s">
        <v>539</v>
      </c>
      <c r="E369" t="s">
        <v>1870</v>
      </c>
      <c r="F369">
        <v>50</v>
      </c>
      <c r="G369" t="s">
        <v>1901</v>
      </c>
    </row>
    <row r="370" spans="1:7">
      <c r="A370" t="s">
        <v>2267</v>
      </c>
      <c r="B370" t="s">
        <v>2270</v>
      </c>
      <c r="C370">
        <v>4</v>
      </c>
      <c r="D370" t="s">
        <v>539</v>
      </c>
      <c r="E370" t="s">
        <v>1870</v>
      </c>
      <c r="F370">
        <v>255</v>
      </c>
      <c r="G370" t="s">
        <v>2271</v>
      </c>
    </row>
    <row r="371" spans="1:7">
      <c r="A371" t="s">
        <v>2267</v>
      </c>
      <c r="B371" t="s">
        <v>2272</v>
      </c>
      <c r="C371">
        <v>5</v>
      </c>
      <c r="D371" t="s">
        <v>539</v>
      </c>
      <c r="E371" t="s">
        <v>1870</v>
      </c>
      <c r="F371">
        <v>100</v>
      </c>
      <c r="G371" t="s">
        <v>2273</v>
      </c>
    </row>
    <row r="372" spans="1:7">
      <c r="A372" t="s">
        <v>2267</v>
      </c>
      <c r="B372" t="s">
        <v>1887</v>
      </c>
      <c r="C372">
        <v>6</v>
      </c>
      <c r="D372" t="s">
        <v>539</v>
      </c>
      <c r="E372" t="s">
        <v>1870</v>
      </c>
      <c r="F372">
        <v>20</v>
      </c>
      <c r="G372" t="s">
        <v>2274</v>
      </c>
    </row>
    <row r="373" spans="1:7">
      <c r="A373" t="s">
        <v>2267</v>
      </c>
      <c r="B373" t="s">
        <v>2275</v>
      </c>
      <c r="C373">
        <v>7</v>
      </c>
      <c r="D373" t="s">
        <v>539</v>
      </c>
      <c r="E373" t="s">
        <v>1982</v>
      </c>
      <c r="F373">
        <v>3</v>
      </c>
      <c r="G373" t="s">
        <v>2276</v>
      </c>
    </row>
    <row r="374" spans="1:7">
      <c r="A374" t="s">
        <v>2267</v>
      </c>
      <c r="B374" t="s">
        <v>1969</v>
      </c>
      <c r="C374">
        <v>8</v>
      </c>
      <c r="D374" t="s">
        <v>539</v>
      </c>
      <c r="E374" t="s">
        <v>1870</v>
      </c>
      <c r="F374">
        <v>100</v>
      </c>
      <c r="G374" t="s">
        <v>1970</v>
      </c>
    </row>
    <row r="375" spans="1:7">
      <c r="A375" t="s">
        <v>2267</v>
      </c>
      <c r="B375" t="s">
        <v>1967</v>
      </c>
      <c r="C375">
        <v>9</v>
      </c>
      <c r="D375" t="s">
        <v>539</v>
      </c>
      <c r="E375" t="s">
        <v>1870</v>
      </c>
      <c r="F375">
        <v>20</v>
      </c>
      <c r="G375" t="s">
        <v>1968</v>
      </c>
    </row>
    <row r="376" spans="1:7">
      <c r="A376" t="s">
        <v>2267</v>
      </c>
      <c r="B376" t="s">
        <v>2277</v>
      </c>
      <c r="C376">
        <v>10</v>
      </c>
      <c r="D376" t="s">
        <v>539</v>
      </c>
      <c r="E376" t="s">
        <v>1870</v>
      </c>
      <c r="F376">
        <v>100</v>
      </c>
      <c r="G376" t="s">
        <v>2278</v>
      </c>
    </row>
    <row r="377" spans="1:7">
      <c r="A377" t="s">
        <v>2267</v>
      </c>
      <c r="B377" t="s">
        <v>2279</v>
      </c>
      <c r="C377">
        <v>11</v>
      </c>
      <c r="D377" t="s">
        <v>539</v>
      </c>
      <c r="E377" t="s">
        <v>1870</v>
      </c>
      <c r="F377">
        <v>100</v>
      </c>
      <c r="G377" t="s">
        <v>2280</v>
      </c>
    </row>
    <row r="378" spans="1:7">
      <c r="A378" t="s">
        <v>2267</v>
      </c>
      <c r="B378" t="s">
        <v>2281</v>
      </c>
      <c r="C378">
        <v>12</v>
      </c>
      <c r="D378" t="s">
        <v>539</v>
      </c>
      <c r="E378" t="s">
        <v>1870</v>
      </c>
      <c r="F378">
        <v>100</v>
      </c>
      <c r="G378" t="s">
        <v>2282</v>
      </c>
    </row>
    <row r="379" spans="1:7">
      <c r="A379" t="s">
        <v>2267</v>
      </c>
      <c r="B379" t="s">
        <v>2038</v>
      </c>
      <c r="C379">
        <v>13</v>
      </c>
      <c r="D379" t="s">
        <v>539</v>
      </c>
      <c r="E379" t="s">
        <v>1904</v>
      </c>
      <c r="F379">
        <v>10</v>
      </c>
      <c r="G379" t="s">
        <v>2283</v>
      </c>
    </row>
    <row r="380" spans="1:7">
      <c r="A380" t="s">
        <v>2267</v>
      </c>
      <c r="B380" t="s">
        <v>1947</v>
      </c>
      <c r="C380">
        <v>14</v>
      </c>
      <c r="D380" t="s">
        <v>539</v>
      </c>
      <c r="E380" t="s">
        <v>1948</v>
      </c>
      <c r="F380" t="s">
        <v>1878</v>
      </c>
      <c r="G380" t="s">
        <v>2284</v>
      </c>
    </row>
    <row r="381" spans="1:7">
      <c r="A381" t="s">
        <v>2267</v>
      </c>
      <c r="B381" t="s">
        <v>1950</v>
      </c>
      <c r="C381">
        <v>15</v>
      </c>
      <c r="D381" t="s">
        <v>539</v>
      </c>
      <c r="E381" t="s">
        <v>1948</v>
      </c>
      <c r="F381" t="s">
        <v>1878</v>
      </c>
      <c r="G381" t="s">
        <v>2285</v>
      </c>
    </row>
    <row r="382" spans="1:7">
      <c r="A382" t="s">
        <v>2267</v>
      </c>
      <c r="B382" t="s">
        <v>1952</v>
      </c>
      <c r="C382">
        <v>16</v>
      </c>
      <c r="D382" t="s">
        <v>539</v>
      </c>
      <c r="E382" t="s">
        <v>1870</v>
      </c>
      <c r="F382">
        <v>20</v>
      </c>
      <c r="G382" t="s">
        <v>2286</v>
      </c>
    </row>
    <row r="383" spans="1:7">
      <c r="A383" t="s">
        <v>2267</v>
      </c>
      <c r="B383" t="s">
        <v>1876</v>
      </c>
      <c r="C383">
        <v>17</v>
      </c>
      <c r="D383" t="s">
        <v>539</v>
      </c>
      <c r="E383" t="s">
        <v>1877</v>
      </c>
      <c r="F383" t="s">
        <v>1878</v>
      </c>
      <c r="G383" t="s">
        <v>1985</v>
      </c>
    </row>
    <row r="384" spans="1:7">
      <c r="A384" t="s">
        <v>2267</v>
      </c>
      <c r="B384" t="s">
        <v>1880</v>
      </c>
      <c r="C384">
        <v>18</v>
      </c>
      <c r="D384" t="s">
        <v>539</v>
      </c>
      <c r="E384" t="s">
        <v>1877</v>
      </c>
      <c r="F384" t="s">
        <v>1878</v>
      </c>
      <c r="G384" t="s">
        <v>1986</v>
      </c>
    </row>
    <row r="385" spans="1:7">
      <c r="A385" t="s">
        <v>2267</v>
      </c>
      <c r="B385" t="s">
        <v>1882</v>
      </c>
      <c r="C385">
        <v>19</v>
      </c>
      <c r="D385" t="s">
        <v>539</v>
      </c>
      <c r="E385" t="s">
        <v>1870</v>
      </c>
      <c r="F385">
        <v>50</v>
      </c>
      <c r="G385" t="s">
        <v>1987</v>
      </c>
    </row>
    <row r="386" spans="1:7">
      <c r="A386" t="s">
        <v>2267</v>
      </c>
      <c r="B386" t="s">
        <v>1884</v>
      </c>
      <c r="C386">
        <v>20</v>
      </c>
      <c r="D386" t="s">
        <v>539</v>
      </c>
      <c r="E386" t="s">
        <v>1870</v>
      </c>
      <c r="F386">
        <v>50</v>
      </c>
      <c r="G386" t="s">
        <v>1988</v>
      </c>
    </row>
  </sheetData>
  <autoFilter ref="A1:G386"/>
  <phoneticPr fontId="8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P49"/>
  <sheetViews>
    <sheetView tabSelected="1" workbookViewId="0">
      <selection activeCell="E41" sqref="E41"/>
    </sheetView>
  </sheetViews>
  <sheetFormatPr defaultRowHeight="12"/>
  <cols>
    <col min="1" max="1" width="23.85546875" style="337" bestFit="1" customWidth="1"/>
    <col min="2" max="2" width="6.7109375" style="347" bestFit="1" customWidth="1"/>
    <col min="3" max="3" width="38" style="338" customWidth="1"/>
    <col min="4" max="4" width="7.7109375" style="339" customWidth="1"/>
    <col min="5" max="5" width="44.140625" style="334" customWidth="1"/>
    <col min="6" max="6" width="25.85546875" style="340" customWidth="1"/>
    <col min="7" max="7" width="29.140625" style="340" customWidth="1"/>
    <col min="8" max="8" width="3.28515625" style="340" customWidth="1"/>
    <col min="9" max="9" width="16.7109375" style="340" bestFit="1" customWidth="1"/>
    <col min="10" max="10" width="16.5703125" style="340" bestFit="1" customWidth="1"/>
    <col min="11" max="11" width="1.42578125" style="340" customWidth="1"/>
    <col min="12" max="12" width="16.7109375" style="340" bestFit="1" customWidth="1"/>
    <col min="13" max="13" width="16.28515625" style="340" bestFit="1" customWidth="1"/>
    <col min="14" max="14" width="1.28515625" style="340" customWidth="1"/>
    <col min="15" max="15" width="9.140625" style="340"/>
    <col min="16" max="16" width="17" style="340" bestFit="1" customWidth="1"/>
    <col min="17" max="16384" width="9.140625" style="340"/>
  </cols>
  <sheetData>
    <row r="1" spans="1:16" ht="24">
      <c r="A1" s="337" t="s">
        <v>2413</v>
      </c>
      <c r="B1" s="347" t="s">
        <v>2415</v>
      </c>
      <c r="C1" s="338" t="s">
        <v>2414</v>
      </c>
      <c r="D1" s="339" t="s">
        <v>1857</v>
      </c>
      <c r="E1" s="334" t="s">
        <v>2397</v>
      </c>
      <c r="F1" s="340" t="s">
        <v>2416</v>
      </c>
      <c r="G1" s="340" t="s">
        <v>2417</v>
      </c>
      <c r="I1" s="340" t="s">
        <v>2084</v>
      </c>
      <c r="J1" s="340" t="s">
        <v>1869</v>
      </c>
      <c r="L1" s="340" t="s">
        <v>2061</v>
      </c>
      <c r="M1" s="340" t="s">
        <v>1869</v>
      </c>
      <c r="O1" s="340" t="s">
        <v>1956</v>
      </c>
      <c r="P1" s="340" t="s">
        <v>1869</v>
      </c>
    </row>
    <row r="2" spans="1:16">
      <c r="A2" s="337" t="s">
        <v>2399</v>
      </c>
      <c r="B2" s="347">
        <v>3</v>
      </c>
      <c r="C2" s="341" t="s">
        <v>23</v>
      </c>
      <c r="D2" s="342" t="s">
        <v>1858</v>
      </c>
      <c r="E2" s="335"/>
      <c r="I2" s="340" t="s">
        <v>2084</v>
      </c>
      <c r="J2" s="340" t="s">
        <v>2047</v>
      </c>
      <c r="L2" s="340" t="s">
        <v>2061</v>
      </c>
      <c r="M2" s="340" t="s">
        <v>2019</v>
      </c>
      <c r="O2" s="340" t="s">
        <v>1956</v>
      </c>
      <c r="P2" s="340" t="s">
        <v>1957</v>
      </c>
    </row>
    <row r="3" spans="1:16">
      <c r="A3" s="337" t="s">
        <v>2399</v>
      </c>
      <c r="B3" s="347">
        <v>3</v>
      </c>
      <c r="C3" s="343" t="s">
        <v>3</v>
      </c>
      <c r="D3" s="344" t="s">
        <v>1859</v>
      </c>
      <c r="E3" s="336" t="s">
        <v>2403</v>
      </c>
      <c r="F3" s="340" t="s">
        <v>2398</v>
      </c>
      <c r="G3" s="340" t="s">
        <v>2047</v>
      </c>
      <c r="I3" s="340" t="s">
        <v>2084</v>
      </c>
      <c r="J3" s="340" t="s">
        <v>2085</v>
      </c>
      <c r="L3" s="340" t="s">
        <v>2061</v>
      </c>
      <c r="M3" s="340" t="s">
        <v>2047</v>
      </c>
      <c r="O3" s="340" t="s">
        <v>1956</v>
      </c>
      <c r="P3" s="340" t="s">
        <v>1959</v>
      </c>
    </row>
    <row r="4" spans="1:16">
      <c r="A4" s="337" t="s">
        <v>2399</v>
      </c>
      <c r="B4" s="347">
        <v>3</v>
      </c>
      <c r="C4" s="343" t="s">
        <v>4</v>
      </c>
      <c r="D4" s="344" t="s">
        <v>2396</v>
      </c>
      <c r="E4" s="336" t="s">
        <v>2410</v>
      </c>
      <c r="F4" s="340" t="s">
        <v>2398</v>
      </c>
      <c r="G4" s="340" t="s">
        <v>2009</v>
      </c>
      <c r="I4" s="340" t="s">
        <v>2084</v>
      </c>
      <c r="J4" s="340" t="s">
        <v>2009</v>
      </c>
      <c r="L4" s="340" t="s">
        <v>2061</v>
      </c>
      <c r="M4" s="340" t="s">
        <v>2063</v>
      </c>
      <c r="O4" s="340" t="s">
        <v>1956</v>
      </c>
      <c r="P4" s="340" t="s">
        <v>1961</v>
      </c>
    </row>
    <row r="5" spans="1:16" ht="60">
      <c r="A5" s="337" t="s">
        <v>2399</v>
      </c>
      <c r="B5" s="347">
        <v>3</v>
      </c>
      <c r="C5" s="343" t="s">
        <v>5</v>
      </c>
      <c r="D5" s="344" t="s">
        <v>1859</v>
      </c>
      <c r="E5" s="336" t="s">
        <v>2412</v>
      </c>
      <c r="F5" s="340" t="s">
        <v>2398</v>
      </c>
      <c r="G5" s="340" t="s">
        <v>1956</v>
      </c>
      <c r="I5" s="340" t="s">
        <v>2084</v>
      </c>
      <c r="J5" s="340" t="s">
        <v>2087</v>
      </c>
      <c r="L5" s="340" t="s">
        <v>2061</v>
      </c>
      <c r="M5" s="340" t="s">
        <v>2065</v>
      </c>
      <c r="O5" s="340" t="s">
        <v>1956</v>
      </c>
      <c r="P5" s="340" t="s">
        <v>1963</v>
      </c>
    </row>
    <row r="6" spans="1:16" ht="60">
      <c r="A6" s="337" t="s">
        <v>2400</v>
      </c>
      <c r="B6" s="347">
        <v>3</v>
      </c>
      <c r="C6" s="343" t="s">
        <v>6</v>
      </c>
      <c r="D6" s="344" t="s">
        <v>1859</v>
      </c>
      <c r="E6" s="336" t="s">
        <v>2411</v>
      </c>
      <c r="F6" s="340" t="s">
        <v>2398</v>
      </c>
      <c r="G6" s="340" t="s">
        <v>1956</v>
      </c>
      <c r="I6" s="340" t="s">
        <v>2084</v>
      </c>
      <c r="J6" s="340" t="s">
        <v>2089</v>
      </c>
      <c r="L6" s="340" t="s">
        <v>2061</v>
      </c>
      <c r="M6" s="340" t="s">
        <v>2067</v>
      </c>
      <c r="O6" s="340" t="s">
        <v>1956</v>
      </c>
      <c r="P6" s="340" t="s">
        <v>1965</v>
      </c>
    </row>
    <row r="7" spans="1:16">
      <c r="A7" s="337" t="s">
        <v>2399</v>
      </c>
      <c r="B7" s="347">
        <v>3</v>
      </c>
      <c r="C7" s="343" t="s">
        <v>7</v>
      </c>
      <c r="D7" s="344" t="s">
        <v>1859</v>
      </c>
      <c r="E7" s="336" t="s">
        <v>2403</v>
      </c>
      <c r="F7" s="340" t="s">
        <v>2398</v>
      </c>
      <c r="G7" s="340" t="s">
        <v>2085</v>
      </c>
      <c r="I7" s="340" t="s">
        <v>2084</v>
      </c>
      <c r="J7" s="340" t="s">
        <v>2038</v>
      </c>
      <c r="L7" s="340" t="s">
        <v>2061</v>
      </c>
      <c r="M7" s="340" t="s">
        <v>2068</v>
      </c>
      <c r="O7" s="340" t="s">
        <v>1956</v>
      </c>
      <c r="P7" s="340" t="s">
        <v>1967</v>
      </c>
    </row>
    <row r="8" spans="1:16" ht="24">
      <c r="A8" s="337" t="s">
        <v>2399</v>
      </c>
      <c r="B8" s="347">
        <v>3</v>
      </c>
      <c r="C8" s="343" t="s">
        <v>24</v>
      </c>
      <c r="D8" s="344" t="s">
        <v>1859</v>
      </c>
      <c r="E8" s="336" t="s">
        <v>2404</v>
      </c>
      <c r="F8" s="340" t="s">
        <v>2398</v>
      </c>
      <c r="G8" s="340" t="s">
        <v>2089</v>
      </c>
      <c r="I8" s="340" t="s">
        <v>2084</v>
      </c>
      <c r="J8" s="340" t="s">
        <v>2092</v>
      </c>
      <c r="L8" s="340" t="s">
        <v>2061</v>
      </c>
      <c r="M8" s="340" t="s">
        <v>2070</v>
      </c>
      <c r="O8" s="340" t="s">
        <v>1956</v>
      </c>
      <c r="P8" s="340" t="s">
        <v>1969</v>
      </c>
    </row>
    <row r="9" spans="1:16" ht="36">
      <c r="A9" s="337" t="s">
        <v>2399</v>
      </c>
      <c r="B9" s="347">
        <v>3</v>
      </c>
      <c r="C9" s="343" t="s">
        <v>9</v>
      </c>
      <c r="D9" s="344" t="s">
        <v>1859</v>
      </c>
      <c r="E9" s="336" t="s">
        <v>2402</v>
      </c>
      <c r="F9" s="340" t="s">
        <v>2398</v>
      </c>
      <c r="G9" s="340" t="s">
        <v>2096</v>
      </c>
      <c r="I9" s="340" t="s">
        <v>2084</v>
      </c>
      <c r="J9" s="340" t="s">
        <v>2094</v>
      </c>
      <c r="L9" s="340" t="s">
        <v>2061</v>
      </c>
      <c r="M9" s="340" t="s">
        <v>2072</v>
      </c>
      <c r="O9" s="340" t="s">
        <v>1956</v>
      </c>
      <c r="P9" s="340" t="s">
        <v>1971</v>
      </c>
    </row>
    <row r="10" spans="1:16">
      <c r="A10" s="337" t="s">
        <v>2399</v>
      </c>
      <c r="B10" s="347">
        <v>3</v>
      </c>
      <c r="C10" s="343" t="s">
        <v>25</v>
      </c>
      <c r="D10" s="344" t="s">
        <v>1859</v>
      </c>
      <c r="E10" s="336" t="s">
        <v>2405</v>
      </c>
      <c r="F10" s="340" t="s">
        <v>1860</v>
      </c>
      <c r="G10" s="340" t="s">
        <v>2063</v>
      </c>
      <c r="I10" s="340" t="s">
        <v>2084</v>
      </c>
      <c r="J10" s="340" t="s">
        <v>2096</v>
      </c>
      <c r="L10" s="340" t="s">
        <v>2061</v>
      </c>
      <c r="M10" s="340" t="s">
        <v>1876</v>
      </c>
      <c r="O10" s="340" t="s">
        <v>1956</v>
      </c>
      <c r="P10" s="340" t="s">
        <v>1973</v>
      </c>
    </row>
    <row r="11" spans="1:16">
      <c r="A11" s="337" t="s">
        <v>2399</v>
      </c>
      <c r="B11" s="347">
        <v>3</v>
      </c>
      <c r="C11" s="343" t="s">
        <v>26</v>
      </c>
      <c r="D11" s="344" t="s">
        <v>1859</v>
      </c>
      <c r="E11" s="336" t="s">
        <v>2403</v>
      </c>
      <c r="F11" s="340" t="s">
        <v>1860</v>
      </c>
      <c r="G11" s="340" t="s">
        <v>2070</v>
      </c>
      <c r="I11" s="340" t="s">
        <v>2084</v>
      </c>
      <c r="J11" s="340" t="s">
        <v>2074</v>
      </c>
      <c r="L11" s="340" t="s">
        <v>2061</v>
      </c>
      <c r="M11" s="340" t="s">
        <v>1880</v>
      </c>
      <c r="O11" s="340" t="s">
        <v>1956</v>
      </c>
      <c r="P11" s="340" t="s">
        <v>1975</v>
      </c>
    </row>
    <row r="12" spans="1:16" ht="24">
      <c r="A12" s="337" t="s">
        <v>2399</v>
      </c>
      <c r="B12" s="347">
        <v>3</v>
      </c>
      <c r="C12" s="345" t="s">
        <v>1854</v>
      </c>
      <c r="D12" s="344" t="s">
        <v>1859</v>
      </c>
      <c r="E12" s="336" t="s">
        <v>2403</v>
      </c>
      <c r="F12" s="340" t="s">
        <v>2398</v>
      </c>
      <c r="G12" s="340" t="s">
        <v>2074</v>
      </c>
      <c r="I12" s="340" t="s">
        <v>2084</v>
      </c>
      <c r="J12" s="340" t="s">
        <v>2098</v>
      </c>
      <c r="L12" s="340" t="s">
        <v>2061</v>
      </c>
      <c r="M12" s="340" t="s">
        <v>1882</v>
      </c>
      <c r="O12" s="340" t="s">
        <v>1956</v>
      </c>
      <c r="P12" s="340" t="s">
        <v>1977</v>
      </c>
    </row>
    <row r="13" spans="1:16" ht="24">
      <c r="A13" s="337" t="s">
        <v>2399</v>
      </c>
      <c r="B13" s="347">
        <v>3</v>
      </c>
      <c r="C13" s="343" t="s">
        <v>28</v>
      </c>
      <c r="D13" s="344" t="s">
        <v>1859</v>
      </c>
      <c r="E13" s="336" t="s">
        <v>2403</v>
      </c>
      <c r="F13" s="340" t="s">
        <v>2046</v>
      </c>
      <c r="G13" s="346" t="s">
        <v>2406</v>
      </c>
      <c r="I13" s="340" t="s">
        <v>2084</v>
      </c>
      <c r="J13" s="340" t="s">
        <v>2100</v>
      </c>
      <c r="L13" s="340" t="s">
        <v>2061</v>
      </c>
      <c r="M13" s="340" t="s">
        <v>1884</v>
      </c>
      <c r="O13" s="340" t="s">
        <v>1956</v>
      </c>
      <c r="P13" s="340" t="s">
        <v>1979</v>
      </c>
    </row>
    <row r="14" spans="1:16" ht="24">
      <c r="A14" s="337" t="s">
        <v>2399</v>
      </c>
      <c r="B14" s="347">
        <v>3</v>
      </c>
      <c r="C14" s="343" t="s">
        <v>29</v>
      </c>
      <c r="D14" s="344" t="s">
        <v>1859</v>
      </c>
      <c r="E14" s="336" t="s">
        <v>2405</v>
      </c>
      <c r="F14" s="340" t="s">
        <v>2046</v>
      </c>
      <c r="G14" s="346" t="s">
        <v>2407</v>
      </c>
      <c r="I14" s="340" t="s">
        <v>2084</v>
      </c>
      <c r="J14" s="340" t="s">
        <v>1952</v>
      </c>
      <c r="O14" s="340" t="s">
        <v>1956</v>
      </c>
      <c r="P14" s="340" t="s">
        <v>1981</v>
      </c>
    </row>
    <row r="15" spans="1:16">
      <c r="A15" s="337" t="s">
        <v>2399</v>
      </c>
      <c r="B15" s="347">
        <v>3</v>
      </c>
      <c r="C15" s="343" t="s">
        <v>10</v>
      </c>
      <c r="D15" s="344" t="s">
        <v>1859</v>
      </c>
      <c r="E15" s="336" t="s">
        <v>2408</v>
      </c>
      <c r="F15" s="340" t="s">
        <v>2052</v>
      </c>
      <c r="G15" s="340" t="s">
        <v>2053</v>
      </c>
      <c r="O15" s="340" t="s">
        <v>1956</v>
      </c>
      <c r="P15" s="340" t="s">
        <v>1984</v>
      </c>
    </row>
    <row r="16" spans="1:16">
      <c r="A16" s="337" t="s">
        <v>2399</v>
      </c>
      <c r="B16" s="347">
        <v>3</v>
      </c>
      <c r="C16" s="343" t="s">
        <v>30</v>
      </c>
      <c r="D16" s="344" t="s">
        <v>1859</v>
      </c>
      <c r="E16" s="336" t="s">
        <v>2408</v>
      </c>
      <c r="F16" s="340" t="s">
        <v>2052</v>
      </c>
      <c r="G16" s="340" t="s">
        <v>1947</v>
      </c>
      <c r="O16" s="340" t="s">
        <v>1956</v>
      </c>
      <c r="P16" s="340" t="s">
        <v>1876</v>
      </c>
    </row>
    <row r="17" spans="1:16">
      <c r="A17" s="337" t="s">
        <v>2399</v>
      </c>
      <c r="B17" s="347">
        <v>3</v>
      </c>
      <c r="C17" s="343" t="s">
        <v>31</v>
      </c>
      <c r="D17" s="344" t="s">
        <v>1859</v>
      </c>
      <c r="E17" s="336" t="s">
        <v>2408</v>
      </c>
      <c r="F17" s="340" t="s">
        <v>2052</v>
      </c>
      <c r="G17" s="340" t="s">
        <v>1950</v>
      </c>
      <c r="I17" s="340" t="s">
        <v>2046</v>
      </c>
      <c r="J17" s="340" t="s">
        <v>1869</v>
      </c>
      <c r="L17" s="340" t="s">
        <v>2052</v>
      </c>
      <c r="M17" s="340" t="s">
        <v>1869</v>
      </c>
      <c r="O17" s="340" t="s">
        <v>1956</v>
      </c>
      <c r="P17" s="340" t="s">
        <v>1880</v>
      </c>
    </row>
    <row r="18" spans="1:16" ht="24">
      <c r="A18" s="337" t="s">
        <v>2399</v>
      </c>
      <c r="B18" s="347">
        <v>3</v>
      </c>
      <c r="C18" s="345" t="s">
        <v>1855</v>
      </c>
      <c r="D18" s="344" t="s">
        <v>1859</v>
      </c>
      <c r="E18" s="336" t="s">
        <v>2408</v>
      </c>
      <c r="F18" s="340" t="s">
        <v>2052</v>
      </c>
      <c r="G18" s="340" t="s">
        <v>2056</v>
      </c>
      <c r="I18" s="340" t="s">
        <v>2046</v>
      </c>
      <c r="J18" s="340" t="s">
        <v>2047</v>
      </c>
      <c r="L18" s="340" t="s">
        <v>2052</v>
      </c>
      <c r="M18" s="340" t="s">
        <v>2047</v>
      </c>
      <c r="O18" s="340" t="s">
        <v>1956</v>
      </c>
      <c r="P18" s="340" t="s">
        <v>1882</v>
      </c>
    </row>
    <row r="19" spans="1:16" ht="24">
      <c r="A19" s="337" t="s">
        <v>2401</v>
      </c>
      <c r="B19" s="347">
        <v>3</v>
      </c>
      <c r="C19" s="345" t="s">
        <v>1856</v>
      </c>
      <c r="D19" s="344" t="s">
        <v>1859</v>
      </c>
      <c r="E19" s="336" t="s">
        <v>2408</v>
      </c>
      <c r="F19" s="340" t="s">
        <v>2052</v>
      </c>
      <c r="G19" s="340" t="s">
        <v>2059</v>
      </c>
      <c r="I19" s="340" t="s">
        <v>2046</v>
      </c>
      <c r="J19" s="340" t="s">
        <v>2048</v>
      </c>
      <c r="L19" s="340" t="s">
        <v>2052</v>
      </c>
      <c r="M19" s="340" t="s">
        <v>2053</v>
      </c>
      <c r="O19" s="340" t="s">
        <v>1956</v>
      </c>
      <c r="P19" s="340" t="s">
        <v>1884</v>
      </c>
    </row>
    <row r="20" spans="1:16">
      <c r="A20" s="337" t="s">
        <v>2399</v>
      </c>
      <c r="B20" s="347">
        <v>3</v>
      </c>
      <c r="C20" s="343" t="s">
        <v>34</v>
      </c>
      <c r="D20" s="344" t="s">
        <v>2396</v>
      </c>
      <c r="E20" s="336"/>
      <c r="I20" s="340" t="s">
        <v>2046</v>
      </c>
      <c r="J20" s="340" t="s">
        <v>2050</v>
      </c>
      <c r="L20" s="340" t="s">
        <v>2052</v>
      </c>
      <c r="M20" s="340" t="s">
        <v>1947</v>
      </c>
    </row>
    <row r="21" spans="1:16" ht="24">
      <c r="A21" s="337" t="s">
        <v>2401</v>
      </c>
      <c r="B21" s="347">
        <v>3</v>
      </c>
      <c r="C21" s="343" t="s">
        <v>35</v>
      </c>
      <c r="D21" s="344" t="s">
        <v>1859</v>
      </c>
      <c r="E21" s="336" t="s">
        <v>2405</v>
      </c>
      <c r="F21" s="340" t="s">
        <v>2046</v>
      </c>
      <c r="G21" s="346" t="s">
        <v>2409</v>
      </c>
      <c r="I21" s="340" t="s">
        <v>2046</v>
      </c>
      <c r="J21" s="340" t="s">
        <v>1880</v>
      </c>
      <c r="L21" s="340" t="s">
        <v>2052</v>
      </c>
      <c r="M21" s="340" t="s">
        <v>1950</v>
      </c>
    </row>
    <row r="22" spans="1:16">
      <c r="A22" s="337" t="s">
        <v>2401</v>
      </c>
      <c r="B22" s="347">
        <v>3</v>
      </c>
      <c r="C22" s="343" t="s">
        <v>36</v>
      </c>
      <c r="D22" s="344" t="s">
        <v>2396</v>
      </c>
      <c r="E22" s="336"/>
      <c r="I22" s="340" t="s">
        <v>2046</v>
      </c>
      <c r="J22" s="340" t="s">
        <v>1876</v>
      </c>
      <c r="L22" s="340" t="s">
        <v>2052</v>
      </c>
      <c r="M22" s="340" t="s">
        <v>2056</v>
      </c>
    </row>
    <row r="23" spans="1:16">
      <c r="A23" s="337" t="s">
        <v>2401</v>
      </c>
      <c r="B23" s="347">
        <v>3</v>
      </c>
      <c r="C23" s="343" t="s">
        <v>14</v>
      </c>
      <c r="D23" s="344" t="s">
        <v>1859</v>
      </c>
      <c r="E23" s="336" t="s">
        <v>2405</v>
      </c>
      <c r="F23" s="340" t="s">
        <v>2398</v>
      </c>
      <c r="G23" s="340" t="s">
        <v>2100</v>
      </c>
      <c r="I23" s="340" t="s">
        <v>2046</v>
      </c>
      <c r="J23" s="340" t="s">
        <v>1882</v>
      </c>
      <c r="L23" s="340" t="s">
        <v>2052</v>
      </c>
      <c r="M23" s="340" t="s">
        <v>2059</v>
      </c>
    </row>
    <row r="24" spans="1:16" ht="14.25">
      <c r="A24" s="337" t="s">
        <v>2418</v>
      </c>
      <c r="B24" s="347">
        <v>3</v>
      </c>
      <c r="C24" s="144" t="s">
        <v>3</v>
      </c>
      <c r="D24" s="344" t="s">
        <v>1859</v>
      </c>
      <c r="E24" s="336" t="s">
        <v>2403</v>
      </c>
      <c r="F24" s="340" t="s">
        <v>2398</v>
      </c>
      <c r="G24" s="340" t="s">
        <v>2047</v>
      </c>
      <c r="I24" s="340" t="s">
        <v>2046</v>
      </c>
      <c r="J24" s="340" t="s">
        <v>1884</v>
      </c>
      <c r="L24" s="340" t="s">
        <v>2052</v>
      </c>
      <c r="M24" s="340" t="s">
        <v>1984</v>
      </c>
    </row>
    <row r="25" spans="1:16" ht="14.25">
      <c r="A25" s="337" t="s">
        <v>2418</v>
      </c>
      <c r="B25" s="347">
        <v>3</v>
      </c>
      <c r="C25" s="144" t="s">
        <v>4</v>
      </c>
      <c r="D25" s="344" t="s">
        <v>2396</v>
      </c>
      <c r="E25" s="336" t="s">
        <v>2410</v>
      </c>
      <c r="F25" s="340" t="s">
        <v>2398</v>
      </c>
      <c r="G25" s="340" t="s">
        <v>2009</v>
      </c>
      <c r="L25" s="340" t="s">
        <v>2052</v>
      </c>
      <c r="M25" s="340" t="s">
        <v>1880</v>
      </c>
    </row>
    <row r="26" spans="1:16" ht="60">
      <c r="A26" s="337" t="s">
        <v>2418</v>
      </c>
      <c r="B26" s="347">
        <v>3</v>
      </c>
      <c r="C26" s="144" t="s">
        <v>5</v>
      </c>
      <c r="D26" s="344" t="s">
        <v>1859</v>
      </c>
      <c r="E26" s="336" t="s">
        <v>2412</v>
      </c>
      <c r="F26" s="340" t="s">
        <v>2398</v>
      </c>
      <c r="G26" s="340" t="s">
        <v>1956</v>
      </c>
      <c r="L26" s="340" t="s">
        <v>2052</v>
      </c>
      <c r="M26" s="340" t="s">
        <v>1876</v>
      </c>
    </row>
    <row r="27" spans="1:16" ht="60">
      <c r="A27" s="337" t="s">
        <v>2418</v>
      </c>
      <c r="B27" s="347">
        <v>3</v>
      </c>
      <c r="C27" s="144" t="s">
        <v>6</v>
      </c>
      <c r="D27" s="344" t="s">
        <v>1859</v>
      </c>
      <c r="E27" s="336" t="s">
        <v>2411</v>
      </c>
      <c r="F27" s="340" t="s">
        <v>2398</v>
      </c>
      <c r="G27" s="340" t="s">
        <v>1956</v>
      </c>
      <c r="I27" s="340" t="s">
        <v>2037</v>
      </c>
      <c r="J27" s="340" t="s">
        <v>1869</v>
      </c>
      <c r="L27" s="340" t="s">
        <v>2052</v>
      </c>
      <c r="M27" s="340" t="s">
        <v>1882</v>
      </c>
    </row>
    <row r="28" spans="1:16" ht="14.25">
      <c r="A28" s="337" t="s">
        <v>2418</v>
      </c>
      <c r="B28" s="347">
        <v>3</v>
      </c>
      <c r="C28" s="144" t="s">
        <v>7</v>
      </c>
      <c r="D28" s="344" t="s">
        <v>1859</v>
      </c>
      <c r="E28" s="336" t="s">
        <v>2403</v>
      </c>
      <c r="F28" s="340" t="s">
        <v>2398</v>
      </c>
      <c r="G28" s="340" t="s">
        <v>2085</v>
      </c>
      <c r="I28" s="340" t="s">
        <v>2037</v>
      </c>
      <c r="J28" s="340" t="s">
        <v>2038</v>
      </c>
      <c r="L28" s="340" t="s">
        <v>2052</v>
      </c>
      <c r="M28" s="340" t="s">
        <v>1884</v>
      </c>
    </row>
    <row r="29" spans="1:16" ht="24">
      <c r="A29" s="337" t="s">
        <v>2418</v>
      </c>
      <c r="B29" s="347">
        <v>3</v>
      </c>
      <c r="C29" s="144" t="s">
        <v>24</v>
      </c>
      <c r="D29" s="344" t="s">
        <v>1859</v>
      </c>
      <c r="E29" s="336" t="s">
        <v>2404</v>
      </c>
      <c r="F29" s="340" t="s">
        <v>2398</v>
      </c>
      <c r="G29" s="340" t="s">
        <v>2089</v>
      </c>
      <c r="I29" s="340" t="s">
        <v>2037</v>
      </c>
      <c r="J29" s="340" t="s">
        <v>2040</v>
      </c>
    </row>
    <row r="30" spans="1:16" ht="36">
      <c r="A30" s="337" t="s">
        <v>2418</v>
      </c>
      <c r="B30" s="347">
        <v>3</v>
      </c>
      <c r="C30" s="144" t="s">
        <v>9</v>
      </c>
      <c r="D30" s="344" t="s">
        <v>1859</v>
      </c>
      <c r="E30" s="336" t="s">
        <v>2402</v>
      </c>
      <c r="F30" s="340" t="s">
        <v>2398</v>
      </c>
      <c r="G30" s="340" t="s">
        <v>2096</v>
      </c>
      <c r="I30" s="340" t="s">
        <v>2037</v>
      </c>
      <c r="J30" s="340" t="s">
        <v>2042</v>
      </c>
      <c r="L30" s="340" t="s">
        <v>2267</v>
      </c>
      <c r="M30" s="340" t="s">
        <v>1869</v>
      </c>
    </row>
    <row r="31" spans="1:16" ht="24">
      <c r="A31" s="337" t="s">
        <v>2418</v>
      </c>
      <c r="B31" s="347">
        <v>3</v>
      </c>
      <c r="C31" s="144" t="s">
        <v>523</v>
      </c>
      <c r="D31" s="344" t="s">
        <v>1859</v>
      </c>
      <c r="E31" s="336" t="s">
        <v>2405</v>
      </c>
      <c r="F31" s="340" t="s">
        <v>2046</v>
      </c>
      <c r="G31" s="346" t="s">
        <v>2406</v>
      </c>
      <c r="I31" s="340" t="s">
        <v>2037</v>
      </c>
      <c r="J31" s="340" t="s">
        <v>2044</v>
      </c>
      <c r="L31" s="340" t="s">
        <v>2267</v>
      </c>
      <c r="M31" s="340" t="s">
        <v>2268</v>
      </c>
    </row>
    <row r="32" spans="1:16" ht="24">
      <c r="A32" s="337" t="s">
        <v>2418</v>
      </c>
      <c r="B32" s="347">
        <v>3</v>
      </c>
      <c r="C32" s="144" t="s">
        <v>524</v>
      </c>
      <c r="D32" s="344" t="s">
        <v>1859</v>
      </c>
      <c r="E32" s="336" t="s">
        <v>2403</v>
      </c>
      <c r="F32" s="340" t="s">
        <v>2046</v>
      </c>
      <c r="G32" s="346" t="s">
        <v>2407</v>
      </c>
      <c r="I32" s="340" t="s">
        <v>2037</v>
      </c>
      <c r="J32" s="340" t="s">
        <v>1998</v>
      </c>
      <c r="L32" s="340" t="s">
        <v>2267</v>
      </c>
      <c r="M32" s="340" t="s">
        <v>1900</v>
      </c>
    </row>
    <row r="33" spans="1:13" ht="14.25">
      <c r="A33" s="337" t="s">
        <v>2418</v>
      </c>
      <c r="B33" s="347">
        <v>3</v>
      </c>
      <c r="C33" s="144" t="s">
        <v>34</v>
      </c>
      <c r="D33" s="344" t="s">
        <v>2419</v>
      </c>
      <c r="E33" s="336"/>
      <c r="I33" s="340" t="s">
        <v>2037</v>
      </c>
      <c r="J33" s="340" t="s">
        <v>2000</v>
      </c>
      <c r="L33" s="340" t="s">
        <v>2267</v>
      </c>
      <c r="M33" s="340" t="s">
        <v>2270</v>
      </c>
    </row>
    <row r="34" spans="1:13" ht="24">
      <c r="A34" s="337" t="s">
        <v>2418</v>
      </c>
      <c r="B34" s="347">
        <v>3</v>
      </c>
      <c r="C34" s="144" t="s">
        <v>35</v>
      </c>
      <c r="D34" s="344" t="s">
        <v>1859</v>
      </c>
      <c r="E34" s="336" t="s">
        <v>2403</v>
      </c>
      <c r="F34" s="340" t="s">
        <v>2046</v>
      </c>
      <c r="G34" s="346" t="s">
        <v>2420</v>
      </c>
      <c r="I34" s="340" t="s">
        <v>2037</v>
      </c>
      <c r="J34" s="340" t="s">
        <v>1876</v>
      </c>
      <c r="L34" s="340" t="s">
        <v>2267</v>
      </c>
      <c r="M34" s="340" t="s">
        <v>2272</v>
      </c>
    </row>
    <row r="35" spans="1:13" ht="24">
      <c r="A35" s="337" t="s">
        <v>2418</v>
      </c>
      <c r="B35" s="347">
        <v>3</v>
      </c>
      <c r="C35" s="144" t="s">
        <v>525</v>
      </c>
      <c r="D35" s="344" t="s">
        <v>1859</v>
      </c>
      <c r="E35" s="336" t="s">
        <v>2405</v>
      </c>
      <c r="F35" s="340" t="s">
        <v>2046</v>
      </c>
      <c r="G35" s="346" t="s">
        <v>2421</v>
      </c>
      <c r="I35" s="340" t="s">
        <v>2037</v>
      </c>
      <c r="J35" s="340" t="s">
        <v>1880</v>
      </c>
      <c r="L35" s="340" t="s">
        <v>2267</v>
      </c>
      <c r="M35" s="340" t="s">
        <v>1887</v>
      </c>
    </row>
    <row r="36" spans="1:13" ht="84">
      <c r="A36" s="337" t="s">
        <v>2418</v>
      </c>
      <c r="B36" s="347">
        <v>3</v>
      </c>
      <c r="C36" s="144" t="s">
        <v>526</v>
      </c>
      <c r="D36" s="344" t="s">
        <v>2396</v>
      </c>
      <c r="E36" s="336" t="s">
        <v>2408</v>
      </c>
      <c r="F36" s="340" t="s">
        <v>1860</v>
      </c>
      <c r="G36" s="346" t="s">
        <v>2423</v>
      </c>
      <c r="I36" s="340" t="s">
        <v>2037</v>
      </c>
      <c r="J36" s="340" t="s">
        <v>1882</v>
      </c>
      <c r="L36" s="340" t="s">
        <v>2267</v>
      </c>
      <c r="M36" s="340" t="s">
        <v>2275</v>
      </c>
    </row>
    <row r="37" spans="1:13" ht="14.25">
      <c r="A37" s="337" t="s">
        <v>2418</v>
      </c>
      <c r="B37" s="347">
        <v>3</v>
      </c>
      <c r="C37" s="145" t="s">
        <v>527</v>
      </c>
      <c r="D37" s="344" t="s">
        <v>1859</v>
      </c>
      <c r="E37" s="336" t="s">
        <v>2403</v>
      </c>
      <c r="F37" s="340" t="s">
        <v>2398</v>
      </c>
      <c r="G37" s="340" t="s">
        <v>2074</v>
      </c>
      <c r="I37" s="340" t="s">
        <v>2037</v>
      </c>
      <c r="J37" s="340" t="s">
        <v>1884</v>
      </c>
      <c r="L37" s="340" t="s">
        <v>2267</v>
      </c>
      <c r="M37" s="340" t="s">
        <v>1969</v>
      </c>
    </row>
    <row r="38" spans="1:13" ht="14.25">
      <c r="A38" s="337" t="s">
        <v>2418</v>
      </c>
      <c r="B38" s="347">
        <v>3</v>
      </c>
      <c r="C38" s="144" t="s">
        <v>14</v>
      </c>
      <c r="D38" s="344" t="s">
        <v>1859</v>
      </c>
      <c r="E38" s="336" t="s">
        <v>2408</v>
      </c>
      <c r="F38" s="340" t="s">
        <v>2398</v>
      </c>
      <c r="G38" s="340" t="s">
        <v>2100</v>
      </c>
      <c r="L38" s="340" t="s">
        <v>2267</v>
      </c>
      <c r="M38" s="340" t="s">
        <v>1967</v>
      </c>
    </row>
    <row r="39" spans="1:13" ht="84">
      <c r="A39" s="337" t="s">
        <v>2418</v>
      </c>
      <c r="B39" s="347">
        <v>3</v>
      </c>
      <c r="C39" s="144" t="s">
        <v>528</v>
      </c>
      <c r="D39" s="344" t="s">
        <v>1859</v>
      </c>
      <c r="E39" s="336" t="s">
        <v>2408</v>
      </c>
      <c r="F39" s="340" t="s">
        <v>1860</v>
      </c>
      <c r="G39" s="346" t="s">
        <v>2424</v>
      </c>
      <c r="L39" s="340" t="s">
        <v>2267</v>
      </c>
      <c r="M39" s="340" t="s">
        <v>2277</v>
      </c>
    </row>
    <row r="40" spans="1:13" ht="84">
      <c r="A40" s="337" t="s">
        <v>2418</v>
      </c>
      <c r="B40" s="347">
        <v>3</v>
      </c>
      <c r="C40" s="144" t="s">
        <v>529</v>
      </c>
      <c r="D40" s="344" t="s">
        <v>1859</v>
      </c>
      <c r="E40" s="336" t="s">
        <v>2408</v>
      </c>
      <c r="F40" s="340" t="s">
        <v>1860</v>
      </c>
      <c r="G40" s="346" t="s">
        <v>2424</v>
      </c>
      <c r="L40" s="340" t="s">
        <v>2267</v>
      </c>
      <c r="M40" s="340" t="s">
        <v>2279</v>
      </c>
    </row>
    <row r="41" spans="1:13" ht="84">
      <c r="A41" s="337" t="s">
        <v>2418</v>
      </c>
      <c r="B41" s="347">
        <v>3</v>
      </c>
      <c r="C41" s="144" t="s">
        <v>530</v>
      </c>
      <c r="D41" s="344" t="s">
        <v>2422</v>
      </c>
      <c r="E41" s="336" t="s">
        <v>2408</v>
      </c>
      <c r="F41" s="340" t="s">
        <v>1860</v>
      </c>
      <c r="G41" s="346" t="s">
        <v>2424</v>
      </c>
      <c r="L41" s="340" t="s">
        <v>2267</v>
      </c>
      <c r="M41" s="340" t="s">
        <v>2281</v>
      </c>
    </row>
    <row r="42" spans="1:13" ht="84">
      <c r="A42" s="337" t="s">
        <v>2418</v>
      </c>
      <c r="B42" s="347">
        <v>3</v>
      </c>
      <c r="C42" s="144" t="s">
        <v>531</v>
      </c>
      <c r="D42" s="344" t="s">
        <v>1859</v>
      </c>
      <c r="E42" s="336" t="s">
        <v>2405</v>
      </c>
      <c r="F42" s="340" t="s">
        <v>1860</v>
      </c>
      <c r="G42" s="346" t="s">
        <v>2424</v>
      </c>
      <c r="L42" s="340" t="s">
        <v>2267</v>
      </c>
      <c r="M42" s="340" t="s">
        <v>2038</v>
      </c>
    </row>
    <row r="43" spans="1:13">
      <c r="L43" s="340" t="s">
        <v>2267</v>
      </c>
      <c r="M43" s="340" t="s">
        <v>1947</v>
      </c>
    </row>
    <row r="44" spans="1:13">
      <c r="L44" s="340" t="s">
        <v>2267</v>
      </c>
      <c r="M44" s="340" t="s">
        <v>1950</v>
      </c>
    </row>
    <row r="45" spans="1:13">
      <c r="L45" s="340" t="s">
        <v>2267</v>
      </c>
      <c r="M45" s="340" t="s">
        <v>1952</v>
      </c>
    </row>
    <row r="46" spans="1:13">
      <c r="L46" s="340" t="s">
        <v>2267</v>
      </c>
      <c r="M46" s="340" t="s">
        <v>1876</v>
      </c>
    </row>
    <row r="47" spans="1:13">
      <c r="L47" s="340" t="s">
        <v>2267</v>
      </c>
      <c r="M47" s="340" t="s">
        <v>1880</v>
      </c>
    </row>
    <row r="48" spans="1:13">
      <c r="L48" s="340" t="s">
        <v>2267</v>
      </c>
      <c r="M48" s="340" t="s">
        <v>1882</v>
      </c>
    </row>
    <row r="49" spans="12:13">
      <c r="L49" s="340" t="s">
        <v>2267</v>
      </c>
      <c r="M49" s="340" t="s">
        <v>1884</v>
      </c>
    </row>
  </sheetData>
  <phoneticPr fontId="8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sheetPr>
  <dimension ref="A1:Q1056"/>
  <sheetViews>
    <sheetView workbookViewId="0">
      <pane ySplit="5" topLeftCell="A6" activePane="bottomLeft" state="frozen"/>
      <selection pane="bottomLeft" activeCell="B7" sqref="B7"/>
    </sheetView>
  </sheetViews>
  <sheetFormatPr defaultColWidth="12.5703125" defaultRowHeight="15.75" customHeight="1"/>
  <cols>
    <col min="1" max="1" width="3.140625" customWidth="1"/>
    <col min="2" max="2" width="13.7109375" customWidth="1"/>
    <col min="3" max="3" width="5.42578125" customWidth="1"/>
    <col min="4" max="4" width="17.85546875" customWidth="1"/>
    <col min="5" max="5" width="24.5703125" customWidth="1"/>
    <col min="6" max="6" width="69.42578125" customWidth="1"/>
    <col min="7" max="7" width="8.28515625" customWidth="1"/>
    <col min="8" max="8" width="11.85546875" customWidth="1"/>
    <col min="9" max="9" width="14" customWidth="1"/>
    <col min="14" max="14" width="18.28515625" customWidth="1"/>
    <col min="15" max="15" width="24.7109375" customWidth="1"/>
  </cols>
  <sheetData>
    <row r="1" spans="1:17" ht="14.25">
      <c r="A1" s="1"/>
      <c r="B1" s="2"/>
      <c r="C1" s="2"/>
      <c r="D1" s="3"/>
      <c r="E1" s="3"/>
      <c r="F1" s="3"/>
      <c r="G1" s="4"/>
      <c r="H1" s="4"/>
      <c r="I1" s="3"/>
      <c r="J1" s="3"/>
      <c r="K1" s="3"/>
      <c r="L1" s="3"/>
      <c r="M1" s="3"/>
      <c r="N1" s="3"/>
      <c r="O1" s="3"/>
      <c r="P1" s="3"/>
      <c r="Q1" s="3"/>
    </row>
    <row r="2" spans="1:17" ht="20.25">
      <c r="A2" s="5"/>
      <c r="B2" s="6" t="s">
        <v>0</v>
      </c>
      <c r="C2" s="2"/>
      <c r="D2" s="3"/>
      <c r="E2" s="3"/>
      <c r="F2" s="3"/>
      <c r="G2" s="4"/>
      <c r="H2" s="4"/>
      <c r="I2" s="3"/>
      <c r="J2" s="3"/>
      <c r="K2" s="3"/>
      <c r="L2" s="3"/>
      <c r="M2" s="3"/>
      <c r="N2" s="3"/>
      <c r="O2" s="3"/>
      <c r="P2" s="3"/>
      <c r="Q2" s="3"/>
    </row>
    <row r="3" spans="1:17" ht="14.25">
      <c r="A3" s="5"/>
      <c r="B3" s="7" t="s">
        <v>1</v>
      </c>
      <c r="C3" s="2"/>
      <c r="D3" s="3"/>
      <c r="E3" s="3"/>
      <c r="F3" s="3"/>
      <c r="G3" s="4"/>
      <c r="H3" s="4"/>
      <c r="I3" s="8"/>
      <c r="J3" s="9"/>
      <c r="K3" s="9"/>
      <c r="L3" s="9"/>
      <c r="M3" s="9"/>
      <c r="N3" s="10"/>
      <c r="O3" s="11" t="s">
        <v>2</v>
      </c>
      <c r="P3" s="3"/>
      <c r="Q3" s="3"/>
    </row>
    <row r="4" spans="1:17" ht="13.5">
      <c r="A4" s="12"/>
      <c r="B4" s="13" t="s">
        <v>3</v>
      </c>
      <c r="C4" s="14" t="s">
        <v>4</v>
      </c>
      <c r="D4" s="15" t="s">
        <v>5</v>
      </c>
      <c r="E4" s="15" t="s">
        <v>6</v>
      </c>
      <c r="F4" s="15" t="s">
        <v>7</v>
      </c>
      <c r="G4" s="15" t="s">
        <v>8</v>
      </c>
      <c r="H4" s="15" t="s">
        <v>9</v>
      </c>
      <c r="I4" s="15" t="s">
        <v>10</v>
      </c>
      <c r="J4" s="275" t="s">
        <v>11</v>
      </c>
      <c r="K4" s="276"/>
      <c r="L4" s="275" t="s">
        <v>12</v>
      </c>
      <c r="M4" s="276"/>
      <c r="N4" s="15" t="s">
        <v>13</v>
      </c>
      <c r="O4" s="15" t="s">
        <v>14</v>
      </c>
      <c r="P4" s="16"/>
      <c r="Q4" s="16"/>
    </row>
    <row r="5" spans="1:17" ht="13.5">
      <c r="A5" s="12"/>
      <c r="B5" s="17"/>
      <c r="C5" s="18"/>
      <c r="D5" s="19"/>
      <c r="E5" s="19"/>
      <c r="F5" s="19"/>
      <c r="G5" s="19"/>
      <c r="H5" s="19"/>
      <c r="I5" s="19"/>
      <c r="J5" s="20" t="s">
        <v>15</v>
      </c>
      <c r="K5" s="20" t="s">
        <v>16</v>
      </c>
      <c r="L5" s="20" t="s">
        <v>17</v>
      </c>
      <c r="M5" s="20" t="s">
        <v>18</v>
      </c>
      <c r="N5" s="19"/>
      <c r="O5" s="19"/>
      <c r="P5" s="16"/>
      <c r="Q5" s="16"/>
    </row>
    <row r="6" spans="1:17" ht="12.75">
      <c r="A6" s="21"/>
      <c r="B6" s="22"/>
      <c r="C6" s="23" t="str">
        <f>IF(ISERROR(VLOOKUP(B6,'2026년 주요추진사업'!C:W,2,FALSE)),"",VLOOKUP(B6,'2026년 주요추진사업'!C:W,2,FALSE))</f>
        <v/>
      </c>
      <c r="D6" s="23" t="str">
        <f>IF(ISERROR(VLOOKUP(B6,'2026년 주요추진사업'!C:W,3,FALSE)),"",VLOOKUP(B6,'2026년 주요추진사업'!C:W,3,FALSE))</f>
        <v/>
      </c>
      <c r="E6" s="23" t="str">
        <f>IF(ISERROR(VLOOKUP(B6,'2026년 주요추진사업'!C:W,4,FALSE)),"",VLOOKUP(B6,'2026년 주요추진사업'!C:W,4,FALSE))</f>
        <v/>
      </c>
      <c r="F6" s="23" t="str">
        <f>IF(ISERROR(VLOOKUP(B6,'2026년 주요추진사업'!C:W,5,FALSE)),"",VLOOKUP(B6,'2026년 주요추진사업'!C:W,5,FALSE))</f>
        <v/>
      </c>
      <c r="G6" s="24" t="str">
        <f>IF(ISERROR(VLOOKUP(B6,'2026년 주요추진사업'!C:W,6,FALSE)),"",VLOOKUP(B6,'2026년 주요추진사업'!C:W,6,FALSE))</f>
        <v/>
      </c>
      <c r="H6" s="24" t="str">
        <f>IF(ISERROR(VLOOKUP(B6,'2026년 주요추진사업'!C:W,7,FALSE)),"",VLOOKUP(B6,'2026년 주요추진사업'!C:W,7,FALSE))</f>
        <v/>
      </c>
      <c r="I6" s="25" t="str">
        <f>IF(ISERROR(VLOOKUP(B6,'2026년 주요추진사업'!C:W,13,FALSE)),"",VLOOKUP(B6,'2026년 주요추진사업'!C:W,13,FALSE))</f>
        <v/>
      </c>
      <c r="J6" s="25" t="str">
        <f>IF(ISERROR(VLOOKUP(B6,'2026년 주요추진사업'!C:W,14,FALSE)),"",VLOOKUP(B6,'2026년 주요추진사업'!C:W,14,FALSE))</f>
        <v/>
      </c>
      <c r="K6" s="25" t="str">
        <f>IF(ISERROR(VLOOKUP(B6,'2026년 주요추진사업'!C:W,15,FALSE)),"",VLOOKUP(B6,'2026년 주요추진사업'!C:W,15,FALSE))</f>
        <v/>
      </c>
      <c r="L6" s="26" t="str">
        <f>IF(ISERROR(VLOOKUP(B6,'2026년 주요추진사업'!C:W,16,FALSE)),"",VLOOKUP(B6,'2026년 주요추진사업'!C:W,16,FALSE))</f>
        <v/>
      </c>
      <c r="M6" s="26" t="str">
        <f>IF(ISERROR(VLOOKUP(B6,'2026년 주요추진사업'!C:W,17,FALSE)),"",VLOOKUP(B6,'2026년 주요추진사업'!C:W,17,FALSE))</f>
        <v/>
      </c>
      <c r="N6" s="26" t="str">
        <f>IF(ISERROR(VLOOKUP(B6,'2026년 주요추진사업'!C:W,10,FALSE)),"",VLOOKUP(B6,'2026년 주요추진사업'!C:W,10,FALSE))</f>
        <v/>
      </c>
      <c r="O6" s="27"/>
      <c r="P6" s="28"/>
      <c r="Q6" s="28"/>
    </row>
    <row r="7" spans="1:17" ht="12.75">
      <c r="A7" s="21"/>
      <c r="B7" s="22"/>
      <c r="C7" s="23" t="str">
        <f>IF(ISERROR(VLOOKUP(B7,'2026년 주요추진사업'!C:W,2,FALSE)),"",VLOOKUP(B7,'2026년 주요추진사업'!C:W,2,FALSE))</f>
        <v/>
      </c>
      <c r="D7" s="23" t="str">
        <f>IF(ISERROR(VLOOKUP(B7,'2026년 주요추진사업'!C:W,3,FALSE)),"",VLOOKUP(B7,'2026년 주요추진사업'!C:W,3,FALSE))</f>
        <v/>
      </c>
      <c r="E7" s="23" t="str">
        <f>IF(ISERROR(VLOOKUP(B7,'2026년 주요추진사업'!C:W,4,FALSE)),"",VLOOKUP(B7,'2026년 주요추진사업'!C:W,4,FALSE))</f>
        <v/>
      </c>
      <c r="F7" s="23" t="str">
        <f>IF(ISERROR(VLOOKUP(B7,'2026년 주요추진사업'!C:W,5,FALSE)),"",VLOOKUP(B7,'2026년 주요추진사업'!C:W,5,FALSE))</f>
        <v/>
      </c>
      <c r="G7" s="24" t="str">
        <f>IF(ISERROR(VLOOKUP(B7,'2026년 주요추진사업'!C:W,6,FALSE)),"",VLOOKUP(B7,'2026년 주요추진사업'!C:W,6,FALSE))</f>
        <v/>
      </c>
      <c r="H7" s="24" t="str">
        <f>IF(ISERROR(VLOOKUP(B7,'2026년 주요추진사업'!C:W,7,FALSE)),"",VLOOKUP(B7,'2026년 주요추진사업'!C:W,7,FALSE))</f>
        <v/>
      </c>
      <c r="I7" s="25" t="str">
        <f>IF(ISERROR(VLOOKUP(B7,'2026년 주요추진사업'!C:W,13,FALSE)),"",VLOOKUP(B7,'2026년 주요추진사업'!C:W,13,FALSE))</f>
        <v/>
      </c>
      <c r="J7" s="25" t="str">
        <f>IF(ISERROR(VLOOKUP(B7,'2026년 주요추진사업'!C:W,14,FALSE)),"",VLOOKUP(B7,'2026년 주요추진사업'!C:W,14,FALSE))</f>
        <v/>
      </c>
      <c r="K7" s="25" t="str">
        <f>IF(ISERROR(VLOOKUP(B7,'2026년 주요추진사업'!C:W,15,FALSE)),"",VLOOKUP(B7,'2026년 주요추진사업'!C:W,15,FALSE))</f>
        <v/>
      </c>
      <c r="L7" s="26" t="str">
        <f>IF(ISERROR(VLOOKUP(B7,'2026년 주요추진사업'!C:W,16,FALSE)),"",VLOOKUP(B7,'2026년 주요추진사업'!C:W,16,FALSE))</f>
        <v/>
      </c>
      <c r="M7" s="26" t="str">
        <f>IF(ISERROR(VLOOKUP(B7,'2026년 주요추진사업'!C:W,17,FALSE)),"",VLOOKUP(B7,'2026년 주요추진사업'!C:W,17,FALSE))</f>
        <v/>
      </c>
      <c r="N7" s="26" t="str">
        <f>IF(ISERROR(VLOOKUP(B7,'2026년 주요추진사업'!C:W,10,FALSE)),"",VLOOKUP(B7,'2026년 주요추진사업'!C:W,10,FALSE))</f>
        <v/>
      </c>
      <c r="O7" s="27"/>
      <c r="P7" s="28"/>
      <c r="Q7" s="28"/>
    </row>
    <row r="8" spans="1:17" ht="12.75">
      <c r="A8" s="21"/>
      <c r="B8" s="22"/>
      <c r="C8" s="23" t="str">
        <f>IF(ISERROR(VLOOKUP(B8,'2026년 주요추진사업'!C:W,2,FALSE)),"",VLOOKUP(B8,'2026년 주요추진사업'!C:W,2,FALSE))</f>
        <v/>
      </c>
      <c r="D8" s="23" t="str">
        <f>IF(ISERROR(VLOOKUP(B8,'2026년 주요추진사업'!C:W,3,FALSE)),"",VLOOKUP(B8,'2026년 주요추진사업'!C:W,3,FALSE))</f>
        <v/>
      </c>
      <c r="E8" s="23" t="str">
        <f>IF(ISERROR(VLOOKUP(B8,'2026년 주요추진사업'!C:W,4,FALSE)),"",VLOOKUP(B8,'2026년 주요추진사업'!C:W,4,FALSE))</f>
        <v/>
      </c>
      <c r="F8" s="23" t="str">
        <f>IF(ISERROR(VLOOKUP(B8,'2026년 주요추진사업'!C:W,5,FALSE)),"",VLOOKUP(B8,'2026년 주요추진사업'!C:W,5,FALSE))</f>
        <v/>
      </c>
      <c r="G8" s="24" t="str">
        <f>IF(ISERROR(VLOOKUP(B8,'2026년 주요추진사업'!C:W,6,FALSE)),"",VLOOKUP(B8,'2026년 주요추진사업'!C:W,6,FALSE))</f>
        <v/>
      </c>
      <c r="H8" s="24" t="str">
        <f>IF(ISERROR(VLOOKUP(B8,'2026년 주요추진사업'!C:W,7,FALSE)),"",VLOOKUP(B8,'2026년 주요추진사업'!C:W,7,FALSE))</f>
        <v/>
      </c>
      <c r="I8" s="25" t="str">
        <f>IF(ISERROR(VLOOKUP(B8,'2026년 주요추진사업'!C:W,13,FALSE)),"",VLOOKUP(B8,'2026년 주요추진사업'!C:W,13,FALSE))</f>
        <v/>
      </c>
      <c r="J8" s="25" t="str">
        <f>IF(ISERROR(VLOOKUP(B8,'2026년 주요추진사업'!C:W,14,FALSE)),"",VLOOKUP(B8,'2026년 주요추진사업'!C:W,14,FALSE))</f>
        <v/>
      </c>
      <c r="K8" s="25" t="str">
        <f>IF(ISERROR(VLOOKUP(B8,'2026년 주요추진사업'!C:W,15,FALSE)),"",VLOOKUP(B8,'2026년 주요추진사업'!C:W,15,FALSE))</f>
        <v/>
      </c>
      <c r="L8" s="26" t="str">
        <f>IF(ISERROR(VLOOKUP(B8,'2026년 주요추진사업'!C:W,16,FALSE)),"",VLOOKUP(B8,'2026년 주요추진사업'!C:W,16,FALSE))</f>
        <v/>
      </c>
      <c r="M8" s="26" t="str">
        <f>IF(ISERROR(VLOOKUP(B8,'2026년 주요추진사업'!C:W,17,FALSE)),"",VLOOKUP(B8,'2026년 주요추진사업'!C:W,17,FALSE))</f>
        <v/>
      </c>
      <c r="N8" s="26" t="str">
        <f>IF(ISERROR(VLOOKUP(B8,'2026년 주요추진사업'!C:W,10,FALSE)),"",VLOOKUP(B8,'2026년 주요추진사업'!C:W,10,FALSE))</f>
        <v/>
      </c>
      <c r="O8" s="27"/>
      <c r="P8" s="28"/>
      <c r="Q8" s="28"/>
    </row>
    <row r="9" spans="1:17" ht="12.75">
      <c r="A9" s="21"/>
      <c r="B9" s="24"/>
      <c r="C9" s="23" t="str">
        <f>IF(ISERROR(VLOOKUP(B9,'2026년 주요추진사업'!C:W,2,FALSE)),"",VLOOKUP(B9,'2026년 주요추진사업'!C:W,2,FALSE))</f>
        <v/>
      </c>
      <c r="D9" s="23" t="str">
        <f>IF(ISERROR(VLOOKUP(B9,'2026년 주요추진사업'!C:W,3,FALSE)),"",VLOOKUP(B9,'2026년 주요추진사업'!C:W,3,FALSE))</f>
        <v/>
      </c>
      <c r="E9" s="23" t="str">
        <f>IF(ISERROR(VLOOKUP(B9,'2026년 주요추진사업'!C:W,4,FALSE)),"",VLOOKUP(B9,'2026년 주요추진사업'!C:W,4,FALSE))</f>
        <v/>
      </c>
      <c r="F9" s="23" t="str">
        <f>IF(ISERROR(VLOOKUP(B9,'2026년 주요추진사업'!C:W,5,FALSE)),"",VLOOKUP(B9,'2026년 주요추진사업'!C:W,5,FALSE))</f>
        <v/>
      </c>
      <c r="G9" s="24" t="str">
        <f>IF(ISERROR(VLOOKUP(B9,'2026년 주요추진사업'!C:W,6,FALSE)),"",VLOOKUP(B9,'2026년 주요추진사업'!C:W,6,FALSE))</f>
        <v/>
      </c>
      <c r="H9" s="24" t="str">
        <f>IF(ISERROR(VLOOKUP(B9,'2026년 주요추진사업'!C:W,7,FALSE)),"",VLOOKUP(B9,'2026년 주요추진사업'!C:W,7,FALSE))</f>
        <v/>
      </c>
      <c r="I9" s="25" t="str">
        <f>IF(ISERROR(VLOOKUP(B9,'2026년 주요추진사업'!C:W,13,FALSE)),"",VLOOKUP(B9,'2026년 주요추진사업'!C:W,13,FALSE))</f>
        <v/>
      </c>
      <c r="J9" s="25" t="str">
        <f>IF(ISERROR(VLOOKUP(B9,'2026년 주요추진사업'!C:W,14,FALSE)),"",VLOOKUP(B9,'2026년 주요추진사업'!C:W,14,FALSE))</f>
        <v/>
      </c>
      <c r="K9" s="25" t="str">
        <f>IF(ISERROR(VLOOKUP(B9,'2026년 주요추진사업'!C:W,15,FALSE)),"",VLOOKUP(B9,'2026년 주요추진사업'!C:W,15,FALSE))</f>
        <v/>
      </c>
      <c r="L9" s="26" t="str">
        <f>IF(ISERROR(VLOOKUP(B9,'2026년 주요추진사업'!C:W,16,FALSE)),"",VLOOKUP(B9,'2026년 주요추진사업'!C:W,16,FALSE))</f>
        <v/>
      </c>
      <c r="M9" s="26" t="str">
        <f>IF(ISERROR(VLOOKUP(B9,'2026년 주요추진사업'!C:W,17,FALSE)),"",VLOOKUP(B9,'2026년 주요추진사업'!C:W,17,FALSE))</f>
        <v/>
      </c>
      <c r="N9" s="26" t="str">
        <f>IF(ISERROR(VLOOKUP(B9,'2026년 주요추진사업'!C:W,10,FALSE)),"",VLOOKUP(B9,'2026년 주요추진사업'!C:W,10,FALSE))</f>
        <v/>
      </c>
      <c r="O9" s="27"/>
      <c r="P9" s="28"/>
      <c r="Q9" s="28"/>
    </row>
    <row r="10" spans="1:17" ht="12.75">
      <c r="A10" s="21"/>
      <c r="B10" s="24"/>
      <c r="C10" s="23" t="str">
        <f>IF(ISERROR(VLOOKUP(B10,'2026년 주요추진사업'!C:W,2,FALSE)),"",VLOOKUP(B10,'2026년 주요추진사업'!C:W,2,FALSE))</f>
        <v/>
      </c>
      <c r="D10" s="23" t="str">
        <f>IF(ISERROR(VLOOKUP(B10,'2026년 주요추진사업'!C:W,3,FALSE)),"",VLOOKUP(B10,'2026년 주요추진사업'!C:W,3,FALSE))</f>
        <v/>
      </c>
      <c r="E10" s="23" t="str">
        <f>IF(ISERROR(VLOOKUP(B10,'2026년 주요추진사업'!C:W,4,FALSE)),"",VLOOKUP(B10,'2026년 주요추진사업'!C:W,4,FALSE))</f>
        <v/>
      </c>
      <c r="F10" s="23" t="str">
        <f>IF(ISERROR(VLOOKUP(B10,'2026년 주요추진사업'!C:W,5,FALSE)),"",VLOOKUP(B10,'2026년 주요추진사업'!C:W,5,FALSE))</f>
        <v/>
      </c>
      <c r="G10" s="24" t="str">
        <f>IF(ISERROR(VLOOKUP(B10,'2026년 주요추진사업'!C:W,6,FALSE)),"",VLOOKUP(B10,'2026년 주요추진사업'!C:W,6,FALSE))</f>
        <v/>
      </c>
      <c r="H10" s="24" t="str">
        <f>IF(ISERROR(VLOOKUP(B10,'2026년 주요추진사업'!C:W,7,FALSE)),"",VLOOKUP(B10,'2026년 주요추진사업'!C:W,7,FALSE))</f>
        <v/>
      </c>
      <c r="I10" s="25" t="str">
        <f>IF(ISERROR(VLOOKUP(B10,'2026년 주요추진사업'!C:W,13,FALSE)),"",VLOOKUP(B10,'2026년 주요추진사업'!C:W,13,FALSE))</f>
        <v/>
      </c>
      <c r="J10" s="25" t="str">
        <f>IF(ISERROR(VLOOKUP(B10,'2026년 주요추진사업'!C:W,14,FALSE)),"",VLOOKUP(B10,'2026년 주요추진사업'!C:W,14,FALSE))</f>
        <v/>
      </c>
      <c r="K10" s="25" t="str">
        <f>IF(ISERROR(VLOOKUP(B10,'2026년 주요추진사업'!C:W,15,FALSE)),"",VLOOKUP(B10,'2026년 주요추진사업'!C:W,15,FALSE))</f>
        <v/>
      </c>
      <c r="L10" s="26" t="str">
        <f>IF(ISERROR(VLOOKUP(B10,'2026년 주요추진사업'!C:W,16,FALSE)),"",VLOOKUP(B10,'2026년 주요추진사업'!C:W,16,FALSE))</f>
        <v/>
      </c>
      <c r="M10" s="26" t="str">
        <f>IF(ISERROR(VLOOKUP(B10,'2026년 주요추진사업'!C:W,17,FALSE)),"",VLOOKUP(B10,'2026년 주요추진사업'!C:W,17,FALSE))</f>
        <v/>
      </c>
      <c r="N10" s="26" t="str">
        <f>IF(ISERROR(VLOOKUP(B10,'2026년 주요추진사업'!C:W,10,FALSE)),"",VLOOKUP(B10,'2026년 주요추진사업'!C:W,10,FALSE))</f>
        <v/>
      </c>
      <c r="O10" s="27"/>
      <c r="P10" s="28"/>
      <c r="Q10" s="28"/>
    </row>
    <row r="11" spans="1:17" ht="12.75">
      <c r="A11" s="21"/>
      <c r="B11" s="24"/>
      <c r="C11" s="23" t="str">
        <f>IF(ISERROR(VLOOKUP(B11,'2026년 주요추진사업'!C:W,2,FALSE)),"",VLOOKUP(B11,'2026년 주요추진사업'!C:W,2,FALSE))</f>
        <v/>
      </c>
      <c r="D11" s="23" t="str">
        <f>IF(ISERROR(VLOOKUP(B11,'2026년 주요추진사업'!C:W,3,FALSE)),"",VLOOKUP(B11,'2026년 주요추진사업'!C:W,3,FALSE))</f>
        <v/>
      </c>
      <c r="E11" s="23" t="str">
        <f>IF(ISERROR(VLOOKUP(B11,'2026년 주요추진사업'!C:W,4,FALSE)),"",VLOOKUP(B11,'2026년 주요추진사업'!C:W,4,FALSE))</f>
        <v/>
      </c>
      <c r="F11" s="23" t="str">
        <f>IF(ISERROR(VLOOKUP(B11,'2026년 주요추진사업'!C:W,5,FALSE)),"",VLOOKUP(B11,'2026년 주요추진사업'!C:W,5,FALSE))</f>
        <v/>
      </c>
      <c r="G11" s="24" t="str">
        <f>IF(ISERROR(VLOOKUP(B11,'2026년 주요추진사업'!C:W,6,FALSE)),"",VLOOKUP(B11,'2026년 주요추진사업'!C:W,6,FALSE))</f>
        <v/>
      </c>
      <c r="H11" s="24" t="str">
        <f>IF(ISERROR(VLOOKUP(B11,'2026년 주요추진사업'!C:W,7,FALSE)),"",VLOOKUP(B11,'2026년 주요추진사업'!C:W,7,FALSE))</f>
        <v/>
      </c>
      <c r="I11" s="25" t="str">
        <f>IF(ISERROR(VLOOKUP(B11,'2026년 주요추진사업'!C:W,13,FALSE)),"",VLOOKUP(B11,'2026년 주요추진사업'!C:W,13,FALSE))</f>
        <v/>
      </c>
      <c r="J11" s="25" t="str">
        <f>IF(ISERROR(VLOOKUP(B11,'2026년 주요추진사업'!C:W,14,FALSE)),"",VLOOKUP(B11,'2026년 주요추진사업'!C:W,14,FALSE))</f>
        <v/>
      </c>
      <c r="K11" s="25" t="str">
        <f>IF(ISERROR(VLOOKUP(B11,'2026년 주요추진사업'!C:W,15,FALSE)),"",VLOOKUP(B11,'2026년 주요추진사업'!C:W,15,FALSE))</f>
        <v/>
      </c>
      <c r="L11" s="26" t="str">
        <f>IF(ISERROR(VLOOKUP(B11,'2026년 주요추진사업'!C:W,16,FALSE)),"",VLOOKUP(B11,'2026년 주요추진사업'!C:W,16,FALSE))</f>
        <v/>
      </c>
      <c r="M11" s="26" t="str">
        <f>IF(ISERROR(VLOOKUP(B11,'2026년 주요추진사업'!C:W,17,FALSE)),"",VLOOKUP(B11,'2026년 주요추진사업'!C:W,17,FALSE))</f>
        <v/>
      </c>
      <c r="N11" s="26" t="str">
        <f>IF(ISERROR(VLOOKUP(B11,'2026년 주요추진사업'!C:W,10,FALSE)),"",VLOOKUP(B11,'2026년 주요추진사업'!C:W,10,FALSE))</f>
        <v/>
      </c>
      <c r="O11" s="27"/>
      <c r="P11" s="28"/>
      <c r="Q11" s="28"/>
    </row>
    <row r="12" spans="1:17" ht="12.75">
      <c r="A12" s="21"/>
      <c r="B12" s="24"/>
      <c r="C12" s="23" t="str">
        <f>IF(ISERROR(VLOOKUP(B12,'2026년 주요추진사업'!C:W,2,FALSE)),"",VLOOKUP(B12,'2026년 주요추진사업'!C:W,2,FALSE))</f>
        <v/>
      </c>
      <c r="D12" s="23" t="str">
        <f>IF(ISERROR(VLOOKUP(B12,'2026년 주요추진사업'!C:W,3,FALSE)),"",VLOOKUP(B12,'2026년 주요추진사업'!C:W,3,FALSE))</f>
        <v/>
      </c>
      <c r="E12" s="23" t="str">
        <f>IF(ISERROR(VLOOKUP(B12,'2026년 주요추진사업'!C:W,4,FALSE)),"",VLOOKUP(B12,'2026년 주요추진사업'!C:W,4,FALSE))</f>
        <v/>
      </c>
      <c r="F12" s="23" t="str">
        <f>IF(ISERROR(VLOOKUP(B12,'2026년 주요추진사업'!C:W,5,FALSE)),"",VLOOKUP(B12,'2026년 주요추진사업'!C:W,5,FALSE))</f>
        <v/>
      </c>
      <c r="G12" s="24" t="str">
        <f>IF(ISERROR(VLOOKUP(B12,'2026년 주요추진사업'!C:W,6,FALSE)),"",VLOOKUP(B12,'2026년 주요추진사업'!C:W,6,FALSE))</f>
        <v/>
      </c>
      <c r="H12" s="24" t="str">
        <f>IF(ISERROR(VLOOKUP(B12,'2026년 주요추진사업'!C:W,7,FALSE)),"",VLOOKUP(B12,'2026년 주요추진사업'!C:W,7,FALSE))</f>
        <v/>
      </c>
      <c r="I12" s="25" t="str">
        <f>IF(ISERROR(VLOOKUP(B12,'2026년 주요추진사업'!C:W,13,FALSE)),"",VLOOKUP(B12,'2026년 주요추진사업'!C:W,13,FALSE))</f>
        <v/>
      </c>
      <c r="J12" s="25" t="str">
        <f>IF(ISERROR(VLOOKUP(B12,'2026년 주요추진사업'!C:W,14,FALSE)),"",VLOOKUP(B12,'2026년 주요추진사업'!C:W,14,FALSE))</f>
        <v/>
      </c>
      <c r="K12" s="25" t="str">
        <f>IF(ISERROR(VLOOKUP(B12,'2026년 주요추진사업'!C:W,15,FALSE)),"",VLOOKUP(B12,'2026년 주요추진사업'!C:W,15,FALSE))</f>
        <v/>
      </c>
      <c r="L12" s="26" t="str">
        <f>IF(ISERROR(VLOOKUP(B12,'2026년 주요추진사업'!C:W,16,FALSE)),"",VLOOKUP(B12,'2026년 주요추진사업'!C:W,16,FALSE))</f>
        <v/>
      </c>
      <c r="M12" s="26" t="str">
        <f>IF(ISERROR(VLOOKUP(B12,'2026년 주요추진사업'!C:W,17,FALSE)),"",VLOOKUP(B12,'2026년 주요추진사업'!C:W,17,FALSE))</f>
        <v/>
      </c>
      <c r="N12" s="26" t="str">
        <f>IF(ISERROR(VLOOKUP(B12,'2026년 주요추진사업'!C:W,10,FALSE)),"",VLOOKUP(B12,'2026년 주요추진사업'!C:W,10,FALSE))</f>
        <v/>
      </c>
      <c r="O12" s="27"/>
      <c r="P12" s="28"/>
      <c r="Q12" s="28"/>
    </row>
    <row r="13" spans="1:17" ht="12.75">
      <c r="A13" s="21"/>
      <c r="B13" s="24"/>
      <c r="C13" s="23" t="str">
        <f>IF(ISERROR(VLOOKUP(B13,'2026년 주요추진사업'!C:W,2,FALSE)),"",VLOOKUP(B13,'2026년 주요추진사업'!C:W,2,FALSE))</f>
        <v/>
      </c>
      <c r="D13" s="23" t="str">
        <f>IF(ISERROR(VLOOKUP(B13,'2026년 주요추진사업'!C:W,3,FALSE)),"",VLOOKUP(B13,'2026년 주요추진사업'!C:W,3,FALSE))</f>
        <v/>
      </c>
      <c r="E13" s="23" t="str">
        <f>IF(ISERROR(VLOOKUP(B13,'2026년 주요추진사업'!C:W,4,FALSE)),"",VLOOKUP(B13,'2026년 주요추진사업'!C:W,4,FALSE))</f>
        <v/>
      </c>
      <c r="F13" s="23" t="str">
        <f>IF(ISERROR(VLOOKUP(B13,'2026년 주요추진사업'!C:W,5,FALSE)),"",VLOOKUP(B13,'2026년 주요추진사업'!C:W,5,FALSE))</f>
        <v/>
      </c>
      <c r="G13" s="24" t="str">
        <f>IF(ISERROR(VLOOKUP(B13,'2026년 주요추진사업'!C:W,6,FALSE)),"",VLOOKUP(B13,'2026년 주요추진사업'!C:W,6,FALSE))</f>
        <v/>
      </c>
      <c r="H13" s="24" t="str">
        <f>IF(ISERROR(VLOOKUP(B13,'2026년 주요추진사업'!C:W,7,FALSE)),"",VLOOKUP(B13,'2026년 주요추진사업'!C:W,7,FALSE))</f>
        <v/>
      </c>
      <c r="I13" s="25" t="str">
        <f>IF(ISERROR(VLOOKUP(B13,'2026년 주요추진사업'!C:W,13,FALSE)),"",VLOOKUP(B13,'2026년 주요추진사업'!C:W,13,FALSE))</f>
        <v/>
      </c>
      <c r="J13" s="25" t="str">
        <f>IF(ISERROR(VLOOKUP(B13,'2026년 주요추진사업'!C:W,14,FALSE)),"",VLOOKUP(B13,'2026년 주요추진사업'!C:W,14,FALSE))</f>
        <v/>
      </c>
      <c r="K13" s="25" t="str">
        <f>IF(ISERROR(VLOOKUP(B13,'2026년 주요추진사업'!C:W,15,FALSE)),"",VLOOKUP(B13,'2026년 주요추진사업'!C:W,15,FALSE))</f>
        <v/>
      </c>
      <c r="L13" s="26" t="str">
        <f>IF(ISERROR(VLOOKUP(B13,'2026년 주요추진사업'!C:W,16,FALSE)),"",VLOOKUP(B13,'2026년 주요추진사업'!C:W,16,FALSE))</f>
        <v/>
      </c>
      <c r="M13" s="26" t="str">
        <f>IF(ISERROR(VLOOKUP(B13,'2026년 주요추진사업'!C:W,17,FALSE)),"",VLOOKUP(B13,'2026년 주요추진사업'!C:W,17,FALSE))</f>
        <v/>
      </c>
      <c r="N13" s="26" t="str">
        <f>IF(ISERROR(VLOOKUP(B13,'2026년 주요추진사업'!C:W,10,FALSE)),"",VLOOKUP(B13,'2026년 주요추진사업'!C:W,10,FALSE))</f>
        <v/>
      </c>
      <c r="O13" s="27"/>
      <c r="P13" s="28"/>
      <c r="Q13" s="28"/>
    </row>
    <row r="14" spans="1:17" ht="12.75">
      <c r="A14" s="21"/>
      <c r="B14" s="24"/>
      <c r="C14" s="23" t="str">
        <f>IF(ISERROR(VLOOKUP(B14,'2026년 주요추진사업'!C:W,2,FALSE)),"",VLOOKUP(B14,'2026년 주요추진사업'!C:W,2,FALSE))</f>
        <v/>
      </c>
      <c r="D14" s="23" t="str">
        <f>IF(ISERROR(VLOOKUP(B14,'2026년 주요추진사업'!C:W,3,FALSE)),"",VLOOKUP(B14,'2026년 주요추진사업'!C:W,3,FALSE))</f>
        <v/>
      </c>
      <c r="E14" s="23" t="str">
        <f>IF(ISERROR(VLOOKUP(B14,'2026년 주요추진사업'!C:W,4,FALSE)),"",VLOOKUP(B14,'2026년 주요추진사업'!C:W,4,FALSE))</f>
        <v/>
      </c>
      <c r="F14" s="23" t="str">
        <f>IF(ISERROR(VLOOKUP(B14,'2026년 주요추진사업'!C:W,5,FALSE)),"",VLOOKUP(B14,'2026년 주요추진사업'!C:W,5,FALSE))</f>
        <v/>
      </c>
      <c r="G14" s="24" t="str">
        <f>IF(ISERROR(VLOOKUP(B14,'2026년 주요추진사업'!C:W,6,FALSE)),"",VLOOKUP(B14,'2026년 주요추진사업'!C:W,6,FALSE))</f>
        <v/>
      </c>
      <c r="H14" s="24" t="str">
        <f>IF(ISERROR(VLOOKUP(B14,'2026년 주요추진사업'!C:W,7,FALSE)),"",VLOOKUP(B14,'2026년 주요추진사업'!C:W,7,FALSE))</f>
        <v/>
      </c>
      <c r="I14" s="25" t="str">
        <f>IF(ISERROR(VLOOKUP(B14,'2026년 주요추진사업'!C:W,13,FALSE)),"",VLOOKUP(B14,'2026년 주요추진사업'!C:W,13,FALSE))</f>
        <v/>
      </c>
      <c r="J14" s="25" t="str">
        <f>IF(ISERROR(VLOOKUP(B14,'2026년 주요추진사업'!C:W,14,FALSE)),"",VLOOKUP(B14,'2026년 주요추진사업'!C:W,14,FALSE))</f>
        <v/>
      </c>
      <c r="K14" s="25" t="str">
        <f>IF(ISERROR(VLOOKUP(B14,'2026년 주요추진사업'!C:W,15,FALSE)),"",VLOOKUP(B14,'2026년 주요추진사업'!C:W,15,FALSE))</f>
        <v/>
      </c>
      <c r="L14" s="26" t="str">
        <f>IF(ISERROR(VLOOKUP(B14,'2026년 주요추진사업'!C:W,16,FALSE)),"",VLOOKUP(B14,'2026년 주요추진사업'!C:W,16,FALSE))</f>
        <v/>
      </c>
      <c r="M14" s="26" t="str">
        <f>IF(ISERROR(VLOOKUP(B14,'2026년 주요추진사업'!C:W,17,FALSE)),"",VLOOKUP(B14,'2026년 주요추진사업'!C:W,17,FALSE))</f>
        <v/>
      </c>
      <c r="N14" s="26" t="str">
        <f>IF(ISERROR(VLOOKUP(B14,'2026년 주요추진사업'!C:W,10,FALSE)),"",VLOOKUP(B14,'2026년 주요추진사업'!C:W,10,FALSE))</f>
        <v/>
      </c>
      <c r="O14" s="27"/>
      <c r="P14" s="28"/>
      <c r="Q14" s="28"/>
    </row>
    <row r="15" spans="1:17" ht="12.75">
      <c r="A15" s="21"/>
      <c r="B15" s="24"/>
      <c r="C15" s="23" t="str">
        <f>IF(ISERROR(VLOOKUP(B15,'2026년 주요추진사업'!C:W,2,FALSE)),"",VLOOKUP(B15,'2026년 주요추진사업'!C:W,2,FALSE))</f>
        <v/>
      </c>
      <c r="D15" s="23" t="str">
        <f>IF(ISERROR(VLOOKUP(B15,'2026년 주요추진사업'!C:W,3,FALSE)),"",VLOOKUP(B15,'2026년 주요추진사업'!C:W,3,FALSE))</f>
        <v/>
      </c>
      <c r="E15" s="23" t="str">
        <f>IF(ISERROR(VLOOKUP(B15,'2026년 주요추진사업'!C:W,4,FALSE)),"",VLOOKUP(B15,'2026년 주요추진사업'!C:W,4,FALSE))</f>
        <v/>
      </c>
      <c r="F15" s="23" t="str">
        <f>IF(ISERROR(VLOOKUP(B15,'2026년 주요추진사업'!C:W,5,FALSE)),"",VLOOKUP(B15,'2026년 주요추진사업'!C:W,5,FALSE))</f>
        <v/>
      </c>
      <c r="G15" s="24" t="str">
        <f>IF(ISERROR(VLOOKUP(B15,'2026년 주요추진사업'!C:W,6,FALSE)),"",VLOOKUP(B15,'2026년 주요추진사업'!C:W,6,FALSE))</f>
        <v/>
      </c>
      <c r="H15" s="24" t="str">
        <f>IF(ISERROR(VLOOKUP(B15,'2026년 주요추진사업'!C:W,7,FALSE)),"",VLOOKUP(B15,'2026년 주요추진사업'!C:W,7,FALSE))</f>
        <v/>
      </c>
      <c r="I15" s="25" t="str">
        <f>IF(ISERROR(VLOOKUP(B15,'2026년 주요추진사업'!C:W,13,FALSE)),"",VLOOKUP(B15,'2026년 주요추진사업'!C:W,13,FALSE))</f>
        <v/>
      </c>
      <c r="J15" s="25" t="str">
        <f>IF(ISERROR(VLOOKUP(B15,'2026년 주요추진사업'!C:W,14,FALSE)),"",VLOOKUP(B15,'2026년 주요추진사업'!C:W,14,FALSE))</f>
        <v/>
      </c>
      <c r="K15" s="25" t="str">
        <f>IF(ISERROR(VLOOKUP(B15,'2026년 주요추진사업'!C:W,15,FALSE)),"",VLOOKUP(B15,'2026년 주요추진사업'!C:W,15,FALSE))</f>
        <v/>
      </c>
      <c r="L15" s="26" t="str">
        <f>IF(ISERROR(VLOOKUP(B15,'2026년 주요추진사업'!C:W,16,FALSE)),"",VLOOKUP(B15,'2026년 주요추진사업'!C:W,16,FALSE))</f>
        <v/>
      </c>
      <c r="M15" s="26" t="str">
        <f>IF(ISERROR(VLOOKUP(B15,'2026년 주요추진사업'!C:W,17,FALSE)),"",VLOOKUP(B15,'2026년 주요추진사업'!C:W,17,FALSE))</f>
        <v/>
      </c>
      <c r="N15" s="26" t="str">
        <f>IF(ISERROR(VLOOKUP(B15,'2026년 주요추진사업'!C:W,10,FALSE)),"",VLOOKUP(B15,'2026년 주요추진사업'!C:W,10,FALSE))</f>
        <v/>
      </c>
      <c r="O15" s="27"/>
      <c r="P15" s="28"/>
      <c r="Q15" s="28"/>
    </row>
    <row r="16" spans="1:17" ht="12.75">
      <c r="A16" s="21"/>
      <c r="B16" s="24"/>
      <c r="C16" s="23" t="str">
        <f>IF(ISERROR(VLOOKUP(B16,'2026년 주요추진사업'!C:W,2,FALSE)),"",VLOOKUP(B16,'2026년 주요추진사업'!C:W,2,FALSE))</f>
        <v/>
      </c>
      <c r="D16" s="23" t="str">
        <f>IF(ISERROR(VLOOKUP(B16,'2026년 주요추진사업'!C:W,3,FALSE)),"",VLOOKUP(B16,'2026년 주요추진사업'!C:W,3,FALSE))</f>
        <v/>
      </c>
      <c r="E16" s="23" t="str">
        <f>IF(ISERROR(VLOOKUP(B16,'2026년 주요추진사업'!C:W,4,FALSE)),"",VLOOKUP(B16,'2026년 주요추진사업'!C:W,4,FALSE))</f>
        <v/>
      </c>
      <c r="F16" s="23" t="str">
        <f>IF(ISERROR(VLOOKUP(B16,'2026년 주요추진사업'!C:W,5,FALSE)),"",VLOOKUP(B16,'2026년 주요추진사업'!C:W,5,FALSE))</f>
        <v/>
      </c>
      <c r="G16" s="24" t="str">
        <f>IF(ISERROR(VLOOKUP(B16,'2026년 주요추진사업'!C:W,6,FALSE)),"",VLOOKUP(B16,'2026년 주요추진사업'!C:W,6,FALSE))</f>
        <v/>
      </c>
      <c r="H16" s="24" t="str">
        <f>IF(ISERROR(VLOOKUP(B16,'2026년 주요추진사업'!C:W,7,FALSE)),"",VLOOKUP(B16,'2026년 주요추진사업'!C:W,7,FALSE))</f>
        <v/>
      </c>
      <c r="I16" s="25" t="str">
        <f>IF(ISERROR(VLOOKUP(B16,'2026년 주요추진사업'!C:W,13,FALSE)),"",VLOOKUP(B16,'2026년 주요추진사업'!C:W,13,FALSE))</f>
        <v/>
      </c>
      <c r="J16" s="25" t="str">
        <f>IF(ISERROR(VLOOKUP(B16,'2026년 주요추진사업'!C:W,14,FALSE)),"",VLOOKUP(B16,'2026년 주요추진사업'!C:W,14,FALSE))</f>
        <v/>
      </c>
      <c r="K16" s="25" t="str">
        <f>IF(ISERROR(VLOOKUP(B16,'2026년 주요추진사업'!C:W,15,FALSE)),"",VLOOKUP(B16,'2026년 주요추진사업'!C:W,15,FALSE))</f>
        <v/>
      </c>
      <c r="L16" s="26" t="str">
        <f>IF(ISERROR(VLOOKUP(B16,'2026년 주요추진사업'!C:W,16,FALSE)),"",VLOOKUP(B16,'2026년 주요추진사업'!C:W,16,FALSE))</f>
        <v/>
      </c>
      <c r="M16" s="26" t="str">
        <f>IF(ISERROR(VLOOKUP(B16,'2026년 주요추진사업'!C:W,17,FALSE)),"",VLOOKUP(B16,'2026년 주요추진사업'!C:W,17,FALSE))</f>
        <v/>
      </c>
      <c r="N16" s="26" t="str">
        <f>IF(ISERROR(VLOOKUP(B16,'2026년 주요추진사업'!C:W,10,FALSE)),"",VLOOKUP(B16,'2026년 주요추진사업'!C:W,10,FALSE))</f>
        <v/>
      </c>
      <c r="O16" s="27"/>
      <c r="P16" s="28"/>
      <c r="Q16" s="28"/>
    </row>
    <row r="17" spans="1:17" ht="12.75">
      <c r="A17" s="21"/>
      <c r="B17" s="24"/>
      <c r="C17" s="23" t="str">
        <f>IF(ISERROR(VLOOKUP(B17,'2026년 주요추진사업'!C:W,2,FALSE)),"",VLOOKUP(B17,'2026년 주요추진사업'!C:W,2,FALSE))</f>
        <v/>
      </c>
      <c r="D17" s="23" t="str">
        <f>IF(ISERROR(VLOOKUP(B17,'2026년 주요추진사업'!C:W,3,FALSE)),"",VLOOKUP(B17,'2026년 주요추진사업'!C:W,3,FALSE))</f>
        <v/>
      </c>
      <c r="E17" s="23" t="str">
        <f>IF(ISERROR(VLOOKUP(B17,'2026년 주요추진사업'!C:W,4,FALSE)),"",VLOOKUP(B17,'2026년 주요추진사업'!C:W,4,FALSE))</f>
        <v/>
      </c>
      <c r="F17" s="23" t="str">
        <f>IF(ISERROR(VLOOKUP(B17,'2026년 주요추진사업'!C:W,5,FALSE)),"",VLOOKUP(B17,'2026년 주요추진사업'!C:W,5,FALSE))</f>
        <v/>
      </c>
      <c r="G17" s="24" t="str">
        <f>IF(ISERROR(VLOOKUP(B17,'2026년 주요추진사업'!C:W,6,FALSE)),"",VLOOKUP(B17,'2026년 주요추진사업'!C:W,6,FALSE))</f>
        <v/>
      </c>
      <c r="H17" s="24" t="str">
        <f>IF(ISERROR(VLOOKUP(B17,'2026년 주요추진사업'!C:W,7,FALSE)),"",VLOOKUP(B17,'2026년 주요추진사업'!C:W,7,FALSE))</f>
        <v/>
      </c>
      <c r="I17" s="25" t="str">
        <f>IF(ISERROR(VLOOKUP(B17,'2026년 주요추진사업'!C:W,13,FALSE)),"",VLOOKUP(B17,'2026년 주요추진사업'!C:W,13,FALSE))</f>
        <v/>
      </c>
      <c r="J17" s="25" t="str">
        <f>IF(ISERROR(VLOOKUP(B17,'2026년 주요추진사업'!C:W,14,FALSE)),"",VLOOKUP(B17,'2026년 주요추진사업'!C:W,14,FALSE))</f>
        <v/>
      </c>
      <c r="K17" s="25" t="str">
        <f>IF(ISERROR(VLOOKUP(B17,'2026년 주요추진사업'!C:W,15,FALSE)),"",VLOOKUP(B17,'2026년 주요추진사업'!C:W,15,FALSE))</f>
        <v/>
      </c>
      <c r="L17" s="26" t="str">
        <f>IF(ISERROR(VLOOKUP(B17,'2026년 주요추진사업'!C:W,16,FALSE)),"",VLOOKUP(B17,'2026년 주요추진사업'!C:W,16,FALSE))</f>
        <v/>
      </c>
      <c r="M17" s="26" t="str">
        <f>IF(ISERROR(VLOOKUP(B17,'2026년 주요추진사업'!C:W,17,FALSE)),"",VLOOKUP(B17,'2026년 주요추진사업'!C:W,17,FALSE))</f>
        <v/>
      </c>
      <c r="N17" s="26" t="str">
        <f>IF(ISERROR(VLOOKUP(B17,'2026년 주요추진사업'!C:W,10,FALSE)),"",VLOOKUP(B17,'2026년 주요추진사업'!C:W,10,FALSE))</f>
        <v/>
      </c>
      <c r="O17" s="27"/>
      <c r="P17" s="28"/>
      <c r="Q17" s="28"/>
    </row>
    <row r="18" spans="1:17" ht="12.75">
      <c r="A18" s="21"/>
      <c r="B18" s="24"/>
      <c r="C18" s="23" t="str">
        <f>IF(ISERROR(VLOOKUP(B18,'2026년 주요추진사업'!C:W,2,FALSE)),"",VLOOKUP(B18,'2026년 주요추진사업'!C:W,2,FALSE))</f>
        <v/>
      </c>
      <c r="D18" s="23" t="str">
        <f>IF(ISERROR(VLOOKUP(B18,'2026년 주요추진사업'!C:W,3,FALSE)),"",VLOOKUP(B18,'2026년 주요추진사업'!C:W,3,FALSE))</f>
        <v/>
      </c>
      <c r="E18" s="23" t="str">
        <f>IF(ISERROR(VLOOKUP(B18,'2026년 주요추진사업'!C:W,4,FALSE)),"",VLOOKUP(B18,'2026년 주요추진사업'!C:W,4,FALSE))</f>
        <v/>
      </c>
      <c r="F18" s="23" t="str">
        <f>IF(ISERROR(VLOOKUP(B18,'2026년 주요추진사업'!C:W,5,FALSE)),"",VLOOKUP(B18,'2026년 주요추진사업'!C:W,5,FALSE))</f>
        <v/>
      </c>
      <c r="G18" s="24" t="str">
        <f>IF(ISERROR(VLOOKUP(B18,'2026년 주요추진사업'!C:W,6,FALSE)),"",VLOOKUP(B18,'2026년 주요추진사업'!C:W,6,FALSE))</f>
        <v/>
      </c>
      <c r="H18" s="24" t="str">
        <f>IF(ISERROR(VLOOKUP(B18,'2026년 주요추진사업'!C:W,7,FALSE)),"",VLOOKUP(B18,'2026년 주요추진사업'!C:W,7,FALSE))</f>
        <v/>
      </c>
      <c r="I18" s="25" t="str">
        <f>IF(ISERROR(VLOOKUP(B18,'2026년 주요추진사업'!C:W,13,FALSE)),"",VLOOKUP(B18,'2026년 주요추진사업'!C:W,13,FALSE))</f>
        <v/>
      </c>
      <c r="J18" s="25" t="str">
        <f>IF(ISERROR(VLOOKUP(B18,'2026년 주요추진사업'!C:W,14,FALSE)),"",VLOOKUP(B18,'2026년 주요추진사업'!C:W,14,FALSE))</f>
        <v/>
      </c>
      <c r="K18" s="25" t="str">
        <f>IF(ISERROR(VLOOKUP(B18,'2026년 주요추진사업'!C:W,15,FALSE)),"",VLOOKUP(B18,'2026년 주요추진사업'!C:W,15,FALSE))</f>
        <v/>
      </c>
      <c r="L18" s="26" t="str">
        <f>IF(ISERROR(VLOOKUP(B18,'2026년 주요추진사업'!C:W,16,FALSE)),"",VLOOKUP(B18,'2026년 주요추진사업'!C:W,16,FALSE))</f>
        <v/>
      </c>
      <c r="M18" s="26" t="str">
        <f>IF(ISERROR(VLOOKUP(B18,'2026년 주요추진사업'!C:W,17,FALSE)),"",VLOOKUP(B18,'2026년 주요추진사업'!C:W,17,FALSE))</f>
        <v/>
      </c>
      <c r="N18" s="26" t="str">
        <f>IF(ISERROR(VLOOKUP(B18,'2026년 주요추진사업'!C:W,10,FALSE)),"",VLOOKUP(B18,'2026년 주요추진사업'!C:W,10,FALSE))</f>
        <v/>
      </c>
      <c r="O18" s="27"/>
      <c r="P18" s="28"/>
      <c r="Q18" s="28"/>
    </row>
    <row r="19" spans="1:17" ht="12.75">
      <c r="A19" s="21"/>
      <c r="B19" s="24"/>
      <c r="C19" s="23" t="str">
        <f>IF(ISERROR(VLOOKUP(B19,'2026년 주요추진사업'!C:W,2,FALSE)),"",VLOOKUP(B19,'2026년 주요추진사업'!C:W,2,FALSE))</f>
        <v/>
      </c>
      <c r="D19" s="23" t="str">
        <f>IF(ISERROR(VLOOKUP(B19,'2026년 주요추진사업'!C:W,3,FALSE)),"",VLOOKUP(B19,'2026년 주요추진사업'!C:W,3,FALSE))</f>
        <v/>
      </c>
      <c r="E19" s="23" t="str">
        <f>IF(ISERROR(VLOOKUP(B19,'2026년 주요추진사업'!C:W,4,FALSE)),"",VLOOKUP(B19,'2026년 주요추진사업'!C:W,4,FALSE))</f>
        <v/>
      </c>
      <c r="F19" s="23" t="str">
        <f>IF(ISERROR(VLOOKUP(B19,'2026년 주요추진사업'!C:W,5,FALSE)),"",VLOOKUP(B19,'2026년 주요추진사업'!C:W,5,FALSE))</f>
        <v/>
      </c>
      <c r="G19" s="24" t="str">
        <f>IF(ISERROR(VLOOKUP(B19,'2026년 주요추진사업'!C:W,6,FALSE)),"",VLOOKUP(B19,'2026년 주요추진사업'!C:W,6,FALSE))</f>
        <v/>
      </c>
      <c r="H19" s="24" t="str">
        <f>IF(ISERROR(VLOOKUP(B19,'2026년 주요추진사업'!C:W,7,FALSE)),"",VLOOKUP(B19,'2026년 주요추진사업'!C:W,7,FALSE))</f>
        <v/>
      </c>
      <c r="I19" s="25" t="str">
        <f>IF(ISERROR(VLOOKUP(B19,'2026년 주요추진사업'!C:W,13,FALSE)),"",VLOOKUP(B19,'2026년 주요추진사업'!C:W,13,FALSE))</f>
        <v/>
      </c>
      <c r="J19" s="25" t="str">
        <f>IF(ISERROR(VLOOKUP(B19,'2026년 주요추진사업'!C:W,14,FALSE)),"",VLOOKUP(B19,'2026년 주요추진사업'!C:W,14,FALSE))</f>
        <v/>
      </c>
      <c r="K19" s="25" t="str">
        <f>IF(ISERROR(VLOOKUP(B19,'2026년 주요추진사업'!C:W,15,FALSE)),"",VLOOKUP(B19,'2026년 주요추진사업'!C:W,15,FALSE))</f>
        <v/>
      </c>
      <c r="L19" s="26" t="str">
        <f>IF(ISERROR(VLOOKUP(B19,'2026년 주요추진사업'!C:W,16,FALSE)),"",VLOOKUP(B19,'2026년 주요추진사업'!C:W,16,FALSE))</f>
        <v/>
      </c>
      <c r="M19" s="26" t="str">
        <f>IF(ISERROR(VLOOKUP(B19,'2026년 주요추진사업'!C:W,17,FALSE)),"",VLOOKUP(B19,'2026년 주요추진사업'!C:W,17,FALSE))</f>
        <v/>
      </c>
      <c r="N19" s="26" t="str">
        <f>IF(ISERROR(VLOOKUP(B19,'2026년 주요추진사업'!C:W,10,FALSE)),"",VLOOKUP(B19,'2026년 주요추진사업'!C:W,10,FALSE))</f>
        <v/>
      </c>
      <c r="O19" s="27"/>
      <c r="P19" s="28"/>
      <c r="Q19" s="28"/>
    </row>
    <row r="20" spans="1:17" ht="12.75">
      <c r="A20" s="21"/>
      <c r="B20" s="24"/>
      <c r="C20" s="23" t="str">
        <f>IF(ISERROR(VLOOKUP(B20,'2026년 주요추진사업'!C:W,2,FALSE)),"",VLOOKUP(B20,'2026년 주요추진사업'!C:W,2,FALSE))</f>
        <v/>
      </c>
      <c r="D20" s="23" t="str">
        <f>IF(ISERROR(VLOOKUP(B20,'2026년 주요추진사업'!C:W,3,FALSE)),"",VLOOKUP(B20,'2026년 주요추진사업'!C:W,3,FALSE))</f>
        <v/>
      </c>
      <c r="E20" s="23" t="str">
        <f>IF(ISERROR(VLOOKUP(B20,'2026년 주요추진사업'!C:W,4,FALSE)),"",VLOOKUP(B20,'2026년 주요추진사업'!C:W,4,FALSE))</f>
        <v/>
      </c>
      <c r="F20" s="23" t="str">
        <f>IF(ISERROR(VLOOKUP(B20,'2026년 주요추진사업'!C:W,5,FALSE)),"",VLOOKUP(B20,'2026년 주요추진사업'!C:W,5,FALSE))</f>
        <v/>
      </c>
      <c r="G20" s="24" t="str">
        <f>IF(ISERROR(VLOOKUP(B20,'2026년 주요추진사업'!C:W,6,FALSE)),"",VLOOKUP(B20,'2026년 주요추진사업'!C:W,6,FALSE))</f>
        <v/>
      </c>
      <c r="H20" s="24" t="str">
        <f>IF(ISERROR(VLOOKUP(B20,'2026년 주요추진사업'!C:W,7,FALSE)),"",VLOOKUP(B20,'2026년 주요추진사업'!C:W,7,FALSE))</f>
        <v/>
      </c>
      <c r="I20" s="25" t="str">
        <f>IF(ISERROR(VLOOKUP(B20,'2026년 주요추진사업'!C:W,13,FALSE)),"",VLOOKUP(B20,'2026년 주요추진사업'!C:W,13,FALSE))</f>
        <v/>
      </c>
      <c r="J20" s="25" t="str">
        <f>IF(ISERROR(VLOOKUP(B20,'2026년 주요추진사업'!C:W,14,FALSE)),"",VLOOKUP(B20,'2026년 주요추진사업'!C:W,14,FALSE))</f>
        <v/>
      </c>
      <c r="K20" s="25" t="str">
        <f>IF(ISERROR(VLOOKUP(B20,'2026년 주요추진사업'!C:W,15,FALSE)),"",VLOOKUP(B20,'2026년 주요추진사업'!C:W,15,FALSE))</f>
        <v/>
      </c>
      <c r="L20" s="26" t="str">
        <f>IF(ISERROR(VLOOKUP(B20,'2026년 주요추진사업'!C:W,16,FALSE)),"",VLOOKUP(B20,'2026년 주요추진사업'!C:W,16,FALSE))</f>
        <v/>
      </c>
      <c r="M20" s="26" t="str">
        <f>IF(ISERROR(VLOOKUP(B20,'2026년 주요추진사업'!C:W,17,FALSE)),"",VLOOKUP(B20,'2026년 주요추진사업'!C:W,17,FALSE))</f>
        <v/>
      </c>
      <c r="N20" s="26" t="str">
        <f>IF(ISERROR(VLOOKUP(B20,'2026년 주요추진사업'!C:W,10,FALSE)),"",VLOOKUP(B20,'2026년 주요추진사업'!C:W,10,FALSE))</f>
        <v/>
      </c>
      <c r="O20" s="27"/>
      <c r="P20" s="28"/>
      <c r="Q20" s="28"/>
    </row>
    <row r="21" spans="1:17" ht="12.75">
      <c r="A21" s="21"/>
      <c r="B21" s="24"/>
      <c r="C21" s="23" t="str">
        <f>IF(ISERROR(VLOOKUP(B21,'2026년 주요추진사업'!C:W,2,FALSE)),"",VLOOKUP(B21,'2026년 주요추진사업'!C:W,2,FALSE))</f>
        <v/>
      </c>
      <c r="D21" s="23" t="str">
        <f>IF(ISERROR(VLOOKUP(B21,'2026년 주요추진사업'!C:W,3,FALSE)),"",VLOOKUP(B21,'2026년 주요추진사업'!C:W,3,FALSE))</f>
        <v/>
      </c>
      <c r="E21" s="23" t="str">
        <f>IF(ISERROR(VLOOKUP(B21,'2026년 주요추진사업'!C:W,4,FALSE)),"",VLOOKUP(B21,'2026년 주요추진사업'!C:W,4,FALSE))</f>
        <v/>
      </c>
      <c r="F21" s="23" t="str">
        <f>IF(ISERROR(VLOOKUP(B21,'2026년 주요추진사업'!C:W,5,FALSE)),"",VLOOKUP(B21,'2026년 주요추진사업'!C:W,5,FALSE))</f>
        <v/>
      </c>
      <c r="G21" s="24" t="str">
        <f>IF(ISERROR(VLOOKUP(B21,'2026년 주요추진사업'!C:W,6,FALSE)),"",VLOOKUP(B21,'2026년 주요추진사업'!C:W,6,FALSE))</f>
        <v/>
      </c>
      <c r="H21" s="24" t="str">
        <f>IF(ISERROR(VLOOKUP(B21,'2026년 주요추진사업'!C:W,7,FALSE)),"",VLOOKUP(B21,'2026년 주요추진사업'!C:W,7,FALSE))</f>
        <v/>
      </c>
      <c r="I21" s="25" t="str">
        <f>IF(ISERROR(VLOOKUP(B21,'2026년 주요추진사업'!C:W,13,FALSE)),"",VLOOKUP(B21,'2026년 주요추진사업'!C:W,13,FALSE))</f>
        <v/>
      </c>
      <c r="J21" s="25" t="str">
        <f>IF(ISERROR(VLOOKUP(B21,'2026년 주요추진사업'!C:W,14,FALSE)),"",VLOOKUP(B21,'2026년 주요추진사업'!C:W,14,FALSE))</f>
        <v/>
      </c>
      <c r="K21" s="25" t="str">
        <f>IF(ISERROR(VLOOKUP(B21,'2026년 주요추진사업'!C:W,15,FALSE)),"",VLOOKUP(B21,'2026년 주요추진사업'!C:W,15,FALSE))</f>
        <v/>
      </c>
      <c r="L21" s="26" t="str">
        <f>IF(ISERROR(VLOOKUP(B21,'2026년 주요추진사업'!C:W,16,FALSE)),"",VLOOKUP(B21,'2026년 주요추진사업'!C:W,16,FALSE))</f>
        <v/>
      </c>
      <c r="M21" s="26" t="str">
        <f>IF(ISERROR(VLOOKUP(B21,'2026년 주요추진사업'!C:W,17,FALSE)),"",VLOOKUP(B21,'2026년 주요추진사업'!C:W,17,FALSE))</f>
        <v/>
      </c>
      <c r="N21" s="26" t="str">
        <f>IF(ISERROR(VLOOKUP(B21,'2026년 주요추진사업'!C:W,10,FALSE)),"",VLOOKUP(B21,'2026년 주요추진사업'!C:W,10,FALSE))</f>
        <v/>
      </c>
      <c r="O21" s="27"/>
      <c r="P21" s="28"/>
      <c r="Q21" s="28"/>
    </row>
    <row r="22" spans="1:17" ht="12.75">
      <c r="A22" s="21"/>
      <c r="B22" s="24"/>
      <c r="C22" s="23" t="str">
        <f>IF(ISERROR(VLOOKUP(B22,'2026년 주요추진사업'!C:W,2,FALSE)),"",VLOOKUP(B22,'2026년 주요추진사업'!C:W,2,FALSE))</f>
        <v/>
      </c>
      <c r="D22" s="23" t="str">
        <f>IF(ISERROR(VLOOKUP(B22,'2026년 주요추진사업'!C:W,3,FALSE)),"",VLOOKUP(B22,'2026년 주요추진사업'!C:W,3,FALSE))</f>
        <v/>
      </c>
      <c r="E22" s="23" t="str">
        <f>IF(ISERROR(VLOOKUP(B22,'2026년 주요추진사업'!C:W,4,FALSE)),"",VLOOKUP(B22,'2026년 주요추진사업'!C:W,4,FALSE))</f>
        <v/>
      </c>
      <c r="F22" s="23" t="str">
        <f>IF(ISERROR(VLOOKUP(B22,'2026년 주요추진사업'!C:W,5,FALSE)),"",VLOOKUP(B22,'2026년 주요추진사업'!C:W,5,FALSE))</f>
        <v/>
      </c>
      <c r="G22" s="24" t="str">
        <f>IF(ISERROR(VLOOKUP(B22,'2026년 주요추진사업'!C:W,6,FALSE)),"",VLOOKUP(B22,'2026년 주요추진사업'!C:W,6,FALSE))</f>
        <v/>
      </c>
      <c r="H22" s="24" t="str">
        <f>IF(ISERROR(VLOOKUP(B22,'2026년 주요추진사업'!C:W,7,FALSE)),"",VLOOKUP(B22,'2026년 주요추진사업'!C:W,7,FALSE))</f>
        <v/>
      </c>
      <c r="I22" s="25" t="str">
        <f>IF(ISERROR(VLOOKUP(B22,'2026년 주요추진사업'!C:W,13,FALSE)),"",VLOOKUP(B22,'2026년 주요추진사업'!C:W,13,FALSE))</f>
        <v/>
      </c>
      <c r="J22" s="25" t="str">
        <f>IF(ISERROR(VLOOKUP(B22,'2026년 주요추진사업'!C:W,14,FALSE)),"",VLOOKUP(B22,'2026년 주요추진사업'!C:W,14,FALSE))</f>
        <v/>
      </c>
      <c r="K22" s="25" t="str">
        <f>IF(ISERROR(VLOOKUP(B22,'2026년 주요추진사업'!C:W,15,FALSE)),"",VLOOKUP(B22,'2026년 주요추진사업'!C:W,15,FALSE))</f>
        <v/>
      </c>
      <c r="L22" s="26" t="str">
        <f>IF(ISERROR(VLOOKUP(B22,'2026년 주요추진사업'!C:W,16,FALSE)),"",VLOOKUP(B22,'2026년 주요추진사업'!C:W,16,FALSE))</f>
        <v/>
      </c>
      <c r="M22" s="26" t="str">
        <f>IF(ISERROR(VLOOKUP(B22,'2026년 주요추진사업'!C:W,17,FALSE)),"",VLOOKUP(B22,'2026년 주요추진사업'!C:W,17,FALSE))</f>
        <v/>
      </c>
      <c r="N22" s="26" t="str">
        <f>IF(ISERROR(VLOOKUP(B22,'2026년 주요추진사업'!C:W,10,FALSE)),"",VLOOKUP(B22,'2026년 주요추진사업'!C:W,10,FALSE))</f>
        <v/>
      </c>
      <c r="O22" s="27"/>
      <c r="P22" s="28"/>
      <c r="Q22" s="28"/>
    </row>
    <row r="23" spans="1:17" ht="12.75">
      <c r="A23" s="21"/>
      <c r="B23" s="24"/>
      <c r="C23" s="23" t="str">
        <f>IF(ISERROR(VLOOKUP(B23,'2026년 주요추진사업'!C:W,2,FALSE)),"",VLOOKUP(B23,'2026년 주요추진사업'!C:W,2,FALSE))</f>
        <v/>
      </c>
      <c r="D23" s="23" t="str">
        <f>IF(ISERROR(VLOOKUP(B23,'2026년 주요추진사업'!C:W,3,FALSE)),"",VLOOKUP(B23,'2026년 주요추진사업'!C:W,3,FALSE))</f>
        <v/>
      </c>
      <c r="E23" s="23" t="str">
        <f>IF(ISERROR(VLOOKUP(B23,'2026년 주요추진사업'!C:W,4,FALSE)),"",VLOOKUP(B23,'2026년 주요추진사업'!C:W,4,FALSE))</f>
        <v/>
      </c>
      <c r="F23" s="23" t="str">
        <f>IF(ISERROR(VLOOKUP(B23,'2026년 주요추진사업'!C:W,5,FALSE)),"",VLOOKUP(B23,'2026년 주요추진사업'!C:W,5,FALSE))</f>
        <v/>
      </c>
      <c r="G23" s="24" t="str">
        <f>IF(ISERROR(VLOOKUP(B23,'2026년 주요추진사업'!C:W,6,FALSE)),"",VLOOKUP(B23,'2026년 주요추진사업'!C:W,6,FALSE))</f>
        <v/>
      </c>
      <c r="H23" s="24" t="str">
        <f>IF(ISERROR(VLOOKUP(B23,'2026년 주요추진사업'!C:W,7,FALSE)),"",VLOOKUP(B23,'2026년 주요추진사업'!C:W,7,FALSE))</f>
        <v/>
      </c>
      <c r="I23" s="25" t="str">
        <f>IF(ISERROR(VLOOKUP(B23,'2026년 주요추진사업'!C:W,13,FALSE)),"",VLOOKUP(B23,'2026년 주요추진사업'!C:W,13,FALSE))</f>
        <v/>
      </c>
      <c r="J23" s="25" t="str">
        <f>IF(ISERROR(VLOOKUP(B23,'2026년 주요추진사업'!C:W,14,FALSE)),"",VLOOKUP(B23,'2026년 주요추진사업'!C:W,14,FALSE))</f>
        <v/>
      </c>
      <c r="K23" s="25" t="str">
        <f>IF(ISERROR(VLOOKUP(B23,'2026년 주요추진사업'!C:W,15,FALSE)),"",VLOOKUP(B23,'2026년 주요추진사업'!C:W,15,FALSE))</f>
        <v/>
      </c>
      <c r="L23" s="26" t="str">
        <f>IF(ISERROR(VLOOKUP(B23,'2026년 주요추진사업'!C:W,16,FALSE)),"",VLOOKUP(B23,'2026년 주요추진사업'!C:W,16,FALSE))</f>
        <v/>
      </c>
      <c r="M23" s="26" t="str">
        <f>IF(ISERROR(VLOOKUP(B23,'2026년 주요추진사업'!C:W,17,FALSE)),"",VLOOKUP(B23,'2026년 주요추진사업'!C:W,17,FALSE))</f>
        <v/>
      </c>
      <c r="N23" s="26" t="str">
        <f>IF(ISERROR(VLOOKUP(B23,'2026년 주요추진사업'!C:W,10,FALSE)),"",VLOOKUP(B23,'2026년 주요추진사업'!C:W,10,FALSE))</f>
        <v/>
      </c>
      <c r="O23" s="27"/>
      <c r="P23" s="28"/>
      <c r="Q23" s="28"/>
    </row>
    <row r="24" spans="1:17" ht="12.75">
      <c r="A24" s="21"/>
      <c r="B24" s="24"/>
      <c r="C24" s="23" t="str">
        <f>IF(ISERROR(VLOOKUP(B24,'2026년 주요추진사업'!C:W,2,FALSE)),"",VLOOKUP(B24,'2026년 주요추진사업'!C:W,2,FALSE))</f>
        <v/>
      </c>
      <c r="D24" s="23" t="str">
        <f>IF(ISERROR(VLOOKUP(B24,'2026년 주요추진사업'!C:W,3,FALSE)),"",VLOOKUP(B24,'2026년 주요추진사업'!C:W,3,FALSE))</f>
        <v/>
      </c>
      <c r="E24" s="23" t="str">
        <f>IF(ISERROR(VLOOKUP(B24,'2026년 주요추진사업'!C:W,4,FALSE)),"",VLOOKUP(B24,'2026년 주요추진사업'!C:W,4,FALSE))</f>
        <v/>
      </c>
      <c r="F24" s="23" t="str">
        <f>IF(ISERROR(VLOOKUP(B24,'2026년 주요추진사업'!C:W,5,FALSE)),"",VLOOKUP(B24,'2026년 주요추진사업'!C:W,5,FALSE))</f>
        <v/>
      </c>
      <c r="G24" s="24" t="str">
        <f>IF(ISERROR(VLOOKUP(B24,'2026년 주요추진사업'!C:W,6,FALSE)),"",VLOOKUP(B24,'2026년 주요추진사업'!C:W,6,FALSE))</f>
        <v/>
      </c>
      <c r="H24" s="24" t="str">
        <f>IF(ISERROR(VLOOKUP(B24,'2026년 주요추진사업'!C:W,7,FALSE)),"",VLOOKUP(B24,'2026년 주요추진사업'!C:W,7,FALSE))</f>
        <v/>
      </c>
      <c r="I24" s="25" t="str">
        <f>IF(ISERROR(VLOOKUP(B24,'2026년 주요추진사업'!C:W,13,FALSE)),"",VLOOKUP(B24,'2026년 주요추진사업'!C:W,13,FALSE))</f>
        <v/>
      </c>
      <c r="J24" s="25" t="str">
        <f>IF(ISERROR(VLOOKUP(B24,'2026년 주요추진사업'!C:W,14,FALSE)),"",VLOOKUP(B24,'2026년 주요추진사업'!C:W,14,FALSE))</f>
        <v/>
      </c>
      <c r="K24" s="25" t="str">
        <f>IF(ISERROR(VLOOKUP(B24,'2026년 주요추진사업'!C:W,15,FALSE)),"",VLOOKUP(B24,'2026년 주요추진사업'!C:W,15,FALSE))</f>
        <v/>
      </c>
      <c r="L24" s="26" t="str">
        <f>IF(ISERROR(VLOOKUP(B24,'2026년 주요추진사업'!C:W,16,FALSE)),"",VLOOKUP(B24,'2026년 주요추진사업'!C:W,16,FALSE))</f>
        <v/>
      </c>
      <c r="M24" s="26" t="str">
        <f>IF(ISERROR(VLOOKUP(B24,'2026년 주요추진사업'!C:W,17,FALSE)),"",VLOOKUP(B24,'2026년 주요추진사업'!C:W,17,FALSE))</f>
        <v/>
      </c>
      <c r="N24" s="26" t="str">
        <f>IF(ISERROR(VLOOKUP(B24,'2026년 주요추진사업'!C:W,10,FALSE)),"",VLOOKUP(B24,'2026년 주요추진사업'!C:W,10,FALSE))</f>
        <v/>
      </c>
      <c r="O24" s="27"/>
      <c r="P24" s="28"/>
      <c r="Q24" s="28"/>
    </row>
    <row r="25" spans="1:17" ht="12.75">
      <c r="A25" s="21"/>
      <c r="B25" s="24"/>
      <c r="C25" s="23" t="str">
        <f>IF(ISERROR(VLOOKUP(B25,'2026년 주요추진사업'!C:W,2,FALSE)),"",VLOOKUP(B25,'2026년 주요추진사업'!C:W,2,FALSE))</f>
        <v/>
      </c>
      <c r="D25" s="23" t="str">
        <f>IF(ISERROR(VLOOKUP(B25,'2026년 주요추진사업'!C:W,3,FALSE)),"",VLOOKUP(B25,'2026년 주요추진사업'!C:W,3,FALSE))</f>
        <v/>
      </c>
      <c r="E25" s="23" t="str">
        <f>IF(ISERROR(VLOOKUP(B25,'2026년 주요추진사업'!C:W,4,FALSE)),"",VLOOKUP(B25,'2026년 주요추진사업'!C:W,4,FALSE))</f>
        <v/>
      </c>
      <c r="F25" s="23" t="str">
        <f>IF(ISERROR(VLOOKUP(B25,'2026년 주요추진사업'!C:W,5,FALSE)),"",VLOOKUP(B25,'2026년 주요추진사업'!C:W,5,FALSE))</f>
        <v/>
      </c>
      <c r="G25" s="24" t="str">
        <f>IF(ISERROR(VLOOKUP(B25,'2026년 주요추진사업'!C:W,6,FALSE)),"",VLOOKUP(B25,'2026년 주요추진사업'!C:W,6,FALSE))</f>
        <v/>
      </c>
      <c r="H25" s="24" t="str">
        <f>IF(ISERROR(VLOOKUP(B25,'2026년 주요추진사업'!C:W,7,FALSE)),"",VLOOKUP(B25,'2026년 주요추진사업'!C:W,7,FALSE))</f>
        <v/>
      </c>
      <c r="I25" s="25" t="str">
        <f>IF(ISERROR(VLOOKUP(B25,'2026년 주요추진사업'!C:W,13,FALSE)),"",VLOOKUP(B25,'2026년 주요추진사업'!C:W,13,FALSE))</f>
        <v/>
      </c>
      <c r="J25" s="25" t="str">
        <f>IF(ISERROR(VLOOKUP(B25,'2026년 주요추진사업'!C:W,14,FALSE)),"",VLOOKUP(B25,'2026년 주요추진사업'!C:W,14,FALSE))</f>
        <v/>
      </c>
      <c r="K25" s="25" t="str">
        <f>IF(ISERROR(VLOOKUP(B25,'2026년 주요추진사업'!C:W,15,FALSE)),"",VLOOKUP(B25,'2026년 주요추진사업'!C:W,15,FALSE))</f>
        <v/>
      </c>
      <c r="L25" s="26" t="str">
        <f>IF(ISERROR(VLOOKUP(B25,'2026년 주요추진사업'!C:W,16,FALSE)),"",VLOOKUP(B25,'2026년 주요추진사업'!C:W,16,FALSE))</f>
        <v/>
      </c>
      <c r="M25" s="26" t="str">
        <f>IF(ISERROR(VLOOKUP(B25,'2026년 주요추진사업'!C:W,17,FALSE)),"",VLOOKUP(B25,'2026년 주요추진사업'!C:W,17,FALSE))</f>
        <v/>
      </c>
      <c r="N25" s="26" t="str">
        <f>IF(ISERROR(VLOOKUP(B25,'2026년 주요추진사업'!C:W,10,FALSE)),"",VLOOKUP(B25,'2026년 주요추진사업'!C:W,10,FALSE))</f>
        <v/>
      </c>
      <c r="O25" s="27"/>
      <c r="P25" s="28"/>
      <c r="Q25" s="28"/>
    </row>
    <row r="26" spans="1:17" ht="12.75">
      <c r="A26" s="21"/>
      <c r="B26" s="24"/>
      <c r="C26" s="23" t="str">
        <f>IF(ISERROR(VLOOKUP(B26,'2026년 주요추진사업'!C:W,2,FALSE)),"",VLOOKUP(B26,'2026년 주요추진사업'!C:W,2,FALSE))</f>
        <v/>
      </c>
      <c r="D26" s="23" t="str">
        <f>IF(ISERROR(VLOOKUP(B26,'2026년 주요추진사업'!C:W,3,FALSE)),"",VLOOKUP(B26,'2026년 주요추진사업'!C:W,3,FALSE))</f>
        <v/>
      </c>
      <c r="E26" s="23" t="str">
        <f>IF(ISERROR(VLOOKUP(B26,'2026년 주요추진사업'!C:W,4,FALSE)),"",VLOOKUP(B26,'2026년 주요추진사업'!C:W,4,FALSE))</f>
        <v/>
      </c>
      <c r="F26" s="23" t="str">
        <f>IF(ISERROR(VLOOKUP(B26,'2026년 주요추진사업'!C:W,5,FALSE)),"",VLOOKUP(B26,'2026년 주요추진사업'!C:W,5,FALSE))</f>
        <v/>
      </c>
      <c r="G26" s="24" t="str">
        <f>IF(ISERROR(VLOOKUP(B26,'2026년 주요추진사업'!C:W,6,FALSE)),"",VLOOKUP(B26,'2026년 주요추진사업'!C:W,6,FALSE))</f>
        <v/>
      </c>
      <c r="H26" s="24" t="str">
        <f>IF(ISERROR(VLOOKUP(B26,'2026년 주요추진사업'!C:W,7,FALSE)),"",VLOOKUP(B26,'2026년 주요추진사업'!C:W,7,FALSE))</f>
        <v/>
      </c>
      <c r="I26" s="25" t="str">
        <f>IF(ISERROR(VLOOKUP(B26,'2026년 주요추진사업'!C:W,13,FALSE)),"",VLOOKUP(B26,'2026년 주요추진사업'!C:W,13,FALSE))</f>
        <v/>
      </c>
      <c r="J26" s="25" t="str">
        <f>IF(ISERROR(VLOOKUP(B26,'2026년 주요추진사업'!C:W,14,FALSE)),"",VLOOKUP(B26,'2026년 주요추진사업'!C:W,14,FALSE))</f>
        <v/>
      </c>
      <c r="K26" s="25" t="str">
        <f>IF(ISERROR(VLOOKUP(B26,'2026년 주요추진사업'!C:W,15,FALSE)),"",VLOOKUP(B26,'2026년 주요추진사업'!C:W,15,FALSE))</f>
        <v/>
      </c>
      <c r="L26" s="26" t="str">
        <f>IF(ISERROR(VLOOKUP(B26,'2026년 주요추진사업'!C:W,16,FALSE)),"",VLOOKUP(B26,'2026년 주요추진사업'!C:W,16,FALSE))</f>
        <v/>
      </c>
      <c r="M26" s="26" t="str">
        <f>IF(ISERROR(VLOOKUP(B26,'2026년 주요추진사업'!C:W,17,FALSE)),"",VLOOKUP(B26,'2026년 주요추진사업'!C:W,17,FALSE))</f>
        <v/>
      </c>
      <c r="N26" s="26" t="str">
        <f>IF(ISERROR(VLOOKUP(B26,'2026년 주요추진사업'!C:W,10,FALSE)),"",VLOOKUP(B26,'2026년 주요추진사업'!C:W,10,FALSE))</f>
        <v/>
      </c>
      <c r="O26" s="27"/>
      <c r="P26" s="28"/>
      <c r="Q26" s="28"/>
    </row>
    <row r="27" spans="1:17" ht="12.75">
      <c r="A27" s="21"/>
      <c r="B27" s="24"/>
      <c r="C27" s="23" t="str">
        <f>IF(ISERROR(VLOOKUP(B27,'2026년 주요추진사업'!C:W,2,FALSE)),"",VLOOKUP(B27,'2026년 주요추진사업'!C:W,2,FALSE))</f>
        <v/>
      </c>
      <c r="D27" s="23" t="str">
        <f>IF(ISERROR(VLOOKUP(B27,'2026년 주요추진사업'!C:W,3,FALSE)),"",VLOOKUP(B27,'2026년 주요추진사업'!C:W,3,FALSE))</f>
        <v/>
      </c>
      <c r="E27" s="23" t="str">
        <f>IF(ISERROR(VLOOKUP(B27,'2026년 주요추진사업'!C:W,4,FALSE)),"",VLOOKUP(B27,'2026년 주요추진사업'!C:W,4,FALSE))</f>
        <v/>
      </c>
      <c r="F27" s="23" t="str">
        <f>IF(ISERROR(VLOOKUP(B27,'2026년 주요추진사업'!C:W,5,FALSE)),"",VLOOKUP(B27,'2026년 주요추진사업'!C:W,5,FALSE))</f>
        <v/>
      </c>
      <c r="G27" s="24" t="str">
        <f>IF(ISERROR(VLOOKUP(B27,'2026년 주요추진사업'!C:W,6,FALSE)),"",VLOOKUP(B27,'2026년 주요추진사업'!C:W,6,FALSE))</f>
        <v/>
      </c>
      <c r="H27" s="24" t="str">
        <f>IF(ISERROR(VLOOKUP(B27,'2026년 주요추진사업'!C:W,7,FALSE)),"",VLOOKUP(B27,'2026년 주요추진사업'!C:W,7,FALSE))</f>
        <v/>
      </c>
      <c r="I27" s="25" t="str">
        <f>IF(ISERROR(VLOOKUP(B27,'2026년 주요추진사업'!C:W,13,FALSE)),"",VLOOKUP(B27,'2026년 주요추진사업'!C:W,13,FALSE))</f>
        <v/>
      </c>
      <c r="J27" s="25" t="str">
        <f>IF(ISERROR(VLOOKUP(B27,'2026년 주요추진사업'!C:W,14,FALSE)),"",VLOOKUP(B27,'2026년 주요추진사업'!C:W,14,FALSE))</f>
        <v/>
      </c>
      <c r="K27" s="25" t="str">
        <f>IF(ISERROR(VLOOKUP(B27,'2026년 주요추진사업'!C:W,15,FALSE)),"",VLOOKUP(B27,'2026년 주요추진사업'!C:W,15,FALSE))</f>
        <v/>
      </c>
      <c r="L27" s="26" t="str">
        <f>IF(ISERROR(VLOOKUP(B27,'2026년 주요추진사업'!C:W,16,FALSE)),"",VLOOKUP(B27,'2026년 주요추진사업'!C:W,16,FALSE))</f>
        <v/>
      </c>
      <c r="M27" s="26" t="str">
        <f>IF(ISERROR(VLOOKUP(B27,'2026년 주요추진사업'!C:W,17,FALSE)),"",VLOOKUP(B27,'2026년 주요추진사업'!C:W,17,FALSE))</f>
        <v/>
      </c>
      <c r="N27" s="26" t="str">
        <f>IF(ISERROR(VLOOKUP(B27,'2026년 주요추진사업'!C:W,10,FALSE)),"",VLOOKUP(B27,'2026년 주요추진사업'!C:W,10,FALSE))</f>
        <v/>
      </c>
      <c r="O27" s="27"/>
      <c r="P27" s="28"/>
      <c r="Q27" s="28"/>
    </row>
    <row r="28" spans="1:17" ht="12.75">
      <c r="A28" s="21"/>
      <c r="B28" s="24"/>
      <c r="C28" s="23" t="str">
        <f>IF(ISERROR(VLOOKUP(B28,'2026년 주요추진사업'!C:W,2,FALSE)),"",VLOOKUP(B28,'2026년 주요추진사업'!C:W,2,FALSE))</f>
        <v/>
      </c>
      <c r="D28" s="23" t="str">
        <f>IF(ISERROR(VLOOKUP(B28,'2026년 주요추진사업'!C:W,3,FALSE)),"",VLOOKUP(B28,'2026년 주요추진사업'!C:W,3,FALSE))</f>
        <v/>
      </c>
      <c r="E28" s="23" t="str">
        <f>IF(ISERROR(VLOOKUP(B28,'2026년 주요추진사업'!C:W,4,FALSE)),"",VLOOKUP(B28,'2026년 주요추진사업'!C:W,4,FALSE))</f>
        <v/>
      </c>
      <c r="F28" s="23" t="str">
        <f>IF(ISERROR(VLOOKUP(B28,'2026년 주요추진사업'!C:W,5,FALSE)),"",VLOOKUP(B28,'2026년 주요추진사업'!C:W,5,FALSE))</f>
        <v/>
      </c>
      <c r="G28" s="24" t="str">
        <f>IF(ISERROR(VLOOKUP(B28,'2026년 주요추진사업'!C:W,6,FALSE)),"",VLOOKUP(B28,'2026년 주요추진사업'!C:W,6,FALSE))</f>
        <v/>
      </c>
      <c r="H28" s="24" t="str">
        <f>IF(ISERROR(VLOOKUP(B28,'2026년 주요추진사업'!C:W,7,FALSE)),"",VLOOKUP(B28,'2026년 주요추진사업'!C:W,7,FALSE))</f>
        <v/>
      </c>
      <c r="I28" s="25" t="str">
        <f>IF(ISERROR(VLOOKUP(B28,'2026년 주요추진사업'!C:W,13,FALSE)),"",VLOOKUP(B28,'2026년 주요추진사업'!C:W,13,FALSE))</f>
        <v/>
      </c>
      <c r="J28" s="25" t="str">
        <f>IF(ISERROR(VLOOKUP(B28,'2026년 주요추진사업'!C:W,14,FALSE)),"",VLOOKUP(B28,'2026년 주요추진사업'!C:W,14,FALSE))</f>
        <v/>
      </c>
      <c r="K28" s="25" t="str">
        <f>IF(ISERROR(VLOOKUP(B28,'2026년 주요추진사업'!C:W,15,FALSE)),"",VLOOKUP(B28,'2026년 주요추진사업'!C:W,15,FALSE))</f>
        <v/>
      </c>
      <c r="L28" s="26" t="str">
        <f>IF(ISERROR(VLOOKUP(B28,'2026년 주요추진사업'!C:W,16,FALSE)),"",VLOOKUP(B28,'2026년 주요추진사업'!C:W,16,FALSE))</f>
        <v/>
      </c>
      <c r="M28" s="26" t="str">
        <f>IF(ISERROR(VLOOKUP(B28,'2026년 주요추진사업'!C:W,17,FALSE)),"",VLOOKUP(B28,'2026년 주요추진사업'!C:W,17,FALSE))</f>
        <v/>
      </c>
      <c r="N28" s="26" t="str">
        <f>IF(ISERROR(VLOOKUP(B28,'2026년 주요추진사업'!C:W,10,FALSE)),"",VLOOKUP(B28,'2026년 주요추진사업'!C:W,10,FALSE))</f>
        <v/>
      </c>
      <c r="O28" s="27"/>
      <c r="P28" s="28"/>
      <c r="Q28" s="28"/>
    </row>
    <row r="29" spans="1:17" ht="12.75">
      <c r="A29" s="21"/>
      <c r="B29" s="24"/>
      <c r="C29" s="23" t="str">
        <f>IF(ISERROR(VLOOKUP(B29,'2026년 주요추진사업'!C:W,2,FALSE)),"",VLOOKUP(B29,'2026년 주요추진사업'!C:W,2,FALSE))</f>
        <v/>
      </c>
      <c r="D29" s="23" t="str">
        <f>IF(ISERROR(VLOOKUP(B29,'2026년 주요추진사업'!C:W,3,FALSE)),"",VLOOKUP(B29,'2026년 주요추진사업'!C:W,3,FALSE))</f>
        <v/>
      </c>
      <c r="E29" s="23" t="str">
        <f>IF(ISERROR(VLOOKUP(B29,'2026년 주요추진사업'!C:W,4,FALSE)),"",VLOOKUP(B29,'2026년 주요추진사업'!C:W,4,FALSE))</f>
        <v/>
      </c>
      <c r="F29" s="23" t="str">
        <f>IF(ISERROR(VLOOKUP(B29,'2026년 주요추진사업'!C:W,5,FALSE)),"",VLOOKUP(B29,'2026년 주요추진사업'!C:W,5,FALSE))</f>
        <v/>
      </c>
      <c r="G29" s="24" t="str">
        <f>IF(ISERROR(VLOOKUP(B29,'2026년 주요추진사업'!C:W,6,FALSE)),"",VLOOKUP(B29,'2026년 주요추진사업'!C:W,6,FALSE))</f>
        <v/>
      </c>
      <c r="H29" s="24" t="str">
        <f>IF(ISERROR(VLOOKUP(B29,'2026년 주요추진사업'!C:W,7,FALSE)),"",VLOOKUP(B29,'2026년 주요추진사업'!C:W,7,FALSE))</f>
        <v/>
      </c>
      <c r="I29" s="25" t="str">
        <f>IF(ISERROR(VLOOKUP(B29,'2026년 주요추진사업'!C:W,13,FALSE)),"",VLOOKUP(B29,'2026년 주요추진사업'!C:W,13,FALSE))</f>
        <v/>
      </c>
      <c r="J29" s="25" t="str">
        <f>IF(ISERROR(VLOOKUP(B29,'2026년 주요추진사업'!C:W,14,FALSE)),"",VLOOKUP(B29,'2026년 주요추진사업'!C:W,14,FALSE))</f>
        <v/>
      </c>
      <c r="K29" s="25" t="str">
        <f>IF(ISERROR(VLOOKUP(B29,'2026년 주요추진사업'!C:W,15,FALSE)),"",VLOOKUP(B29,'2026년 주요추진사업'!C:W,15,FALSE))</f>
        <v/>
      </c>
      <c r="L29" s="26" t="str">
        <f>IF(ISERROR(VLOOKUP(B29,'2026년 주요추진사업'!C:W,16,FALSE)),"",VLOOKUP(B29,'2026년 주요추진사업'!C:W,16,FALSE))</f>
        <v/>
      </c>
      <c r="M29" s="26" t="str">
        <f>IF(ISERROR(VLOOKUP(B29,'2026년 주요추진사업'!C:W,17,FALSE)),"",VLOOKUP(B29,'2026년 주요추진사업'!C:W,17,FALSE))</f>
        <v/>
      </c>
      <c r="N29" s="26" t="str">
        <f>IF(ISERROR(VLOOKUP(B29,'2026년 주요추진사업'!C:W,10,FALSE)),"",VLOOKUP(B29,'2026년 주요추진사업'!C:W,10,FALSE))</f>
        <v/>
      </c>
      <c r="O29" s="27"/>
      <c r="P29" s="28"/>
      <c r="Q29" s="28"/>
    </row>
    <row r="30" spans="1:17" ht="12.75">
      <c r="A30" s="21"/>
      <c r="B30" s="24"/>
      <c r="C30" s="23" t="str">
        <f>IF(ISERROR(VLOOKUP(B30,'2026년 주요추진사업'!C:W,2,FALSE)),"",VLOOKUP(B30,'2026년 주요추진사업'!C:W,2,FALSE))</f>
        <v/>
      </c>
      <c r="D30" s="23" t="str">
        <f>IF(ISERROR(VLOOKUP(B30,'2026년 주요추진사업'!C:W,3,FALSE)),"",VLOOKUP(B30,'2026년 주요추진사업'!C:W,3,FALSE))</f>
        <v/>
      </c>
      <c r="E30" s="23" t="str">
        <f>IF(ISERROR(VLOOKUP(B30,'2026년 주요추진사업'!C:W,4,FALSE)),"",VLOOKUP(B30,'2026년 주요추진사업'!C:W,4,FALSE))</f>
        <v/>
      </c>
      <c r="F30" s="23" t="str">
        <f>IF(ISERROR(VLOOKUP(B30,'2026년 주요추진사업'!C:W,5,FALSE)),"",VLOOKUP(B30,'2026년 주요추진사업'!C:W,5,FALSE))</f>
        <v/>
      </c>
      <c r="G30" s="24" t="str">
        <f>IF(ISERROR(VLOOKUP(B30,'2026년 주요추진사업'!C:W,6,FALSE)),"",VLOOKUP(B30,'2026년 주요추진사업'!C:W,6,FALSE))</f>
        <v/>
      </c>
      <c r="H30" s="24" t="str">
        <f>IF(ISERROR(VLOOKUP(B30,'2026년 주요추진사업'!C:W,7,FALSE)),"",VLOOKUP(B30,'2026년 주요추진사업'!C:W,7,FALSE))</f>
        <v/>
      </c>
      <c r="I30" s="25" t="str">
        <f>IF(ISERROR(VLOOKUP(B30,'2026년 주요추진사업'!C:W,13,FALSE)),"",VLOOKUP(B30,'2026년 주요추진사업'!C:W,13,FALSE))</f>
        <v/>
      </c>
      <c r="J30" s="25" t="str">
        <f>IF(ISERROR(VLOOKUP(B30,'2026년 주요추진사업'!C:W,14,FALSE)),"",VLOOKUP(B30,'2026년 주요추진사업'!C:W,14,FALSE))</f>
        <v/>
      </c>
      <c r="K30" s="25" t="str">
        <f>IF(ISERROR(VLOOKUP(B30,'2026년 주요추진사업'!C:W,15,FALSE)),"",VLOOKUP(B30,'2026년 주요추진사업'!C:W,15,FALSE))</f>
        <v/>
      </c>
      <c r="L30" s="26" t="str">
        <f>IF(ISERROR(VLOOKUP(B30,'2026년 주요추진사업'!C:W,16,FALSE)),"",VLOOKUP(B30,'2026년 주요추진사업'!C:W,16,FALSE))</f>
        <v/>
      </c>
      <c r="M30" s="26" t="str">
        <f>IF(ISERROR(VLOOKUP(B30,'2026년 주요추진사업'!C:W,17,FALSE)),"",VLOOKUP(B30,'2026년 주요추진사업'!C:W,17,FALSE))</f>
        <v/>
      </c>
      <c r="N30" s="26" t="str">
        <f>IF(ISERROR(VLOOKUP(B30,'2026년 주요추진사업'!C:W,10,FALSE)),"",VLOOKUP(B30,'2026년 주요추진사업'!C:W,10,FALSE))</f>
        <v/>
      </c>
      <c r="O30" s="27"/>
      <c r="P30" s="28"/>
      <c r="Q30" s="28"/>
    </row>
    <row r="31" spans="1:17" ht="12.75">
      <c r="A31" s="21"/>
      <c r="B31" s="24"/>
      <c r="C31" s="23" t="str">
        <f>IF(ISERROR(VLOOKUP(B31,'2026년 주요추진사업'!C:W,2,FALSE)),"",VLOOKUP(B31,'2026년 주요추진사업'!C:W,2,FALSE))</f>
        <v/>
      </c>
      <c r="D31" s="23" t="str">
        <f>IF(ISERROR(VLOOKUP(B31,'2026년 주요추진사업'!C:W,3,FALSE)),"",VLOOKUP(B31,'2026년 주요추진사업'!C:W,3,FALSE))</f>
        <v/>
      </c>
      <c r="E31" s="23" t="str">
        <f>IF(ISERROR(VLOOKUP(B31,'2026년 주요추진사업'!C:W,4,FALSE)),"",VLOOKUP(B31,'2026년 주요추진사업'!C:W,4,FALSE))</f>
        <v/>
      </c>
      <c r="F31" s="23" t="str">
        <f>IF(ISERROR(VLOOKUP(B31,'2026년 주요추진사업'!C:W,5,FALSE)),"",VLOOKUP(B31,'2026년 주요추진사업'!C:W,5,FALSE))</f>
        <v/>
      </c>
      <c r="G31" s="24" t="str">
        <f>IF(ISERROR(VLOOKUP(B31,'2026년 주요추진사업'!C:W,6,FALSE)),"",VLOOKUP(B31,'2026년 주요추진사업'!C:W,6,FALSE))</f>
        <v/>
      </c>
      <c r="H31" s="24" t="str">
        <f>IF(ISERROR(VLOOKUP(B31,'2026년 주요추진사업'!C:W,7,FALSE)),"",VLOOKUP(B31,'2026년 주요추진사업'!C:W,7,FALSE))</f>
        <v/>
      </c>
      <c r="I31" s="25" t="str">
        <f>IF(ISERROR(VLOOKUP(B31,'2026년 주요추진사업'!C:W,13,FALSE)),"",VLOOKUP(B31,'2026년 주요추진사업'!C:W,13,FALSE))</f>
        <v/>
      </c>
      <c r="J31" s="25" t="str">
        <f>IF(ISERROR(VLOOKUP(B31,'2026년 주요추진사업'!C:W,14,FALSE)),"",VLOOKUP(B31,'2026년 주요추진사업'!C:W,14,FALSE))</f>
        <v/>
      </c>
      <c r="K31" s="25" t="str">
        <f>IF(ISERROR(VLOOKUP(B31,'2026년 주요추진사업'!C:W,15,FALSE)),"",VLOOKUP(B31,'2026년 주요추진사업'!C:W,15,FALSE))</f>
        <v/>
      </c>
      <c r="L31" s="26" t="str">
        <f>IF(ISERROR(VLOOKUP(B31,'2026년 주요추진사업'!C:W,16,FALSE)),"",VLOOKUP(B31,'2026년 주요추진사업'!C:W,16,FALSE))</f>
        <v/>
      </c>
      <c r="M31" s="26" t="str">
        <f>IF(ISERROR(VLOOKUP(B31,'2026년 주요추진사업'!C:W,17,FALSE)),"",VLOOKUP(B31,'2026년 주요추진사업'!C:W,17,FALSE))</f>
        <v/>
      </c>
      <c r="N31" s="26" t="str">
        <f>IF(ISERROR(VLOOKUP(B31,'2026년 주요추진사업'!C:W,10,FALSE)),"",VLOOKUP(B31,'2026년 주요추진사업'!C:W,10,FALSE))</f>
        <v/>
      </c>
      <c r="O31" s="27"/>
      <c r="P31" s="28"/>
      <c r="Q31" s="28"/>
    </row>
    <row r="32" spans="1:17" ht="12.75">
      <c r="A32" s="21"/>
      <c r="B32" s="24"/>
      <c r="C32" s="23" t="str">
        <f>IF(ISERROR(VLOOKUP(B32,'2026년 주요추진사업'!C:W,2,FALSE)),"",VLOOKUP(B32,'2026년 주요추진사업'!C:W,2,FALSE))</f>
        <v/>
      </c>
      <c r="D32" s="23" t="str">
        <f>IF(ISERROR(VLOOKUP(B32,'2026년 주요추진사업'!C:W,3,FALSE)),"",VLOOKUP(B32,'2026년 주요추진사업'!C:W,3,FALSE))</f>
        <v/>
      </c>
      <c r="E32" s="23" t="str">
        <f>IF(ISERROR(VLOOKUP(B32,'2026년 주요추진사업'!C:W,4,FALSE)),"",VLOOKUP(B32,'2026년 주요추진사업'!C:W,4,FALSE))</f>
        <v/>
      </c>
      <c r="F32" s="23" t="str">
        <f>IF(ISERROR(VLOOKUP(B32,'2026년 주요추진사업'!C:W,5,FALSE)),"",VLOOKUP(B32,'2026년 주요추진사업'!C:W,5,FALSE))</f>
        <v/>
      </c>
      <c r="G32" s="24" t="str">
        <f>IF(ISERROR(VLOOKUP(B32,'2026년 주요추진사업'!C:W,6,FALSE)),"",VLOOKUP(B32,'2026년 주요추진사업'!C:W,6,FALSE))</f>
        <v/>
      </c>
      <c r="H32" s="24" t="str">
        <f>IF(ISERROR(VLOOKUP(B32,'2026년 주요추진사업'!C:W,7,FALSE)),"",VLOOKUP(B32,'2026년 주요추진사업'!C:W,7,FALSE))</f>
        <v/>
      </c>
      <c r="I32" s="25" t="str">
        <f>IF(ISERROR(VLOOKUP(B32,'2026년 주요추진사업'!C:W,13,FALSE)),"",VLOOKUP(B32,'2026년 주요추진사업'!C:W,13,FALSE))</f>
        <v/>
      </c>
      <c r="J32" s="25" t="str">
        <f>IF(ISERROR(VLOOKUP(B32,'2026년 주요추진사업'!C:W,14,FALSE)),"",VLOOKUP(B32,'2026년 주요추진사업'!C:W,14,FALSE))</f>
        <v/>
      </c>
      <c r="K32" s="25" t="str">
        <f>IF(ISERROR(VLOOKUP(B32,'2026년 주요추진사업'!C:W,15,FALSE)),"",VLOOKUP(B32,'2026년 주요추진사업'!C:W,15,FALSE))</f>
        <v/>
      </c>
      <c r="L32" s="26" t="str">
        <f>IF(ISERROR(VLOOKUP(B32,'2026년 주요추진사업'!C:W,16,FALSE)),"",VLOOKUP(B32,'2026년 주요추진사업'!C:W,16,FALSE))</f>
        <v/>
      </c>
      <c r="M32" s="26" t="str">
        <f>IF(ISERROR(VLOOKUP(B32,'2026년 주요추진사업'!C:W,17,FALSE)),"",VLOOKUP(B32,'2026년 주요추진사업'!C:W,17,FALSE))</f>
        <v/>
      </c>
      <c r="N32" s="26" t="str">
        <f>IF(ISERROR(VLOOKUP(B32,'2026년 주요추진사업'!C:W,10,FALSE)),"",VLOOKUP(B32,'2026년 주요추진사업'!C:W,10,FALSE))</f>
        <v/>
      </c>
      <c r="O32" s="27"/>
      <c r="P32" s="28"/>
      <c r="Q32" s="28"/>
    </row>
    <row r="33" spans="1:17" ht="12.75">
      <c r="A33" s="21"/>
      <c r="B33" s="24"/>
      <c r="C33" s="23" t="str">
        <f>IF(ISERROR(VLOOKUP(B33,'2026년 주요추진사업'!C:W,2,FALSE)),"",VLOOKUP(B33,'2026년 주요추진사업'!C:W,2,FALSE))</f>
        <v/>
      </c>
      <c r="D33" s="23" t="str">
        <f>IF(ISERROR(VLOOKUP(B33,'2026년 주요추진사업'!C:W,3,FALSE)),"",VLOOKUP(B33,'2026년 주요추진사업'!C:W,3,FALSE))</f>
        <v/>
      </c>
      <c r="E33" s="23" t="str">
        <f>IF(ISERROR(VLOOKUP(B33,'2026년 주요추진사업'!C:W,4,FALSE)),"",VLOOKUP(B33,'2026년 주요추진사업'!C:W,4,FALSE))</f>
        <v/>
      </c>
      <c r="F33" s="23" t="str">
        <f>IF(ISERROR(VLOOKUP(B33,'2026년 주요추진사업'!C:W,5,FALSE)),"",VLOOKUP(B33,'2026년 주요추진사업'!C:W,5,FALSE))</f>
        <v/>
      </c>
      <c r="G33" s="24" t="str">
        <f>IF(ISERROR(VLOOKUP(B33,'2026년 주요추진사업'!C:W,6,FALSE)),"",VLOOKUP(B33,'2026년 주요추진사업'!C:W,6,FALSE))</f>
        <v/>
      </c>
      <c r="H33" s="24" t="str">
        <f>IF(ISERROR(VLOOKUP(B33,'2026년 주요추진사업'!C:W,7,FALSE)),"",VLOOKUP(B33,'2026년 주요추진사업'!C:W,7,FALSE))</f>
        <v/>
      </c>
      <c r="I33" s="25" t="str">
        <f>IF(ISERROR(VLOOKUP(B33,'2026년 주요추진사업'!C:W,13,FALSE)),"",VLOOKUP(B33,'2026년 주요추진사업'!C:W,13,FALSE))</f>
        <v/>
      </c>
      <c r="J33" s="25" t="str">
        <f>IF(ISERROR(VLOOKUP(B33,'2026년 주요추진사업'!C:W,14,FALSE)),"",VLOOKUP(B33,'2026년 주요추진사업'!C:W,14,FALSE))</f>
        <v/>
      </c>
      <c r="K33" s="25" t="str">
        <f>IF(ISERROR(VLOOKUP(B33,'2026년 주요추진사업'!C:W,15,FALSE)),"",VLOOKUP(B33,'2026년 주요추진사업'!C:W,15,FALSE))</f>
        <v/>
      </c>
      <c r="L33" s="26" t="str">
        <f>IF(ISERROR(VLOOKUP(B33,'2026년 주요추진사업'!C:W,16,FALSE)),"",VLOOKUP(B33,'2026년 주요추진사업'!C:W,16,FALSE))</f>
        <v/>
      </c>
      <c r="M33" s="26" t="str">
        <f>IF(ISERROR(VLOOKUP(B33,'2026년 주요추진사업'!C:W,17,FALSE)),"",VLOOKUP(B33,'2026년 주요추진사업'!C:W,17,FALSE))</f>
        <v/>
      </c>
      <c r="N33" s="26" t="str">
        <f>IF(ISERROR(VLOOKUP(B33,'2026년 주요추진사업'!C:W,10,FALSE)),"",VLOOKUP(B33,'2026년 주요추진사업'!C:W,10,FALSE))</f>
        <v/>
      </c>
      <c r="O33" s="27"/>
      <c r="P33" s="28"/>
      <c r="Q33" s="28"/>
    </row>
    <row r="34" spans="1:17" ht="12.75">
      <c r="A34" s="21"/>
      <c r="B34" s="24"/>
      <c r="C34" s="23" t="str">
        <f>IF(ISERROR(VLOOKUP(B34,'2026년 주요추진사업'!C:W,2,FALSE)),"",VLOOKUP(B34,'2026년 주요추진사업'!C:W,2,FALSE))</f>
        <v/>
      </c>
      <c r="D34" s="23" t="str">
        <f>IF(ISERROR(VLOOKUP(B34,'2026년 주요추진사업'!C:W,3,FALSE)),"",VLOOKUP(B34,'2026년 주요추진사업'!C:W,3,FALSE))</f>
        <v/>
      </c>
      <c r="E34" s="23" t="str">
        <f>IF(ISERROR(VLOOKUP(B34,'2026년 주요추진사업'!C:W,4,FALSE)),"",VLOOKUP(B34,'2026년 주요추진사업'!C:W,4,FALSE))</f>
        <v/>
      </c>
      <c r="F34" s="23" t="str">
        <f>IF(ISERROR(VLOOKUP(B34,'2026년 주요추진사업'!C:W,5,FALSE)),"",VLOOKUP(B34,'2026년 주요추진사업'!C:W,5,FALSE))</f>
        <v/>
      </c>
      <c r="G34" s="24" t="str">
        <f>IF(ISERROR(VLOOKUP(B34,'2026년 주요추진사업'!C:W,6,FALSE)),"",VLOOKUP(B34,'2026년 주요추진사업'!C:W,6,FALSE))</f>
        <v/>
      </c>
      <c r="H34" s="24" t="str">
        <f>IF(ISERROR(VLOOKUP(B34,'2026년 주요추진사업'!C:W,7,FALSE)),"",VLOOKUP(B34,'2026년 주요추진사업'!C:W,7,FALSE))</f>
        <v/>
      </c>
      <c r="I34" s="25" t="str">
        <f>IF(ISERROR(VLOOKUP(B34,'2026년 주요추진사업'!C:W,13,FALSE)),"",VLOOKUP(B34,'2026년 주요추진사업'!C:W,13,FALSE))</f>
        <v/>
      </c>
      <c r="J34" s="25" t="str">
        <f>IF(ISERROR(VLOOKUP(B34,'2026년 주요추진사업'!C:W,14,FALSE)),"",VLOOKUP(B34,'2026년 주요추진사업'!C:W,14,FALSE))</f>
        <v/>
      </c>
      <c r="K34" s="25" t="str">
        <f>IF(ISERROR(VLOOKUP(B34,'2026년 주요추진사업'!C:W,15,FALSE)),"",VLOOKUP(B34,'2026년 주요추진사업'!C:W,15,FALSE))</f>
        <v/>
      </c>
      <c r="L34" s="26" t="str">
        <f>IF(ISERROR(VLOOKUP(B34,'2026년 주요추진사업'!C:W,16,FALSE)),"",VLOOKUP(B34,'2026년 주요추진사업'!C:W,16,FALSE))</f>
        <v/>
      </c>
      <c r="M34" s="26" t="str">
        <f>IF(ISERROR(VLOOKUP(B34,'2026년 주요추진사업'!C:W,17,FALSE)),"",VLOOKUP(B34,'2026년 주요추진사업'!C:W,17,FALSE))</f>
        <v/>
      </c>
      <c r="N34" s="26" t="str">
        <f>IF(ISERROR(VLOOKUP(B34,'2026년 주요추진사업'!C:W,10,FALSE)),"",VLOOKUP(B34,'2026년 주요추진사업'!C:W,10,FALSE))</f>
        <v/>
      </c>
      <c r="O34" s="27"/>
      <c r="P34" s="28"/>
      <c r="Q34" s="28"/>
    </row>
    <row r="35" spans="1:17" ht="12.75">
      <c r="A35" s="21"/>
      <c r="B35" s="24"/>
      <c r="C35" s="23" t="str">
        <f>IF(ISERROR(VLOOKUP(B35,'2026년 주요추진사업'!C:W,2,FALSE)),"",VLOOKUP(B35,'2026년 주요추진사업'!C:W,2,FALSE))</f>
        <v/>
      </c>
      <c r="D35" s="23" t="str">
        <f>IF(ISERROR(VLOOKUP(B35,'2026년 주요추진사업'!C:W,3,FALSE)),"",VLOOKUP(B35,'2026년 주요추진사업'!C:W,3,FALSE))</f>
        <v/>
      </c>
      <c r="E35" s="23" t="str">
        <f>IF(ISERROR(VLOOKUP(B35,'2026년 주요추진사업'!C:W,4,FALSE)),"",VLOOKUP(B35,'2026년 주요추진사업'!C:W,4,FALSE))</f>
        <v/>
      </c>
      <c r="F35" s="23" t="str">
        <f>IF(ISERROR(VLOOKUP(B35,'2026년 주요추진사업'!C:W,5,FALSE)),"",VLOOKUP(B35,'2026년 주요추진사업'!C:W,5,FALSE))</f>
        <v/>
      </c>
      <c r="G35" s="24" t="str">
        <f>IF(ISERROR(VLOOKUP(B35,'2026년 주요추진사업'!C:W,6,FALSE)),"",VLOOKUP(B35,'2026년 주요추진사업'!C:W,6,FALSE))</f>
        <v/>
      </c>
      <c r="H35" s="24" t="str">
        <f>IF(ISERROR(VLOOKUP(B35,'2026년 주요추진사업'!C:W,7,FALSE)),"",VLOOKUP(B35,'2026년 주요추진사업'!C:W,7,FALSE))</f>
        <v/>
      </c>
      <c r="I35" s="25" t="str">
        <f>IF(ISERROR(VLOOKUP(B35,'2026년 주요추진사업'!C:W,13,FALSE)),"",VLOOKUP(B35,'2026년 주요추진사업'!C:W,13,FALSE))</f>
        <v/>
      </c>
      <c r="J35" s="25" t="str">
        <f>IF(ISERROR(VLOOKUP(B35,'2026년 주요추진사업'!C:W,14,FALSE)),"",VLOOKUP(B35,'2026년 주요추진사업'!C:W,14,FALSE))</f>
        <v/>
      </c>
      <c r="K35" s="25" t="str">
        <f>IF(ISERROR(VLOOKUP(B35,'2026년 주요추진사업'!C:W,15,FALSE)),"",VLOOKUP(B35,'2026년 주요추진사업'!C:W,15,FALSE))</f>
        <v/>
      </c>
      <c r="L35" s="26" t="str">
        <f>IF(ISERROR(VLOOKUP(B35,'2026년 주요추진사업'!C:W,16,FALSE)),"",VLOOKUP(B35,'2026년 주요추진사업'!C:W,16,FALSE))</f>
        <v/>
      </c>
      <c r="M35" s="26" t="str">
        <f>IF(ISERROR(VLOOKUP(B35,'2026년 주요추진사업'!C:W,17,FALSE)),"",VLOOKUP(B35,'2026년 주요추진사업'!C:W,17,FALSE))</f>
        <v/>
      </c>
      <c r="N35" s="26" t="str">
        <f>IF(ISERROR(VLOOKUP(B35,'2026년 주요추진사업'!C:W,10,FALSE)),"",VLOOKUP(B35,'2026년 주요추진사업'!C:W,10,FALSE))</f>
        <v/>
      </c>
      <c r="O35" s="27"/>
      <c r="P35" s="28"/>
      <c r="Q35" s="28"/>
    </row>
    <row r="36" spans="1:17" ht="12.75">
      <c r="A36" s="21"/>
      <c r="B36" s="24"/>
      <c r="C36" s="23" t="str">
        <f>IF(ISERROR(VLOOKUP(B36,'2026년 주요추진사업'!C:W,2,FALSE)),"",VLOOKUP(B36,'2026년 주요추진사업'!C:W,2,FALSE))</f>
        <v/>
      </c>
      <c r="D36" s="23" t="str">
        <f>IF(ISERROR(VLOOKUP(B36,'2026년 주요추진사업'!C:W,3,FALSE)),"",VLOOKUP(B36,'2026년 주요추진사업'!C:W,3,FALSE))</f>
        <v/>
      </c>
      <c r="E36" s="23" t="str">
        <f>IF(ISERROR(VLOOKUP(B36,'2026년 주요추진사업'!C:W,4,FALSE)),"",VLOOKUP(B36,'2026년 주요추진사업'!C:W,4,FALSE))</f>
        <v/>
      </c>
      <c r="F36" s="23" t="str">
        <f>IF(ISERROR(VLOOKUP(B36,'2026년 주요추진사업'!C:W,5,FALSE)),"",VLOOKUP(B36,'2026년 주요추진사업'!C:W,5,FALSE))</f>
        <v/>
      </c>
      <c r="G36" s="24" t="str">
        <f>IF(ISERROR(VLOOKUP(B36,'2026년 주요추진사업'!C:W,6,FALSE)),"",VLOOKUP(B36,'2026년 주요추진사업'!C:W,6,FALSE))</f>
        <v/>
      </c>
      <c r="H36" s="24" t="str">
        <f>IF(ISERROR(VLOOKUP(B36,'2026년 주요추진사업'!C:W,7,FALSE)),"",VLOOKUP(B36,'2026년 주요추진사업'!C:W,7,FALSE))</f>
        <v/>
      </c>
      <c r="I36" s="25" t="str">
        <f>IF(ISERROR(VLOOKUP(B36,'2026년 주요추진사업'!C:W,13,FALSE)),"",VLOOKUP(B36,'2026년 주요추진사업'!C:W,13,FALSE))</f>
        <v/>
      </c>
      <c r="J36" s="25" t="str">
        <f>IF(ISERROR(VLOOKUP(B36,'2026년 주요추진사업'!C:W,14,FALSE)),"",VLOOKUP(B36,'2026년 주요추진사업'!C:W,14,FALSE))</f>
        <v/>
      </c>
      <c r="K36" s="25" t="str">
        <f>IF(ISERROR(VLOOKUP(B36,'2026년 주요추진사업'!C:W,15,FALSE)),"",VLOOKUP(B36,'2026년 주요추진사업'!C:W,15,FALSE))</f>
        <v/>
      </c>
      <c r="L36" s="26" t="str">
        <f>IF(ISERROR(VLOOKUP(B36,'2026년 주요추진사업'!C:W,16,FALSE)),"",VLOOKUP(B36,'2026년 주요추진사업'!C:W,16,FALSE))</f>
        <v/>
      </c>
      <c r="M36" s="26" t="str">
        <f>IF(ISERROR(VLOOKUP(B36,'2026년 주요추진사업'!C:W,17,FALSE)),"",VLOOKUP(B36,'2026년 주요추진사업'!C:W,17,FALSE))</f>
        <v/>
      </c>
      <c r="N36" s="26" t="str">
        <f>IF(ISERROR(VLOOKUP(B36,'2026년 주요추진사업'!C:W,10,FALSE)),"",VLOOKUP(B36,'2026년 주요추진사업'!C:W,10,FALSE))</f>
        <v/>
      </c>
      <c r="O36" s="27"/>
      <c r="P36" s="28"/>
      <c r="Q36" s="28"/>
    </row>
    <row r="37" spans="1:17" ht="12.75">
      <c r="A37" s="21"/>
      <c r="B37" s="24"/>
      <c r="C37" s="23" t="str">
        <f>IF(ISERROR(VLOOKUP(B37,'2026년 주요추진사업'!C:W,2,FALSE)),"",VLOOKUP(B37,'2026년 주요추진사업'!C:W,2,FALSE))</f>
        <v/>
      </c>
      <c r="D37" s="23" t="str">
        <f>IF(ISERROR(VLOOKUP(B37,'2026년 주요추진사업'!C:W,3,FALSE)),"",VLOOKUP(B37,'2026년 주요추진사업'!C:W,3,FALSE))</f>
        <v/>
      </c>
      <c r="E37" s="23" t="str">
        <f>IF(ISERROR(VLOOKUP(B37,'2026년 주요추진사업'!C:W,4,FALSE)),"",VLOOKUP(B37,'2026년 주요추진사업'!C:W,4,FALSE))</f>
        <v/>
      </c>
      <c r="F37" s="23" t="str">
        <f>IF(ISERROR(VLOOKUP(B37,'2026년 주요추진사업'!C:W,5,FALSE)),"",VLOOKUP(B37,'2026년 주요추진사업'!C:W,5,FALSE))</f>
        <v/>
      </c>
      <c r="G37" s="24" t="str">
        <f>IF(ISERROR(VLOOKUP(B37,'2026년 주요추진사업'!C:W,6,FALSE)),"",VLOOKUP(B37,'2026년 주요추진사업'!C:W,6,FALSE))</f>
        <v/>
      </c>
      <c r="H37" s="24" t="str">
        <f>IF(ISERROR(VLOOKUP(B37,'2026년 주요추진사업'!C:W,7,FALSE)),"",VLOOKUP(B37,'2026년 주요추진사업'!C:W,7,FALSE))</f>
        <v/>
      </c>
      <c r="I37" s="25" t="str">
        <f>IF(ISERROR(VLOOKUP(B37,'2026년 주요추진사업'!C:W,13,FALSE)),"",VLOOKUP(B37,'2026년 주요추진사업'!C:W,13,FALSE))</f>
        <v/>
      </c>
      <c r="J37" s="25" t="str">
        <f>IF(ISERROR(VLOOKUP(B37,'2026년 주요추진사업'!C:W,14,FALSE)),"",VLOOKUP(B37,'2026년 주요추진사업'!C:W,14,FALSE))</f>
        <v/>
      </c>
      <c r="K37" s="25" t="str">
        <f>IF(ISERROR(VLOOKUP(B37,'2026년 주요추진사업'!C:W,15,FALSE)),"",VLOOKUP(B37,'2026년 주요추진사업'!C:W,15,FALSE))</f>
        <v/>
      </c>
      <c r="L37" s="26" t="str">
        <f>IF(ISERROR(VLOOKUP(B37,'2026년 주요추진사업'!C:W,16,FALSE)),"",VLOOKUP(B37,'2026년 주요추진사업'!C:W,16,FALSE))</f>
        <v/>
      </c>
      <c r="M37" s="26" t="str">
        <f>IF(ISERROR(VLOOKUP(B37,'2026년 주요추진사업'!C:W,17,FALSE)),"",VLOOKUP(B37,'2026년 주요추진사업'!C:W,17,FALSE))</f>
        <v/>
      </c>
      <c r="N37" s="26" t="str">
        <f>IF(ISERROR(VLOOKUP(B37,'2026년 주요추진사업'!C:W,10,FALSE)),"",VLOOKUP(B37,'2026년 주요추진사업'!C:W,10,FALSE))</f>
        <v/>
      </c>
      <c r="O37" s="27"/>
      <c r="P37" s="28"/>
      <c r="Q37" s="28"/>
    </row>
    <row r="38" spans="1:17" ht="12.75">
      <c r="A38" s="21"/>
      <c r="B38" s="24"/>
      <c r="C38" s="23" t="str">
        <f>IF(ISERROR(VLOOKUP(B38,'2026년 주요추진사업'!C:W,2,FALSE)),"",VLOOKUP(B38,'2026년 주요추진사업'!C:W,2,FALSE))</f>
        <v/>
      </c>
      <c r="D38" s="23" t="str">
        <f>IF(ISERROR(VLOOKUP(B38,'2026년 주요추진사업'!C:W,3,FALSE)),"",VLOOKUP(B38,'2026년 주요추진사업'!C:W,3,FALSE))</f>
        <v/>
      </c>
      <c r="E38" s="23" t="str">
        <f>IF(ISERROR(VLOOKUP(B38,'2026년 주요추진사업'!C:W,4,FALSE)),"",VLOOKUP(B38,'2026년 주요추진사업'!C:W,4,FALSE))</f>
        <v/>
      </c>
      <c r="F38" s="23" t="str">
        <f>IF(ISERROR(VLOOKUP(B38,'2026년 주요추진사업'!C:W,5,FALSE)),"",VLOOKUP(B38,'2026년 주요추진사업'!C:W,5,FALSE))</f>
        <v/>
      </c>
      <c r="G38" s="24" t="str">
        <f>IF(ISERROR(VLOOKUP(B38,'2026년 주요추진사업'!C:W,6,FALSE)),"",VLOOKUP(B38,'2026년 주요추진사업'!C:W,6,FALSE))</f>
        <v/>
      </c>
      <c r="H38" s="24" t="str">
        <f>IF(ISERROR(VLOOKUP(B38,'2026년 주요추진사업'!C:W,7,FALSE)),"",VLOOKUP(B38,'2026년 주요추진사업'!C:W,7,FALSE))</f>
        <v/>
      </c>
      <c r="I38" s="25" t="str">
        <f>IF(ISERROR(VLOOKUP(B38,'2026년 주요추진사업'!C:W,13,FALSE)),"",VLOOKUP(B38,'2026년 주요추진사업'!C:W,13,FALSE))</f>
        <v/>
      </c>
      <c r="J38" s="25" t="str">
        <f>IF(ISERROR(VLOOKUP(B38,'2026년 주요추진사업'!C:W,14,FALSE)),"",VLOOKUP(B38,'2026년 주요추진사업'!C:W,14,FALSE))</f>
        <v/>
      </c>
      <c r="K38" s="25" t="str">
        <f>IF(ISERROR(VLOOKUP(B38,'2026년 주요추진사업'!C:W,15,FALSE)),"",VLOOKUP(B38,'2026년 주요추진사업'!C:W,15,FALSE))</f>
        <v/>
      </c>
      <c r="L38" s="26" t="str">
        <f>IF(ISERROR(VLOOKUP(B38,'2026년 주요추진사업'!C:W,16,FALSE)),"",VLOOKUP(B38,'2026년 주요추진사업'!C:W,16,FALSE))</f>
        <v/>
      </c>
      <c r="M38" s="26" t="str">
        <f>IF(ISERROR(VLOOKUP(B38,'2026년 주요추진사업'!C:W,17,FALSE)),"",VLOOKUP(B38,'2026년 주요추진사업'!C:W,17,FALSE))</f>
        <v/>
      </c>
      <c r="N38" s="26" t="str">
        <f>IF(ISERROR(VLOOKUP(B38,'2026년 주요추진사업'!C:W,10,FALSE)),"",VLOOKUP(B38,'2026년 주요추진사업'!C:W,10,FALSE))</f>
        <v/>
      </c>
      <c r="O38" s="27"/>
      <c r="P38" s="28"/>
      <c r="Q38" s="28"/>
    </row>
    <row r="39" spans="1:17" ht="12.75">
      <c r="A39" s="21"/>
      <c r="B39" s="24"/>
      <c r="C39" s="23" t="str">
        <f>IF(ISERROR(VLOOKUP(B39,'2026년 주요추진사업'!C:W,2,FALSE)),"",VLOOKUP(B39,'2026년 주요추진사업'!C:W,2,FALSE))</f>
        <v/>
      </c>
      <c r="D39" s="23" t="str">
        <f>IF(ISERROR(VLOOKUP(B39,'2026년 주요추진사업'!C:W,3,FALSE)),"",VLOOKUP(B39,'2026년 주요추진사업'!C:W,3,FALSE))</f>
        <v/>
      </c>
      <c r="E39" s="23" t="str">
        <f>IF(ISERROR(VLOOKUP(B39,'2026년 주요추진사업'!C:W,4,FALSE)),"",VLOOKUP(B39,'2026년 주요추진사업'!C:W,4,FALSE))</f>
        <v/>
      </c>
      <c r="F39" s="23" t="str">
        <f>IF(ISERROR(VLOOKUP(B39,'2026년 주요추진사업'!C:W,5,FALSE)),"",VLOOKUP(B39,'2026년 주요추진사업'!C:W,5,FALSE))</f>
        <v/>
      </c>
      <c r="G39" s="24" t="str">
        <f>IF(ISERROR(VLOOKUP(B39,'2026년 주요추진사업'!C:W,6,FALSE)),"",VLOOKUP(B39,'2026년 주요추진사업'!C:W,6,FALSE))</f>
        <v/>
      </c>
      <c r="H39" s="24" t="str">
        <f>IF(ISERROR(VLOOKUP(B39,'2026년 주요추진사업'!C:W,7,FALSE)),"",VLOOKUP(B39,'2026년 주요추진사업'!C:W,7,FALSE))</f>
        <v/>
      </c>
      <c r="I39" s="25" t="str">
        <f>IF(ISERROR(VLOOKUP(B39,'2026년 주요추진사업'!C:W,13,FALSE)),"",VLOOKUP(B39,'2026년 주요추진사업'!C:W,13,FALSE))</f>
        <v/>
      </c>
      <c r="J39" s="25" t="str">
        <f>IF(ISERROR(VLOOKUP(B39,'2026년 주요추진사업'!C:W,14,FALSE)),"",VLOOKUP(B39,'2026년 주요추진사업'!C:W,14,FALSE))</f>
        <v/>
      </c>
      <c r="K39" s="25" t="str">
        <f>IF(ISERROR(VLOOKUP(B39,'2026년 주요추진사업'!C:W,15,FALSE)),"",VLOOKUP(B39,'2026년 주요추진사업'!C:W,15,FALSE))</f>
        <v/>
      </c>
      <c r="L39" s="26" t="str">
        <f>IF(ISERROR(VLOOKUP(B39,'2026년 주요추진사업'!C:W,16,FALSE)),"",VLOOKUP(B39,'2026년 주요추진사업'!C:W,16,FALSE))</f>
        <v/>
      </c>
      <c r="M39" s="26" t="str">
        <f>IF(ISERROR(VLOOKUP(B39,'2026년 주요추진사업'!C:W,17,FALSE)),"",VLOOKUP(B39,'2026년 주요추진사업'!C:W,17,FALSE))</f>
        <v/>
      </c>
      <c r="N39" s="26" t="str">
        <f>IF(ISERROR(VLOOKUP(B39,'2026년 주요추진사업'!C:W,10,FALSE)),"",VLOOKUP(B39,'2026년 주요추진사업'!C:W,10,FALSE))</f>
        <v/>
      </c>
      <c r="O39" s="27"/>
      <c r="P39" s="28"/>
      <c r="Q39" s="28"/>
    </row>
    <row r="40" spans="1:17" ht="12.75">
      <c r="A40" s="21"/>
      <c r="B40" s="24"/>
      <c r="C40" s="23" t="str">
        <f>IF(ISERROR(VLOOKUP(B40,'2026년 주요추진사업'!C:W,2,FALSE)),"",VLOOKUP(B40,'2026년 주요추진사업'!C:W,2,FALSE))</f>
        <v/>
      </c>
      <c r="D40" s="23" t="str">
        <f>IF(ISERROR(VLOOKUP(B40,'2026년 주요추진사업'!C:W,3,FALSE)),"",VLOOKUP(B40,'2026년 주요추진사업'!C:W,3,FALSE))</f>
        <v/>
      </c>
      <c r="E40" s="23" t="str">
        <f>IF(ISERROR(VLOOKUP(B40,'2026년 주요추진사업'!C:W,4,FALSE)),"",VLOOKUP(B40,'2026년 주요추진사업'!C:W,4,FALSE))</f>
        <v/>
      </c>
      <c r="F40" s="23" t="str">
        <f>IF(ISERROR(VLOOKUP(B40,'2026년 주요추진사업'!C:W,5,FALSE)),"",VLOOKUP(B40,'2026년 주요추진사업'!C:W,5,FALSE))</f>
        <v/>
      </c>
      <c r="G40" s="24" t="str">
        <f>IF(ISERROR(VLOOKUP(B40,'2026년 주요추진사업'!C:W,6,FALSE)),"",VLOOKUP(B40,'2026년 주요추진사업'!C:W,6,FALSE))</f>
        <v/>
      </c>
      <c r="H40" s="24" t="str">
        <f>IF(ISERROR(VLOOKUP(B40,'2026년 주요추진사업'!C:W,7,FALSE)),"",VLOOKUP(B40,'2026년 주요추진사업'!C:W,7,FALSE))</f>
        <v/>
      </c>
      <c r="I40" s="25" t="str">
        <f>IF(ISERROR(VLOOKUP(B40,'2026년 주요추진사업'!C:W,13,FALSE)),"",VLOOKUP(B40,'2026년 주요추진사업'!C:W,13,FALSE))</f>
        <v/>
      </c>
      <c r="J40" s="25" t="str">
        <f>IF(ISERROR(VLOOKUP(B40,'2026년 주요추진사업'!C:W,14,FALSE)),"",VLOOKUP(B40,'2026년 주요추진사업'!C:W,14,FALSE))</f>
        <v/>
      </c>
      <c r="K40" s="25" t="str">
        <f>IF(ISERROR(VLOOKUP(B40,'2026년 주요추진사업'!C:W,15,FALSE)),"",VLOOKUP(B40,'2026년 주요추진사업'!C:W,15,FALSE))</f>
        <v/>
      </c>
      <c r="L40" s="26" t="str">
        <f>IF(ISERROR(VLOOKUP(B40,'2026년 주요추진사업'!C:W,16,FALSE)),"",VLOOKUP(B40,'2026년 주요추진사업'!C:W,16,FALSE))</f>
        <v/>
      </c>
      <c r="M40" s="26" t="str">
        <f>IF(ISERROR(VLOOKUP(B40,'2026년 주요추진사업'!C:W,17,FALSE)),"",VLOOKUP(B40,'2026년 주요추진사업'!C:W,17,FALSE))</f>
        <v/>
      </c>
      <c r="N40" s="26" t="str">
        <f>IF(ISERROR(VLOOKUP(B40,'2026년 주요추진사업'!C:W,10,FALSE)),"",VLOOKUP(B40,'2026년 주요추진사업'!C:W,10,FALSE))</f>
        <v/>
      </c>
      <c r="O40" s="27"/>
      <c r="P40" s="28"/>
      <c r="Q40" s="28"/>
    </row>
    <row r="41" spans="1:17" ht="12.75">
      <c r="A41" s="21"/>
      <c r="B41" s="24"/>
      <c r="C41" s="23" t="str">
        <f>IF(ISERROR(VLOOKUP(B41,'2026년 주요추진사업'!C:W,2,FALSE)),"",VLOOKUP(B41,'2026년 주요추진사업'!C:W,2,FALSE))</f>
        <v/>
      </c>
      <c r="D41" s="23" t="str">
        <f>IF(ISERROR(VLOOKUP(B41,'2026년 주요추진사업'!C:W,3,FALSE)),"",VLOOKUP(B41,'2026년 주요추진사업'!C:W,3,FALSE))</f>
        <v/>
      </c>
      <c r="E41" s="23" t="str">
        <f>IF(ISERROR(VLOOKUP(B41,'2026년 주요추진사업'!C:W,4,FALSE)),"",VLOOKUP(B41,'2026년 주요추진사업'!C:W,4,FALSE))</f>
        <v/>
      </c>
      <c r="F41" s="23" t="str">
        <f>IF(ISERROR(VLOOKUP(B41,'2026년 주요추진사업'!C:W,5,FALSE)),"",VLOOKUP(B41,'2026년 주요추진사업'!C:W,5,FALSE))</f>
        <v/>
      </c>
      <c r="G41" s="24" t="str">
        <f>IF(ISERROR(VLOOKUP(B41,'2026년 주요추진사업'!C:W,6,FALSE)),"",VLOOKUP(B41,'2026년 주요추진사업'!C:W,6,FALSE))</f>
        <v/>
      </c>
      <c r="H41" s="24" t="str">
        <f>IF(ISERROR(VLOOKUP(B41,'2026년 주요추진사업'!C:W,7,FALSE)),"",VLOOKUP(B41,'2026년 주요추진사업'!C:W,7,FALSE))</f>
        <v/>
      </c>
      <c r="I41" s="25" t="str">
        <f>IF(ISERROR(VLOOKUP(B41,'2026년 주요추진사업'!C:W,13,FALSE)),"",VLOOKUP(B41,'2026년 주요추진사업'!C:W,13,FALSE))</f>
        <v/>
      </c>
      <c r="J41" s="25" t="str">
        <f>IF(ISERROR(VLOOKUP(B41,'2026년 주요추진사업'!C:W,14,FALSE)),"",VLOOKUP(B41,'2026년 주요추진사업'!C:W,14,FALSE))</f>
        <v/>
      </c>
      <c r="K41" s="25" t="str">
        <f>IF(ISERROR(VLOOKUP(B41,'2026년 주요추진사업'!C:W,15,FALSE)),"",VLOOKUP(B41,'2026년 주요추진사업'!C:W,15,FALSE))</f>
        <v/>
      </c>
      <c r="L41" s="26" t="str">
        <f>IF(ISERROR(VLOOKUP(B41,'2026년 주요추진사업'!C:W,16,FALSE)),"",VLOOKUP(B41,'2026년 주요추진사업'!C:W,16,FALSE))</f>
        <v/>
      </c>
      <c r="M41" s="26" t="str">
        <f>IF(ISERROR(VLOOKUP(B41,'2026년 주요추진사업'!C:W,17,FALSE)),"",VLOOKUP(B41,'2026년 주요추진사업'!C:W,17,FALSE))</f>
        <v/>
      </c>
      <c r="N41" s="26" t="str">
        <f>IF(ISERROR(VLOOKUP(B41,'2026년 주요추진사업'!C:W,10,FALSE)),"",VLOOKUP(B41,'2026년 주요추진사업'!C:W,10,FALSE))</f>
        <v/>
      </c>
      <c r="O41" s="27"/>
      <c r="P41" s="28"/>
      <c r="Q41" s="28"/>
    </row>
    <row r="42" spans="1:17" ht="12.75">
      <c r="A42" s="21"/>
      <c r="B42" s="24"/>
      <c r="C42" s="23" t="str">
        <f>IF(ISERROR(VLOOKUP(B42,'2026년 주요추진사업'!C:W,2,FALSE)),"",VLOOKUP(B42,'2026년 주요추진사업'!C:W,2,FALSE))</f>
        <v/>
      </c>
      <c r="D42" s="23" t="str">
        <f>IF(ISERROR(VLOOKUP(B42,'2026년 주요추진사업'!C:W,3,FALSE)),"",VLOOKUP(B42,'2026년 주요추진사업'!C:W,3,FALSE))</f>
        <v/>
      </c>
      <c r="E42" s="23" t="str">
        <f>IF(ISERROR(VLOOKUP(B42,'2026년 주요추진사업'!C:W,4,FALSE)),"",VLOOKUP(B42,'2026년 주요추진사업'!C:W,4,FALSE))</f>
        <v/>
      </c>
      <c r="F42" s="23" t="str">
        <f>IF(ISERROR(VLOOKUP(B42,'2026년 주요추진사업'!C:W,5,FALSE)),"",VLOOKUP(B42,'2026년 주요추진사업'!C:W,5,FALSE))</f>
        <v/>
      </c>
      <c r="G42" s="24" t="str">
        <f>IF(ISERROR(VLOOKUP(B42,'2026년 주요추진사업'!C:W,6,FALSE)),"",VLOOKUP(B42,'2026년 주요추진사업'!C:W,6,FALSE))</f>
        <v/>
      </c>
      <c r="H42" s="24" t="str">
        <f>IF(ISERROR(VLOOKUP(B42,'2026년 주요추진사업'!C:W,7,FALSE)),"",VLOOKUP(B42,'2026년 주요추진사업'!C:W,7,FALSE))</f>
        <v/>
      </c>
      <c r="I42" s="25" t="str">
        <f>IF(ISERROR(VLOOKUP(B42,'2026년 주요추진사업'!C:W,13,FALSE)),"",VLOOKUP(B42,'2026년 주요추진사업'!C:W,13,FALSE))</f>
        <v/>
      </c>
      <c r="J42" s="25" t="str">
        <f>IF(ISERROR(VLOOKUP(B42,'2026년 주요추진사업'!C:W,14,FALSE)),"",VLOOKUP(B42,'2026년 주요추진사업'!C:W,14,FALSE))</f>
        <v/>
      </c>
      <c r="K42" s="25" t="str">
        <f>IF(ISERROR(VLOOKUP(B42,'2026년 주요추진사업'!C:W,15,FALSE)),"",VLOOKUP(B42,'2026년 주요추진사업'!C:W,15,FALSE))</f>
        <v/>
      </c>
      <c r="L42" s="26" t="str">
        <f>IF(ISERROR(VLOOKUP(B42,'2026년 주요추진사업'!C:W,16,FALSE)),"",VLOOKUP(B42,'2026년 주요추진사업'!C:W,16,FALSE))</f>
        <v/>
      </c>
      <c r="M42" s="26" t="str">
        <f>IF(ISERROR(VLOOKUP(B42,'2026년 주요추진사업'!C:W,17,FALSE)),"",VLOOKUP(B42,'2026년 주요추진사업'!C:W,17,FALSE))</f>
        <v/>
      </c>
      <c r="N42" s="26" t="str">
        <f>IF(ISERROR(VLOOKUP(B42,'2026년 주요추진사업'!C:W,10,FALSE)),"",VLOOKUP(B42,'2026년 주요추진사업'!C:W,10,FALSE))</f>
        <v/>
      </c>
      <c r="O42" s="27"/>
      <c r="P42" s="28"/>
      <c r="Q42" s="28"/>
    </row>
    <row r="43" spans="1:17" ht="12.75">
      <c r="A43" s="21"/>
      <c r="B43" s="24"/>
      <c r="C43" s="23" t="str">
        <f>IF(ISERROR(VLOOKUP(B43,'2026년 주요추진사업'!C:W,2,FALSE)),"",VLOOKUP(B43,'2026년 주요추진사업'!C:W,2,FALSE))</f>
        <v/>
      </c>
      <c r="D43" s="23" t="str">
        <f>IF(ISERROR(VLOOKUP(B43,'2026년 주요추진사업'!C:W,3,FALSE)),"",VLOOKUP(B43,'2026년 주요추진사업'!C:W,3,FALSE))</f>
        <v/>
      </c>
      <c r="E43" s="23" t="str">
        <f>IF(ISERROR(VLOOKUP(B43,'2026년 주요추진사업'!C:W,4,FALSE)),"",VLOOKUP(B43,'2026년 주요추진사업'!C:W,4,FALSE))</f>
        <v/>
      </c>
      <c r="F43" s="23" t="str">
        <f>IF(ISERROR(VLOOKUP(B43,'2026년 주요추진사업'!C:W,5,FALSE)),"",VLOOKUP(B43,'2026년 주요추진사업'!C:W,5,FALSE))</f>
        <v/>
      </c>
      <c r="G43" s="24" t="str">
        <f>IF(ISERROR(VLOOKUP(B43,'2026년 주요추진사업'!C:W,6,FALSE)),"",VLOOKUP(B43,'2026년 주요추진사업'!C:W,6,FALSE))</f>
        <v/>
      </c>
      <c r="H43" s="24" t="str">
        <f>IF(ISERROR(VLOOKUP(B43,'2026년 주요추진사업'!C:W,7,FALSE)),"",VLOOKUP(B43,'2026년 주요추진사업'!C:W,7,FALSE))</f>
        <v/>
      </c>
      <c r="I43" s="25" t="str">
        <f>IF(ISERROR(VLOOKUP(B43,'2026년 주요추진사업'!C:W,13,FALSE)),"",VLOOKUP(B43,'2026년 주요추진사업'!C:W,13,FALSE))</f>
        <v/>
      </c>
      <c r="J43" s="25" t="str">
        <f>IF(ISERROR(VLOOKUP(B43,'2026년 주요추진사업'!C:W,14,FALSE)),"",VLOOKUP(B43,'2026년 주요추진사업'!C:W,14,FALSE))</f>
        <v/>
      </c>
      <c r="K43" s="25" t="str">
        <f>IF(ISERROR(VLOOKUP(B43,'2026년 주요추진사업'!C:W,15,FALSE)),"",VLOOKUP(B43,'2026년 주요추진사업'!C:W,15,FALSE))</f>
        <v/>
      </c>
      <c r="L43" s="26" t="str">
        <f>IF(ISERROR(VLOOKUP(B43,'2026년 주요추진사업'!C:W,16,FALSE)),"",VLOOKUP(B43,'2026년 주요추진사업'!C:W,16,FALSE))</f>
        <v/>
      </c>
      <c r="M43" s="26" t="str">
        <f>IF(ISERROR(VLOOKUP(B43,'2026년 주요추진사업'!C:W,17,FALSE)),"",VLOOKUP(B43,'2026년 주요추진사업'!C:W,17,FALSE))</f>
        <v/>
      </c>
      <c r="N43" s="26" t="str">
        <f>IF(ISERROR(VLOOKUP(B43,'2026년 주요추진사업'!C:W,10,FALSE)),"",VLOOKUP(B43,'2026년 주요추진사업'!C:W,10,FALSE))</f>
        <v/>
      </c>
      <c r="O43" s="27"/>
      <c r="P43" s="28"/>
      <c r="Q43" s="28"/>
    </row>
    <row r="44" spans="1:17" ht="12.75">
      <c r="A44" s="21"/>
      <c r="B44" s="24"/>
      <c r="C44" s="23" t="str">
        <f>IF(ISERROR(VLOOKUP(B44,'2026년 주요추진사업'!C:W,2,FALSE)),"",VLOOKUP(B44,'2026년 주요추진사업'!C:W,2,FALSE))</f>
        <v/>
      </c>
      <c r="D44" s="23" t="str">
        <f>IF(ISERROR(VLOOKUP(B44,'2026년 주요추진사업'!C:W,3,FALSE)),"",VLOOKUP(B44,'2026년 주요추진사업'!C:W,3,FALSE))</f>
        <v/>
      </c>
      <c r="E44" s="23" t="str">
        <f>IF(ISERROR(VLOOKUP(B44,'2026년 주요추진사업'!C:W,4,FALSE)),"",VLOOKUP(B44,'2026년 주요추진사업'!C:W,4,FALSE))</f>
        <v/>
      </c>
      <c r="F44" s="23" t="str">
        <f>IF(ISERROR(VLOOKUP(B44,'2026년 주요추진사업'!C:W,5,FALSE)),"",VLOOKUP(B44,'2026년 주요추진사업'!C:W,5,FALSE))</f>
        <v/>
      </c>
      <c r="G44" s="24" t="str">
        <f>IF(ISERROR(VLOOKUP(B44,'2026년 주요추진사업'!C:W,6,FALSE)),"",VLOOKUP(B44,'2026년 주요추진사업'!C:W,6,FALSE))</f>
        <v/>
      </c>
      <c r="H44" s="24" t="str">
        <f>IF(ISERROR(VLOOKUP(B44,'2026년 주요추진사업'!C:W,7,FALSE)),"",VLOOKUP(B44,'2026년 주요추진사업'!C:W,7,FALSE))</f>
        <v/>
      </c>
      <c r="I44" s="25" t="str">
        <f>IF(ISERROR(VLOOKUP(B44,'2026년 주요추진사업'!C:W,13,FALSE)),"",VLOOKUP(B44,'2026년 주요추진사업'!C:W,13,FALSE))</f>
        <v/>
      </c>
      <c r="J44" s="25" t="str">
        <f>IF(ISERROR(VLOOKUP(B44,'2026년 주요추진사업'!C:W,14,FALSE)),"",VLOOKUP(B44,'2026년 주요추진사업'!C:W,14,FALSE))</f>
        <v/>
      </c>
      <c r="K44" s="25" t="str">
        <f>IF(ISERROR(VLOOKUP(B44,'2026년 주요추진사업'!C:W,15,FALSE)),"",VLOOKUP(B44,'2026년 주요추진사업'!C:W,15,FALSE))</f>
        <v/>
      </c>
      <c r="L44" s="26" t="str">
        <f>IF(ISERROR(VLOOKUP(B44,'2026년 주요추진사업'!C:W,16,FALSE)),"",VLOOKUP(B44,'2026년 주요추진사업'!C:W,16,FALSE))</f>
        <v/>
      </c>
      <c r="M44" s="26" t="str">
        <f>IF(ISERROR(VLOOKUP(B44,'2026년 주요추진사업'!C:W,17,FALSE)),"",VLOOKUP(B44,'2026년 주요추진사업'!C:W,17,FALSE))</f>
        <v/>
      </c>
      <c r="N44" s="26" t="str">
        <f>IF(ISERROR(VLOOKUP(B44,'2026년 주요추진사업'!C:W,10,FALSE)),"",VLOOKUP(B44,'2026년 주요추진사업'!C:W,10,FALSE))</f>
        <v/>
      </c>
      <c r="O44" s="27"/>
      <c r="P44" s="28"/>
      <c r="Q44" s="28"/>
    </row>
    <row r="45" spans="1:17" ht="12.75">
      <c r="A45" s="21"/>
      <c r="B45" s="24"/>
      <c r="C45" s="23" t="str">
        <f>IF(ISERROR(VLOOKUP(B45,'2026년 주요추진사업'!C:W,2,FALSE)),"",VLOOKUP(B45,'2026년 주요추진사업'!C:W,2,FALSE))</f>
        <v/>
      </c>
      <c r="D45" s="23" t="str">
        <f>IF(ISERROR(VLOOKUP(B45,'2026년 주요추진사업'!C:W,3,FALSE)),"",VLOOKUP(B45,'2026년 주요추진사업'!C:W,3,FALSE))</f>
        <v/>
      </c>
      <c r="E45" s="23" t="str">
        <f>IF(ISERROR(VLOOKUP(B45,'2026년 주요추진사업'!C:W,4,FALSE)),"",VLOOKUP(B45,'2026년 주요추진사업'!C:W,4,FALSE))</f>
        <v/>
      </c>
      <c r="F45" s="23" t="str">
        <f>IF(ISERROR(VLOOKUP(B45,'2026년 주요추진사업'!C:W,5,FALSE)),"",VLOOKUP(B45,'2026년 주요추진사업'!C:W,5,FALSE))</f>
        <v/>
      </c>
      <c r="G45" s="24" t="str">
        <f>IF(ISERROR(VLOOKUP(B45,'2026년 주요추진사업'!C:W,6,FALSE)),"",VLOOKUP(B45,'2026년 주요추진사업'!C:W,6,FALSE))</f>
        <v/>
      </c>
      <c r="H45" s="24" t="str">
        <f>IF(ISERROR(VLOOKUP(B45,'2026년 주요추진사업'!C:W,7,FALSE)),"",VLOOKUP(B45,'2026년 주요추진사업'!C:W,7,FALSE))</f>
        <v/>
      </c>
      <c r="I45" s="25" t="str">
        <f>IF(ISERROR(VLOOKUP(B45,'2026년 주요추진사업'!C:W,13,FALSE)),"",VLOOKUP(B45,'2026년 주요추진사업'!C:W,13,FALSE))</f>
        <v/>
      </c>
      <c r="J45" s="25" t="str">
        <f>IF(ISERROR(VLOOKUP(B45,'2026년 주요추진사업'!C:W,14,FALSE)),"",VLOOKUP(B45,'2026년 주요추진사업'!C:W,14,FALSE))</f>
        <v/>
      </c>
      <c r="K45" s="25" t="str">
        <f>IF(ISERROR(VLOOKUP(B45,'2026년 주요추진사업'!C:W,15,FALSE)),"",VLOOKUP(B45,'2026년 주요추진사업'!C:W,15,FALSE))</f>
        <v/>
      </c>
      <c r="L45" s="26" t="str">
        <f>IF(ISERROR(VLOOKUP(B45,'2026년 주요추진사업'!C:W,16,FALSE)),"",VLOOKUP(B45,'2026년 주요추진사업'!C:W,16,FALSE))</f>
        <v/>
      </c>
      <c r="M45" s="26" t="str">
        <f>IF(ISERROR(VLOOKUP(B45,'2026년 주요추진사업'!C:W,17,FALSE)),"",VLOOKUP(B45,'2026년 주요추진사업'!C:W,17,FALSE))</f>
        <v/>
      </c>
      <c r="N45" s="26" t="str">
        <f>IF(ISERROR(VLOOKUP(B45,'2026년 주요추진사업'!C:W,10,FALSE)),"",VLOOKUP(B45,'2026년 주요추진사업'!C:W,10,FALSE))</f>
        <v/>
      </c>
      <c r="O45" s="27"/>
      <c r="P45" s="28"/>
      <c r="Q45" s="28"/>
    </row>
    <row r="46" spans="1:17" ht="12.75">
      <c r="A46" s="21"/>
      <c r="B46" s="24"/>
      <c r="C46" s="23" t="str">
        <f>IF(ISERROR(VLOOKUP(B46,'2026년 주요추진사업'!C:W,2,FALSE)),"",VLOOKUP(B46,'2026년 주요추진사업'!C:W,2,FALSE))</f>
        <v/>
      </c>
      <c r="D46" s="23" t="str">
        <f>IF(ISERROR(VLOOKUP(B46,'2026년 주요추진사업'!C:W,3,FALSE)),"",VLOOKUP(B46,'2026년 주요추진사업'!C:W,3,FALSE))</f>
        <v/>
      </c>
      <c r="E46" s="23" t="str">
        <f>IF(ISERROR(VLOOKUP(B46,'2026년 주요추진사업'!C:W,4,FALSE)),"",VLOOKUP(B46,'2026년 주요추진사업'!C:W,4,FALSE))</f>
        <v/>
      </c>
      <c r="F46" s="23" t="str">
        <f>IF(ISERROR(VLOOKUP(B46,'2026년 주요추진사업'!C:W,5,FALSE)),"",VLOOKUP(B46,'2026년 주요추진사업'!C:W,5,FALSE))</f>
        <v/>
      </c>
      <c r="G46" s="24" t="str">
        <f>IF(ISERROR(VLOOKUP(B46,'2026년 주요추진사업'!C:W,6,FALSE)),"",VLOOKUP(B46,'2026년 주요추진사업'!C:W,6,FALSE))</f>
        <v/>
      </c>
      <c r="H46" s="24" t="str">
        <f>IF(ISERROR(VLOOKUP(B46,'2026년 주요추진사업'!C:W,7,FALSE)),"",VLOOKUP(B46,'2026년 주요추진사업'!C:W,7,FALSE))</f>
        <v/>
      </c>
      <c r="I46" s="25" t="str">
        <f>IF(ISERROR(VLOOKUP(B46,'2026년 주요추진사업'!C:W,13,FALSE)),"",VLOOKUP(B46,'2026년 주요추진사업'!C:W,13,FALSE))</f>
        <v/>
      </c>
      <c r="J46" s="25" t="str">
        <f>IF(ISERROR(VLOOKUP(B46,'2026년 주요추진사업'!C:W,14,FALSE)),"",VLOOKUP(B46,'2026년 주요추진사업'!C:W,14,FALSE))</f>
        <v/>
      </c>
      <c r="K46" s="25" t="str">
        <f>IF(ISERROR(VLOOKUP(B46,'2026년 주요추진사업'!C:W,15,FALSE)),"",VLOOKUP(B46,'2026년 주요추진사업'!C:W,15,FALSE))</f>
        <v/>
      </c>
      <c r="L46" s="26" t="str">
        <f>IF(ISERROR(VLOOKUP(B46,'2026년 주요추진사업'!C:W,16,FALSE)),"",VLOOKUP(B46,'2026년 주요추진사업'!C:W,16,FALSE))</f>
        <v/>
      </c>
      <c r="M46" s="26" t="str">
        <f>IF(ISERROR(VLOOKUP(B46,'2026년 주요추진사업'!C:W,17,FALSE)),"",VLOOKUP(B46,'2026년 주요추진사업'!C:W,17,FALSE))</f>
        <v/>
      </c>
      <c r="N46" s="26" t="str">
        <f>IF(ISERROR(VLOOKUP(B46,'2026년 주요추진사업'!C:W,10,FALSE)),"",VLOOKUP(B46,'2026년 주요추진사업'!C:W,10,FALSE))</f>
        <v/>
      </c>
      <c r="O46" s="27"/>
      <c r="P46" s="28"/>
      <c r="Q46" s="28"/>
    </row>
    <row r="47" spans="1:17" ht="12.75">
      <c r="A47" s="21"/>
      <c r="B47" s="24"/>
      <c r="C47" s="23" t="str">
        <f>IF(ISERROR(VLOOKUP(B47,'2026년 주요추진사업'!C:W,2,FALSE)),"",VLOOKUP(B47,'2026년 주요추진사업'!C:W,2,FALSE))</f>
        <v/>
      </c>
      <c r="D47" s="23" t="str">
        <f>IF(ISERROR(VLOOKUP(B47,'2026년 주요추진사업'!C:W,3,FALSE)),"",VLOOKUP(B47,'2026년 주요추진사업'!C:W,3,FALSE))</f>
        <v/>
      </c>
      <c r="E47" s="23" t="str">
        <f>IF(ISERROR(VLOOKUP(B47,'2026년 주요추진사업'!C:W,4,FALSE)),"",VLOOKUP(B47,'2026년 주요추진사업'!C:W,4,FALSE))</f>
        <v/>
      </c>
      <c r="F47" s="23" t="str">
        <f>IF(ISERROR(VLOOKUP(B47,'2026년 주요추진사업'!C:W,5,FALSE)),"",VLOOKUP(B47,'2026년 주요추진사업'!C:W,5,FALSE))</f>
        <v/>
      </c>
      <c r="G47" s="24" t="str">
        <f>IF(ISERROR(VLOOKUP(B47,'2026년 주요추진사업'!C:W,6,FALSE)),"",VLOOKUP(B47,'2026년 주요추진사업'!C:W,6,FALSE))</f>
        <v/>
      </c>
      <c r="H47" s="24" t="str">
        <f>IF(ISERROR(VLOOKUP(B47,'2026년 주요추진사업'!C:W,7,FALSE)),"",VLOOKUP(B47,'2026년 주요추진사업'!C:W,7,FALSE))</f>
        <v/>
      </c>
      <c r="I47" s="25" t="str">
        <f>IF(ISERROR(VLOOKUP(B47,'2026년 주요추진사업'!C:W,13,FALSE)),"",VLOOKUP(B47,'2026년 주요추진사업'!C:W,13,FALSE))</f>
        <v/>
      </c>
      <c r="J47" s="25" t="str">
        <f>IF(ISERROR(VLOOKUP(B47,'2026년 주요추진사업'!C:W,14,FALSE)),"",VLOOKUP(B47,'2026년 주요추진사업'!C:W,14,FALSE))</f>
        <v/>
      </c>
      <c r="K47" s="25" t="str">
        <f>IF(ISERROR(VLOOKUP(B47,'2026년 주요추진사업'!C:W,15,FALSE)),"",VLOOKUP(B47,'2026년 주요추진사업'!C:W,15,FALSE))</f>
        <v/>
      </c>
      <c r="L47" s="26" t="str">
        <f>IF(ISERROR(VLOOKUP(B47,'2026년 주요추진사업'!C:W,16,FALSE)),"",VLOOKUP(B47,'2026년 주요추진사업'!C:W,16,FALSE))</f>
        <v/>
      </c>
      <c r="M47" s="26" t="str">
        <f>IF(ISERROR(VLOOKUP(B47,'2026년 주요추진사업'!C:W,17,FALSE)),"",VLOOKUP(B47,'2026년 주요추진사업'!C:W,17,FALSE))</f>
        <v/>
      </c>
      <c r="N47" s="26" t="str">
        <f>IF(ISERROR(VLOOKUP(B47,'2026년 주요추진사업'!C:W,10,FALSE)),"",VLOOKUP(B47,'2026년 주요추진사업'!C:W,10,FALSE))</f>
        <v/>
      </c>
      <c r="O47" s="27"/>
      <c r="P47" s="28"/>
      <c r="Q47" s="28"/>
    </row>
    <row r="48" spans="1:17" ht="12.75">
      <c r="A48" s="21"/>
      <c r="B48" s="24"/>
      <c r="C48" s="23" t="str">
        <f>IF(ISERROR(VLOOKUP(B48,'2026년 주요추진사업'!C:W,2,FALSE)),"",VLOOKUP(B48,'2026년 주요추진사업'!C:W,2,FALSE))</f>
        <v/>
      </c>
      <c r="D48" s="23" t="str">
        <f>IF(ISERROR(VLOOKUP(B48,'2026년 주요추진사업'!C:W,3,FALSE)),"",VLOOKUP(B48,'2026년 주요추진사업'!C:W,3,FALSE))</f>
        <v/>
      </c>
      <c r="E48" s="23" t="str">
        <f>IF(ISERROR(VLOOKUP(B48,'2026년 주요추진사업'!C:W,4,FALSE)),"",VLOOKUP(B48,'2026년 주요추진사업'!C:W,4,FALSE))</f>
        <v/>
      </c>
      <c r="F48" s="23" t="str">
        <f>IF(ISERROR(VLOOKUP(B48,'2026년 주요추진사업'!C:W,5,FALSE)),"",VLOOKUP(B48,'2026년 주요추진사업'!C:W,5,FALSE))</f>
        <v/>
      </c>
      <c r="G48" s="24" t="str">
        <f>IF(ISERROR(VLOOKUP(B48,'2026년 주요추진사업'!C:W,6,FALSE)),"",VLOOKUP(B48,'2026년 주요추진사업'!C:W,6,FALSE))</f>
        <v/>
      </c>
      <c r="H48" s="24" t="str">
        <f>IF(ISERROR(VLOOKUP(B48,'2026년 주요추진사업'!C:W,7,FALSE)),"",VLOOKUP(B48,'2026년 주요추진사업'!C:W,7,FALSE))</f>
        <v/>
      </c>
      <c r="I48" s="25" t="str">
        <f>IF(ISERROR(VLOOKUP(B48,'2026년 주요추진사업'!C:W,13,FALSE)),"",VLOOKUP(B48,'2026년 주요추진사업'!C:W,13,FALSE))</f>
        <v/>
      </c>
      <c r="J48" s="25" t="str">
        <f>IF(ISERROR(VLOOKUP(B48,'2026년 주요추진사업'!C:W,14,FALSE)),"",VLOOKUP(B48,'2026년 주요추진사업'!C:W,14,FALSE))</f>
        <v/>
      </c>
      <c r="K48" s="25" t="str">
        <f>IF(ISERROR(VLOOKUP(B48,'2026년 주요추진사업'!C:W,15,FALSE)),"",VLOOKUP(B48,'2026년 주요추진사업'!C:W,15,FALSE))</f>
        <v/>
      </c>
      <c r="L48" s="26" t="str">
        <f>IF(ISERROR(VLOOKUP(B48,'2026년 주요추진사업'!C:W,16,FALSE)),"",VLOOKUP(B48,'2026년 주요추진사업'!C:W,16,FALSE))</f>
        <v/>
      </c>
      <c r="M48" s="26" t="str">
        <f>IF(ISERROR(VLOOKUP(B48,'2026년 주요추진사업'!C:W,17,FALSE)),"",VLOOKUP(B48,'2026년 주요추진사업'!C:W,17,FALSE))</f>
        <v/>
      </c>
      <c r="N48" s="26" t="str">
        <f>IF(ISERROR(VLOOKUP(B48,'2026년 주요추진사업'!C:W,10,FALSE)),"",VLOOKUP(B48,'2026년 주요추진사업'!C:W,10,FALSE))</f>
        <v/>
      </c>
      <c r="O48" s="27"/>
      <c r="P48" s="28"/>
      <c r="Q48" s="28"/>
    </row>
    <row r="49" spans="1:17" ht="12.75">
      <c r="A49" s="21"/>
      <c r="B49" s="24"/>
      <c r="C49" s="23" t="str">
        <f>IF(ISERROR(VLOOKUP(B49,'2026년 주요추진사업'!C:W,2,FALSE)),"",VLOOKUP(B49,'2026년 주요추진사업'!C:W,2,FALSE))</f>
        <v/>
      </c>
      <c r="D49" s="23" t="str">
        <f>IF(ISERROR(VLOOKUP(B49,'2026년 주요추진사업'!C:W,3,FALSE)),"",VLOOKUP(B49,'2026년 주요추진사업'!C:W,3,FALSE))</f>
        <v/>
      </c>
      <c r="E49" s="23" t="str">
        <f>IF(ISERROR(VLOOKUP(B49,'2026년 주요추진사업'!C:W,4,FALSE)),"",VLOOKUP(B49,'2026년 주요추진사업'!C:W,4,FALSE))</f>
        <v/>
      </c>
      <c r="F49" s="23" t="str">
        <f>IF(ISERROR(VLOOKUP(B49,'2026년 주요추진사업'!C:W,5,FALSE)),"",VLOOKUP(B49,'2026년 주요추진사업'!C:W,5,FALSE))</f>
        <v/>
      </c>
      <c r="G49" s="24" t="str">
        <f>IF(ISERROR(VLOOKUP(B49,'2026년 주요추진사업'!C:W,6,FALSE)),"",VLOOKUP(B49,'2026년 주요추진사업'!C:W,6,FALSE))</f>
        <v/>
      </c>
      <c r="H49" s="24" t="str">
        <f>IF(ISERROR(VLOOKUP(B49,'2026년 주요추진사업'!C:W,7,FALSE)),"",VLOOKUP(B49,'2026년 주요추진사업'!C:W,7,FALSE))</f>
        <v/>
      </c>
      <c r="I49" s="25" t="str">
        <f>IF(ISERROR(VLOOKUP(B49,'2026년 주요추진사업'!C:W,13,FALSE)),"",VLOOKUP(B49,'2026년 주요추진사업'!C:W,13,FALSE))</f>
        <v/>
      </c>
      <c r="J49" s="25" t="str">
        <f>IF(ISERROR(VLOOKUP(B49,'2026년 주요추진사업'!C:W,14,FALSE)),"",VLOOKUP(B49,'2026년 주요추진사업'!C:W,14,FALSE))</f>
        <v/>
      </c>
      <c r="K49" s="25" t="str">
        <f>IF(ISERROR(VLOOKUP(B49,'2026년 주요추진사업'!C:W,15,FALSE)),"",VLOOKUP(B49,'2026년 주요추진사업'!C:W,15,FALSE))</f>
        <v/>
      </c>
      <c r="L49" s="26" t="str">
        <f>IF(ISERROR(VLOOKUP(B49,'2026년 주요추진사업'!C:W,16,FALSE)),"",VLOOKUP(B49,'2026년 주요추진사업'!C:W,16,FALSE))</f>
        <v/>
      </c>
      <c r="M49" s="26" t="str">
        <f>IF(ISERROR(VLOOKUP(B49,'2026년 주요추진사업'!C:W,17,FALSE)),"",VLOOKUP(B49,'2026년 주요추진사업'!C:W,17,FALSE))</f>
        <v/>
      </c>
      <c r="N49" s="26" t="str">
        <f>IF(ISERROR(VLOOKUP(B49,'2026년 주요추진사업'!C:W,10,FALSE)),"",VLOOKUP(B49,'2026년 주요추진사업'!C:W,10,FALSE))</f>
        <v/>
      </c>
      <c r="O49" s="27"/>
      <c r="P49" s="28"/>
      <c r="Q49" s="28"/>
    </row>
    <row r="50" spans="1:17" ht="12.75">
      <c r="A50" s="21"/>
      <c r="B50" s="24"/>
      <c r="C50" s="23" t="str">
        <f>IF(ISERROR(VLOOKUP(B50,'2026년 주요추진사업'!C:W,2,FALSE)),"",VLOOKUP(B50,'2026년 주요추진사업'!C:W,2,FALSE))</f>
        <v/>
      </c>
      <c r="D50" s="23" t="str">
        <f>IF(ISERROR(VLOOKUP(B50,'2026년 주요추진사업'!C:W,3,FALSE)),"",VLOOKUP(B50,'2026년 주요추진사업'!C:W,3,FALSE))</f>
        <v/>
      </c>
      <c r="E50" s="23" t="str">
        <f>IF(ISERROR(VLOOKUP(B50,'2026년 주요추진사업'!C:W,4,FALSE)),"",VLOOKUP(B50,'2026년 주요추진사업'!C:W,4,FALSE))</f>
        <v/>
      </c>
      <c r="F50" s="23" t="str">
        <f>IF(ISERROR(VLOOKUP(B50,'2026년 주요추진사업'!C:W,5,FALSE)),"",VLOOKUP(B50,'2026년 주요추진사업'!C:W,5,FALSE))</f>
        <v/>
      </c>
      <c r="G50" s="24" t="str">
        <f>IF(ISERROR(VLOOKUP(B50,'2026년 주요추진사업'!C:W,6,FALSE)),"",VLOOKUP(B50,'2026년 주요추진사업'!C:W,6,FALSE))</f>
        <v/>
      </c>
      <c r="H50" s="24" t="str">
        <f>IF(ISERROR(VLOOKUP(B50,'2026년 주요추진사업'!C:W,7,FALSE)),"",VLOOKUP(B50,'2026년 주요추진사업'!C:W,7,FALSE))</f>
        <v/>
      </c>
      <c r="I50" s="25" t="str">
        <f>IF(ISERROR(VLOOKUP(B50,'2026년 주요추진사업'!C:W,13,FALSE)),"",VLOOKUP(B50,'2026년 주요추진사업'!C:W,13,FALSE))</f>
        <v/>
      </c>
      <c r="J50" s="25" t="str">
        <f>IF(ISERROR(VLOOKUP(B50,'2026년 주요추진사업'!C:W,14,FALSE)),"",VLOOKUP(B50,'2026년 주요추진사업'!C:W,14,FALSE))</f>
        <v/>
      </c>
      <c r="K50" s="25" t="str">
        <f>IF(ISERROR(VLOOKUP(B50,'2026년 주요추진사업'!C:W,15,FALSE)),"",VLOOKUP(B50,'2026년 주요추진사업'!C:W,15,FALSE))</f>
        <v/>
      </c>
      <c r="L50" s="26" t="str">
        <f>IF(ISERROR(VLOOKUP(B50,'2026년 주요추진사업'!C:W,16,FALSE)),"",VLOOKUP(B50,'2026년 주요추진사업'!C:W,16,FALSE))</f>
        <v/>
      </c>
      <c r="M50" s="26" t="str">
        <f>IF(ISERROR(VLOOKUP(B50,'2026년 주요추진사업'!C:W,17,FALSE)),"",VLOOKUP(B50,'2026년 주요추진사업'!C:W,17,FALSE))</f>
        <v/>
      </c>
      <c r="N50" s="26" t="str">
        <f>IF(ISERROR(VLOOKUP(B50,'2026년 주요추진사업'!C:W,10,FALSE)),"",VLOOKUP(B50,'2026년 주요추진사업'!C:W,10,FALSE))</f>
        <v/>
      </c>
      <c r="O50" s="27"/>
      <c r="P50" s="28"/>
      <c r="Q50" s="28"/>
    </row>
    <row r="51" spans="1:17" ht="12.75">
      <c r="A51" s="21"/>
      <c r="B51" s="24"/>
      <c r="C51" s="23" t="str">
        <f>IF(ISERROR(VLOOKUP(B51,'2026년 주요추진사업'!C:W,2,FALSE)),"",VLOOKUP(B51,'2026년 주요추진사업'!C:W,2,FALSE))</f>
        <v/>
      </c>
      <c r="D51" s="23" t="str">
        <f>IF(ISERROR(VLOOKUP(B51,'2026년 주요추진사업'!C:W,3,FALSE)),"",VLOOKUP(B51,'2026년 주요추진사업'!C:W,3,FALSE))</f>
        <v/>
      </c>
      <c r="E51" s="23" t="str">
        <f>IF(ISERROR(VLOOKUP(B51,'2026년 주요추진사업'!C:W,4,FALSE)),"",VLOOKUP(B51,'2026년 주요추진사업'!C:W,4,FALSE))</f>
        <v/>
      </c>
      <c r="F51" s="23" t="str">
        <f>IF(ISERROR(VLOOKUP(B51,'2026년 주요추진사업'!C:W,5,FALSE)),"",VLOOKUP(B51,'2026년 주요추진사업'!C:W,5,FALSE))</f>
        <v/>
      </c>
      <c r="G51" s="24" t="str">
        <f>IF(ISERROR(VLOOKUP(B51,'2026년 주요추진사업'!C:W,6,FALSE)),"",VLOOKUP(B51,'2026년 주요추진사업'!C:W,6,FALSE))</f>
        <v/>
      </c>
      <c r="H51" s="24" t="str">
        <f>IF(ISERROR(VLOOKUP(B51,'2026년 주요추진사업'!C:W,7,FALSE)),"",VLOOKUP(B51,'2026년 주요추진사업'!C:W,7,FALSE))</f>
        <v/>
      </c>
      <c r="I51" s="25" t="str">
        <f>IF(ISERROR(VLOOKUP(B51,'2026년 주요추진사업'!C:W,13,FALSE)),"",VLOOKUP(B51,'2026년 주요추진사업'!C:W,13,FALSE))</f>
        <v/>
      </c>
      <c r="J51" s="25" t="str">
        <f>IF(ISERROR(VLOOKUP(B51,'2026년 주요추진사업'!C:W,14,FALSE)),"",VLOOKUP(B51,'2026년 주요추진사업'!C:W,14,FALSE))</f>
        <v/>
      </c>
      <c r="K51" s="25" t="str">
        <f>IF(ISERROR(VLOOKUP(B51,'2026년 주요추진사업'!C:W,15,FALSE)),"",VLOOKUP(B51,'2026년 주요추진사업'!C:W,15,FALSE))</f>
        <v/>
      </c>
      <c r="L51" s="26" t="str">
        <f>IF(ISERROR(VLOOKUP(B51,'2026년 주요추진사업'!C:W,16,FALSE)),"",VLOOKUP(B51,'2026년 주요추진사업'!C:W,16,FALSE))</f>
        <v/>
      </c>
      <c r="M51" s="26" t="str">
        <f>IF(ISERROR(VLOOKUP(B51,'2026년 주요추진사업'!C:W,17,FALSE)),"",VLOOKUP(B51,'2026년 주요추진사업'!C:W,17,FALSE))</f>
        <v/>
      </c>
      <c r="N51" s="26" t="str">
        <f>IF(ISERROR(VLOOKUP(B51,'2026년 주요추진사업'!C:W,10,FALSE)),"",VLOOKUP(B51,'2026년 주요추진사업'!C:W,10,FALSE))</f>
        <v/>
      </c>
      <c r="O51" s="27"/>
      <c r="P51" s="28"/>
      <c r="Q51" s="28"/>
    </row>
    <row r="52" spans="1:17" ht="12.75">
      <c r="A52" s="21"/>
      <c r="B52" s="24"/>
      <c r="C52" s="23" t="str">
        <f>IF(ISERROR(VLOOKUP(B52,'2026년 주요추진사업'!C:W,2,FALSE)),"",VLOOKUP(B52,'2026년 주요추진사업'!C:W,2,FALSE))</f>
        <v/>
      </c>
      <c r="D52" s="23" t="str">
        <f>IF(ISERROR(VLOOKUP(B52,'2026년 주요추진사업'!C:W,3,FALSE)),"",VLOOKUP(B52,'2026년 주요추진사업'!C:W,3,FALSE))</f>
        <v/>
      </c>
      <c r="E52" s="23" t="str">
        <f>IF(ISERROR(VLOOKUP(B52,'2026년 주요추진사업'!C:W,4,FALSE)),"",VLOOKUP(B52,'2026년 주요추진사업'!C:W,4,FALSE))</f>
        <v/>
      </c>
      <c r="F52" s="23" t="str">
        <f>IF(ISERROR(VLOOKUP(B52,'2026년 주요추진사업'!C:W,5,FALSE)),"",VLOOKUP(B52,'2026년 주요추진사업'!C:W,5,FALSE))</f>
        <v/>
      </c>
      <c r="G52" s="24" t="str">
        <f>IF(ISERROR(VLOOKUP(B52,'2026년 주요추진사업'!C:W,6,FALSE)),"",VLOOKUP(B52,'2026년 주요추진사업'!C:W,6,FALSE))</f>
        <v/>
      </c>
      <c r="H52" s="24" t="str">
        <f>IF(ISERROR(VLOOKUP(B52,'2026년 주요추진사업'!C:W,7,FALSE)),"",VLOOKUP(B52,'2026년 주요추진사업'!C:W,7,FALSE))</f>
        <v/>
      </c>
      <c r="I52" s="25" t="str">
        <f>IF(ISERROR(VLOOKUP(B52,'2026년 주요추진사업'!C:W,13,FALSE)),"",VLOOKUP(B52,'2026년 주요추진사업'!C:W,13,FALSE))</f>
        <v/>
      </c>
      <c r="J52" s="25" t="str">
        <f>IF(ISERROR(VLOOKUP(B52,'2026년 주요추진사업'!C:W,14,FALSE)),"",VLOOKUP(B52,'2026년 주요추진사업'!C:W,14,FALSE))</f>
        <v/>
      </c>
      <c r="K52" s="25" t="str">
        <f>IF(ISERROR(VLOOKUP(B52,'2026년 주요추진사업'!C:W,15,FALSE)),"",VLOOKUP(B52,'2026년 주요추진사업'!C:W,15,FALSE))</f>
        <v/>
      </c>
      <c r="L52" s="26" t="str">
        <f>IF(ISERROR(VLOOKUP(B52,'2026년 주요추진사업'!C:W,16,FALSE)),"",VLOOKUP(B52,'2026년 주요추진사업'!C:W,16,FALSE))</f>
        <v/>
      </c>
      <c r="M52" s="26" t="str">
        <f>IF(ISERROR(VLOOKUP(B52,'2026년 주요추진사업'!C:W,17,FALSE)),"",VLOOKUP(B52,'2026년 주요추진사업'!C:W,17,FALSE))</f>
        <v/>
      </c>
      <c r="N52" s="26" t="str">
        <f>IF(ISERROR(VLOOKUP(B52,'2026년 주요추진사업'!C:W,10,FALSE)),"",VLOOKUP(B52,'2026년 주요추진사업'!C:W,10,FALSE))</f>
        <v/>
      </c>
      <c r="O52" s="27"/>
      <c r="P52" s="28"/>
      <c r="Q52" s="28"/>
    </row>
    <row r="53" spans="1:17" ht="12.75">
      <c r="A53" s="21"/>
      <c r="B53" s="24"/>
      <c r="C53" s="23" t="str">
        <f>IF(ISERROR(VLOOKUP(B53,'2026년 주요추진사업'!C:W,2,FALSE)),"",VLOOKUP(B53,'2026년 주요추진사업'!C:W,2,FALSE))</f>
        <v/>
      </c>
      <c r="D53" s="23" t="str">
        <f>IF(ISERROR(VLOOKUP(B53,'2026년 주요추진사업'!C:W,3,FALSE)),"",VLOOKUP(B53,'2026년 주요추진사업'!C:W,3,FALSE))</f>
        <v/>
      </c>
      <c r="E53" s="23" t="str">
        <f>IF(ISERROR(VLOOKUP(B53,'2026년 주요추진사업'!C:W,4,FALSE)),"",VLOOKUP(B53,'2026년 주요추진사업'!C:W,4,FALSE))</f>
        <v/>
      </c>
      <c r="F53" s="23" t="str">
        <f>IF(ISERROR(VLOOKUP(B53,'2026년 주요추진사업'!C:W,5,FALSE)),"",VLOOKUP(B53,'2026년 주요추진사업'!C:W,5,FALSE))</f>
        <v/>
      </c>
      <c r="G53" s="24" t="str">
        <f>IF(ISERROR(VLOOKUP(B53,'2026년 주요추진사업'!C:W,6,FALSE)),"",VLOOKUP(B53,'2026년 주요추진사업'!C:W,6,FALSE))</f>
        <v/>
      </c>
      <c r="H53" s="24" t="str">
        <f>IF(ISERROR(VLOOKUP(B53,'2026년 주요추진사업'!C:W,7,FALSE)),"",VLOOKUP(B53,'2026년 주요추진사업'!C:W,7,FALSE))</f>
        <v/>
      </c>
      <c r="I53" s="25" t="str">
        <f>IF(ISERROR(VLOOKUP(B53,'2026년 주요추진사업'!C:W,13,FALSE)),"",VLOOKUP(B53,'2026년 주요추진사업'!C:W,13,FALSE))</f>
        <v/>
      </c>
      <c r="J53" s="25" t="str">
        <f>IF(ISERROR(VLOOKUP(B53,'2026년 주요추진사업'!C:W,14,FALSE)),"",VLOOKUP(B53,'2026년 주요추진사업'!C:W,14,FALSE))</f>
        <v/>
      </c>
      <c r="K53" s="25" t="str">
        <f>IF(ISERROR(VLOOKUP(B53,'2026년 주요추진사업'!C:W,15,FALSE)),"",VLOOKUP(B53,'2026년 주요추진사업'!C:W,15,FALSE))</f>
        <v/>
      </c>
      <c r="L53" s="26" t="str">
        <f>IF(ISERROR(VLOOKUP(B53,'2026년 주요추진사업'!C:W,16,FALSE)),"",VLOOKUP(B53,'2026년 주요추진사업'!C:W,16,FALSE))</f>
        <v/>
      </c>
      <c r="M53" s="26" t="str">
        <f>IF(ISERROR(VLOOKUP(B53,'2026년 주요추진사업'!C:W,17,FALSE)),"",VLOOKUP(B53,'2026년 주요추진사업'!C:W,17,FALSE))</f>
        <v/>
      </c>
      <c r="N53" s="26" t="str">
        <f>IF(ISERROR(VLOOKUP(B53,'2026년 주요추진사업'!C:W,10,FALSE)),"",VLOOKUP(B53,'2026년 주요추진사업'!C:W,10,FALSE))</f>
        <v/>
      </c>
      <c r="O53" s="27"/>
      <c r="P53" s="28"/>
      <c r="Q53" s="28"/>
    </row>
    <row r="54" spans="1:17" ht="12.75">
      <c r="A54" s="21"/>
      <c r="B54" s="24"/>
      <c r="C54" s="23" t="str">
        <f>IF(ISERROR(VLOOKUP(B54,'2026년 주요추진사업'!C:W,2,FALSE)),"",VLOOKUP(B54,'2026년 주요추진사업'!C:W,2,FALSE))</f>
        <v/>
      </c>
      <c r="D54" s="23" t="str">
        <f>IF(ISERROR(VLOOKUP(B54,'2026년 주요추진사업'!C:W,3,FALSE)),"",VLOOKUP(B54,'2026년 주요추진사업'!C:W,3,FALSE))</f>
        <v/>
      </c>
      <c r="E54" s="23" t="str">
        <f>IF(ISERROR(VLOOKUP(B54,'2026년 주요추진사업'!C:W,4,FALSE)),"",VLOOKUP(B54,'2026년 주요추진사업'!C:W,4,FALSE))</f>
        <v/>
      </c>
      <c r="F54" s="23" t="str">
        <f>IF(ISERROR(VLOOKUP(B54,'2026년 주요추진사업'!C:W,5,FALSE)),"",VLOOKUP(B54,'2026년 주요추진사업'!C:W,5,FALSE))</f>
        <v/>
      </c>
      <c r="G54" s="24" t="str">
        <f>IF(ISERROR(VLOOKUP(B54,'2026년 주요추진사업'!C:W,6,FALSE)),"",VLOOKUP(B54,'2026년 주요추진사업'!C:W,6,FALSE))</f>
        <v/>
      </c>
      <c r="H54" s="24" t="str">
        <f>IF(ISERROR(VLOOKUP(B54,'2026년 주요추진사업'!C:W,7,FALSE)),"",VLOOKUP(B54,'2026년 주요추진사업'!C:W,7,FALSE))</f>
        <v/>
      </c>
      <c r="I54" s="25" t="str">
        <f>IF(ISERROR(VLOOKUP(B54,'2026년 주요추진사업'!C:W,13,FALSE)),"",VLOOKUP(B54,'2026년 주요추진사업'!C:W,13,FALSE))</f>
        <v/>
      </c>
      <c r="J54" s="25" t="str">
        <f>IF(ISERROR(VLOOKUP(B54,'2026년 주요추진사업'!C:W,14,FALSE)),"",VLOOKUP(B54,'2026년 주요추진사업'!C:W,14,FALSE))</f>
        <v/>
      </c>
      <c r="K54" s="25" t="str">
        <f>IF(ISERROR(VLOOKUP(B54,'2026년 주요추진사업'!C:W,15,FALSE)),"",VLOOKUP(B54,'2026년 주요추진사업'!C:W,15,FALSE))</f>
        <v/>
      </c>
      <c r="L54" s="26" t="str">
        <f>IF(ISERROR(VLOOKUP(B54,'2026년 주요추진사업'!C:W,16,FALSE)),"",VLOOKUP(B54,'2026년 주요추진사업'!C:W,16,FALSE))</f>
        <v/>
      </c>
      <c r="M54" s="26" t="str">
        <f>IF(ISERROR(VLOOKUP(B54,'2026년 주요추진사업'!C:W,17,FALSE)),"",VLOOKUP(B54,'2026년 주요추진사업'!C:W,17,FALSE))</f>
        <v/>
      </c>
      <c r="N54" s="26" t="str">
        <f>IF(ISERROR(VLOOKUP(B54,'2026년 주요추진사업'!C:W,10,FALSE)),"",VLOOKUP(B54,'2026년 주요추진사업'!C:W,10,FALSE))</f>
        <v/>
      </c>
      <c r="O54" s="27"/>
      <c r="P54" s="28"/>
      <c r="Q54" s="28"/>
    </row>
    <row r="55" spans="1:17" ht="12.75">
      <c r="A55" s="21"/>
      <c r="B55" s="24"/>
      <c r="C55" s="23" t="str">
        <f>IF(ISERROR(VLOOKUP(B55,'2026년 주요추진사업'!C:W,2,FALSE)),"",VLOOKUP(B55,'2026년 주요추진사업'!C:W,2,FALSE))</f>
        <v/>
      </c>
      <c r="D55" s="23" t="str">
        <f>IF(ISERROR(VLOOKUP(B55,'2026년 주요추진사업'!C:W,3,FALSE)),"",VLOOKUP(B55,'2026년 주요추진사업'!C:W,3,FALSE))</f>
        <v/>
      </c>
      <c r="E55" s="23" t="str">
        <f>IF(ISERROR(VLOOKUP(B55,'2026년 주요추진사업'!C:W,4,FALSE)),"",VLOOKUP(B55,'2026년 주요추진사업'!C:W,4,FALSE))</f>
        <v/>
      </c>
      <c r="F55" s="23" t="str">
        <f>IF(ISERROR(VLOOKUP(B55,'2026년 주요추진사업'!C:W,5,FALSE)),"",VLOOKUP(B55,'2026년 주요추진사업'!C:W,5,FALSE))</f>
        <v/>
      </c>
      <c r="G55" s="24" t="str">
        <f>IF(ISERROR(VLOOKUP(B55,'2026년 주요추진사업'!C:W,6,FALSE)),"",VLOOKUP(B55,'2026년 주요추진사업'!C:W,6,FALSE))</f>
        <v/>
      </c>
      <c r="H55" s="24" t="str">
        <f>IF(ISERROR(VLOOKUP(B55,'2026년 주요추진사업'!C:W,7,FALSE)),"",VLOOKUP(B55,'2026년 주요추진사업'!C:W,7,FALSE))</f>
        <v/>
      </c>
      <c r="I55" s="25" t="str">
        <f>IF(ISERROR(VLOOKUP(B55,'2026년 주요추진사업'!C:W,13,FALSE)),"",VLOOKUP(B55,'2026년 주요추진사업'!C:W,13,FALSE))</f>
        <v/>
      </c>
      <c r="J55" s="25" t="str">
        <f>IF(ISERROR(VLOOKUP(B55,'2026년 주요추진사업'!C:W,14,FALSE)),"",VLOOKUP(B55,'2026년 주요추진사업'!C:W,14,FALSE))</f>
        <v/>
      </c>
      <c r="K55" s="25" t="str">
        <f>IF(ISERROR(VLOOKUP(B55,'2026년 주요추진사업'!C:W,15,FALSE)),"",VLOOKUP(B55,'2026년 주요추진사업'!C:W,15,FALSE))</f>
        <v/>
      </c>
      <c r="L55" s="26" t="str">
        <f>IF(ISERROR(VLOOKUP(B55,'2026년 주요추진사업'!C:W,16,FALSE)),"",VLOOKUP(B55,'2026년 주요추진사업'!C:W,16,FALSE))</f>
        <v/>
      </c>
      <c r="M55" s="26" t="str">
        <f>IF(ISERROR(VLOOKUP(B55,'2026년 주요추진사업'!C:W,17,FALSE)),"",VLOOKUP(B55,'2026년 주요추진사업'!C:W,17,FALSE))</f>
        <v/>
      </c>
      <c r="N55" s="26" t="str">
        <f>IF(ISERROR(VLOOKUP(B55,'2026년 주요추진사업'!C:W,10,FALSE)),"",VLOOKUP(B55,'2026년 주요추진사업'!C:W,10,FALSE))</f>
        <v/>
      </c>
      <c r="O55" s="27"/>
      <c r="P55" s="28"/>
      <c r="Q55" s="28"/>
    </row>
    <row r="56" spans="1:17" ht="12.75">
      <c r="A56" s="21"/>
      <c r="B56" s="24"/>
      <c r="C56" s="23" t="str">
        <f>IF(ISERROR(VLOOKUP(B56,'2026년 주요추진사업'!C:W,2,FALSE)),"",VLOOKUP(B56,'2026년 주요추진사업'!C:W,2,FALSE))</f>
        <v/>
      </c>
      <c r="D56" s="23" t="str">
        <f>IF(ISERROR(VLOOKUP(B56,'2026년 주요추진사업'!C:W,3,FALSE)),"",VLOOKUP(B56,'2026년 주요추진사업'!C:W,3,FALSE))</f>
        <v/>
      </c>
      <c r="E56" s="23" t="str">
        <f>IF(ISERROR(VLOOKUP(B56,'2026년 주요추진사업'!C:W,4,FALSE)),"",VLOOKUP(B56,'2026년 주요추진사업'!C:W,4,FALSE))</f>
        <v/>
      </c>
      <c r="F56" s="23" t="str">
        <f>IF(ISERROR(VLOOKUP(B56,'2026년 주요추진사업'!C:W,5,FALSE)),"",VLOOKUP(B56,'2026년 주요추진사업'!C:W,5,FALSE))</f>
        <v/>
      </c>
      <c r="G56" s="24" t="str">
        <f>IF(ISERROR(VLOOKUP(B56,'2026년 주요추진사업'!C:W,6,FALSE)),"",VLOOKUP(B56,'2026년 주요추진사업'!C:W,6,FALSE))</f>
        <v/>
      </c>
      <c r="H56" s="24" t="str">
        <f>IF(ISERROR(VLOOKUP(B56,'2026년 주요추진사업'!C:W,7,FALSE)),"",VLOOKUP(B56,'2026년 주요추진사업'!C:W,7,FALSE))</f>
        <v/>
      </c>
      <c r="I56" s="25" t="str">
        <f>IF(ISERROR(VLOOKUP(B56,'2026년 주요추진사업'!C:W,13,FALSE)),"",VLOOKUP(B56,'2026년 주요추진사업'!C:W,13,FALSE))</f>
        <v/>
      </c>
      <c r="J56" s="25" t="str">
        <f>IF(ISERROR(VLOOKUP(B56,'2026년 주요추진사업'!C:W,14,FALSE)),"",VLOOKUP(B56,'2026년 주요추진사업'!C:W,14,FALSE))</f>
        <v/>
      </c>
      <c r="K56" s="25" t="str">
        <f>IF(ISERROR(VLOOKUP(B56,'2026년 주요추진사업'!C:W,15,FALSE)),"",VLOOKUP(B56,'2026년 주요추진사업'!C:W,15,FALSE))</f>
        <v/>
      </c>
      <c r="L56" s="26" t="str">
        <f>IF(ISERROR(VLOOKUP(B56,'2026년 주요추진사업'!C:W,16,FALSE)),"",VLOOKUP(B56,'2026년 주요추진사업'!C:W,16,FALSE))</f>
        <v/>
      </c>
      <c r="M56" s="26" t="str">
        <f>IF(ISERROR(VLOOKUP(B56,'2026년 주요추진사업'!C:W,17,FALSE)),"",VLOOKUP(B56,'2026년 주요추진사업'!C:W,17,FALSE))</f>
        <v/>
      </c>
      <c r="N56" s="26" t="str">
        <f>IF(ISERROR(VLOOKUP(B56,'2026년 주요추진사업'!C:W,10,FALSE)),"",VLOOKUP(B56,'2026년 주요추진사업'!C:W,10,FALSE))</f>
        <v/>
      </c>
      <c r="O56" s="27"/>
      <c r="P56" s="28"/>
      <c r="Q56" s="28"/>
    </row>
    <row r="57" spans="1:17" ht="12.75">
      <c r="A57" s="21"/>
      <c r="B57" s="24"/>
      <c r="C57" s="23" t="str">
        <f>IF(ISERROR(VLOOKUP(B57,'2026년 주요추진사업'!C:W,2,FALSE)),"",VLOOKUP(B57,'2026년 주요추진사업'!C:W,2,FALSE))</f>
        <v/>
      </c>
      <c r="D57" s="23" t="str">
        <f>IF(ISERROR(VLOOKUP(B57,'2026년 주요추진사업'!C:W,3,FALSE)),"",VLOOKUP(B57,'2026년 주요추진사업'!C:W,3,FALSE))</f>
        <v/>
      </c>
      <c r="E57" s="23" t="str">
        <f>IF(ISERROR(VLOOKUP(B57,'2026년 주요추진사업'!C:W,4,FALSE)),"",VLOOKUP(B57,'2026년 주요추진사업'!C:W,4,FALSE))</f>
        <v/>
      </c>
      <c r="F57" s="23" t="str">
        <f>IF(ISERROR(VLOOKUP(B57,'2026년 주요추진사업'!C:W,5,FALSE)),"",VLOOKUP(B57,'2026년 주요추진사업'!C:W,5,FALSE))</f>
        <v/>
      </c>
      <c r="G57" s="24" t="str">
        <f>IF(ISERROR(VLOOKUP(B57,'2026년 주요추진사업'!C:W,6,FALSE)),"",VLOOKUP(B57,'2026년 주요추진사업'!C:W,6,FALSE))</f>
        <v/>
      </c>
      <c r="H57" s="24" t="str">
        <f>IF(ISERROR(VLOOKUP(B57,'2026년 주요추진사업'!C:W,7,FALSE)),"",VLOOKUP(B57,'2026년 주요추진사업'!C:W,7,FALSE))</f>
        <v/>
      </c>
      <c r="I57" s="25" t="str">
        <f>IF(ISERROR(VLOOKUP(B57,'2026년 주요추진사업'!C:W,13,FALSE)),"",VLOOKUP(B57,'2026년 주요추진사업'!C:W,13,FALSE))</f>
        <v/>
      </c>
      <c r="J57" s="25" t="str">
        <f>IF(ISERROR(VLOOKUP(B57,'2026년 주요추진사업'!C:W,14,FALSE)),"",VLOOKUP(B57,'2026년 주요추진사업'!C:W,14,FALSE))</f>
        <v/>
      </c>
      <c r="K57" s="25" t="str">
        <f>IF(ISERROR(VLOOKUP(B57,'2026년 주요추진사업'!C:W,15,FALSE)),"",VLOOKUP(B57,'2026년 주요추진사업'!C:W,15,FALSE))</f>
        <v/>
      </c>
      <c r="L57" s="26" t="str">
        <f>IF(ISERROR(VLOOKUP(B57,'2026년 주요추진사업'!C:W,16,FALSE)),"",VLOOKUP(B57,'2026년 주요추진사업'!C:W,16,FALSE))</f>
        <v/>
      </c>
      <c r="M57" s="26" t="str">
        <f>IF(ISERROR(VLOOKUP(B57,'2026년 주요추진사업'!C:W,17,FALSE)),"",VLOOKUP(B57,'2026년 주요추진사업'!C:W,17,FALSE))</f>
        <v/>
      </c>
      <c r="N57" s="26" t="str">
        <f>IF(ISERROR(VLOOKUP(B57,'2026년 주요추진사업'!C:W,10,FALSE)),"",VLOOKUP(B57,'2026년 주요추진사업'!C:W,10,FALSE))</f>
        <v/>
      </c>
      <c r="O57" s="27"/>
      <c r="P57" s="28"/>
      <c r="Q57" s="28"/>
    </row>
    <row r="58" spans="1:17" ht="12.75">
      <c r="A58" s="21"/>
      <c r="B58" s="24"/>
      <c r="C58" s="23" t="str">
        <f>IF(ISERROR(VLOOKUP(B58,'2026년 주요추진사업'!C:W,2,FALSE)),"",VLOOKUP(B58,'2026년 주요추진사업'!C:W,2,FALSE))</f>
        <v/>
      </c>
      <c r="D58" s="23" t="str">
        <f>IF(ISERROR(VLOOKUP(B58,'2026년 주요추진사업'!C:W,3,FALSE)),"",VLOOKUP(B58,'2026년 주요추진사업'!C:W,3,FALSE))</f>
        <v/>
      </c>
      <c r="E58" s="23" t="str">
        <f>IF(ISERROR(VLOOKUP(B58,'2026년 주요추진사업'!C:W,4,FALSE)),"",VLOOKUP(B58,'2026년 주요추진사업'!C:W,4,FALSE))</f>
        <v/>
      </c>
      <c r="F58" s="23" t="str">
        <f>IF(ISERROR(VLOOKUP(B58,'2026년 주요추진사업'!C:W,5,FALSE)),"",VLOOKUP(B58,'2026년 주요추진사업'!C:W,5,FALSE))</f>
        <v/>
      </c>
      <c r="G58" s="24" t="str">
        <f>IF(ISERROR(VLOOKUP(B58,'2026년 주요추진사업'!C:W,6,FALSE)),"",VLOOKUP(B58,'2026년 주요추진사업'!C:W,6,FALSE))</f>
        <v/>
      </c>
      <c r="H58" s="24" t="str">
        <f>IF(ISERROR(VLOOKUP(B58,'2026년 주요추진사업'!C:W,7,FALSE)),"",VLOOKUP(B58,'2026년 주요추진사업'!C:W,7,FALSE))</f>
        <v/>
      </c>
      <c r="I58" s="25" t="str">
        <f>IF(ISERROR(VLOOKUP(B58,'2026년 주요추진사업'!C:W,13,FALSE)),"",VLOOKUP(B58,'2026년 주요추진사업'!C:W,13,FALSE))</f>
        <v/>
      </c>
      <c r="J58" s="25" t="str">
        <f>IF(ISERROR(VLOOKUP(B58,'2026년 주요추진사업'!C:W,14,FALSE)),"",VLOOKUP(B58,'2026년 주요추진사업'!C:W,14,FALSE))</f>
        <v/>
      </c>
      <c r="K58" s="25" t="str">
        <f>IF(ISERROR(VLOOKUP(B58,'2026년 주요추진사업'!C:W,15,FALSE)),"",VLOOKUP(B58,'2026년 주요추진사업'!C:W,15,FALSE))</f>
        <v/>
      </c>
      <c r="L58" s="26" t="str">
        <f>IF(ISERROR(VLOOKUP(B58,'2026년 주요추진사업'!C:W,16,FALSE)),"",VLOOKUP(B58,'2026년 주요추진사업'!C:W,16,FALSE))</f>
        <v/>
      </c>
      <c r="M58" s="26" t="str">
        <f>IF(ISERROR(VLOOKUP(B58,'2026년 주요추진사업'!C:W,17,FALSE)),"",VLOOKUP(B58,'2026년 주요추진사업'!C:W,17,FALSE))</f>
        <v/>
      </c>
      <c r="N58" s="26" t="str">
        <f>IF(ISERROR(VLOOKUP(B58,'2026년 주요추진사업'!C:W,10,FALSE)),"",VLOOKUP(B58,'2026년 주요추진사업'!C:W,10,FALSE))</f>
        <v/>
      </c>
      <c r="O58" s="27"/>
      <c r="P58" s="28"/>
      <c r="Q58" s="28"/>
    </row>
    <row r="59" spans="1:17" ht="12.75">
      <c r="A59" s="21"/>
      <c r="B59" s="24"/>
      <c r="C59" s="23" t="str">
        <f>IF(ISERROR(VLOOKUP(B59,'2026년 주요추진사업'!C:W,2,FALSE)),"",VLOOKUP(B59,'2026년 주요추진사업'!C:W,2,FALSE))</f>
        <v/>
      </c>
      <c r="D59" s="23" t="str">
        <f>IF(ISERROR(VLOOKUP(B59,'2026년 주요추진사업'!C:W,3,FALSE)),"",VLOOKUP(B59,'2026년 주요추진사업'!C:W,3,FALSE))</f>
        <v/>
      </c>
      <c r="E59" s="23" t="str">
        <f>IF(ISERROR(VLOOKUP(B59,'2026년 주요추진사업'!C:W,4,FALSE)),"",VLOOKUP(B59,'2026년 주요추진사업'!C:W,4,FALSE))</f>
        <v/>
      </c>
      <c r="F59" s="23" t="str">
        <f>IF(ISERROR(VLOOKUP(B59,'2026년 주요추진사업'!C:W,5,FALSE)),"",VLOOKUP(B59,'2026년 주요추진사업'!C:W,5,FALSE))</f>
        <v/>
      </c>
      <c r="G59" s="24" t="str">
        <f>IF(ISERROR(VLOOKUP(B59,'2026년 주요추진사업'!C:W,6,FALSE)),"",VLOOKUP(B59,'2026년 주요추진사업'!C:W,6,FALSE))</f>
        <v/>
      </c>
      <c r="H59" s="24" t="str">
        <f>IF(ISERROR(VLOOKUP(B59,'2026년 주요추진사업'!C:W,7,FALSE)),"",VLOOKUP(B59,'2026년 주요추진사업'!C:W,7,FALSE))</f>
        <v/>
      </c>
      <c r="I59" s="25" t="str">
        <f>IF(ISERROR(VLOOKUP(B59,'2026년 주요추진사업'!C:W,13,FALSE)),"",VLOOKUP(B59,'2026년 주요추진사업'!C:W,13,FALSE))</f>
        <v/>
      </c>
      <c r="J59" s="25" t="str">
        <f>IF(ISERROR(VLOOKUP(B59,'2026년 주요추진사업'!C:W,14,FALSE)),"",VLOOKUP(B59,'2026년 주요추진사업'!C:W,14,FALSE))</f>
        <v/>
      </c>
      <c r="K59" s="25" t="str">
        <f>IF(ISERROR(VLOOKUP(B59,'2026년 주요추진사업'!C:W,15,FALSE)),"",VLOOKUP(B59,'2026년 주요추진사업'!C:W,15,FALSE))</f>
        <v/>
      </c>
      <c r="L59" s="26" t="str">
        <f>IF(ISERROR(VLOOKUP(B59,'2026년 주요추진사업'!C:W,16,FALSE)),"",VLOOKUP(B59,'2026년 주요추진사업'!C:W,16,FALSE))</f>
        <v/>
      </c>
      <c r="M59" s="26" t="str">
        <f>IF(ISERROR(VLOOKUP(B59,'2026년 주요추진사업'!C:W,17,FALSE)),"",VLOOKUP(B59,'2026년 주요추진사업'!C:W,17,FALSE))</f>
        <v/>
      </c>
      <c r="N59" s="26" t="str">
        <f>IF(ISERROR(VLOOKUP(B59,'2026년 주요추진사업'!C:W,10,FALSE)),"",VLOOKUP(B59,'2026년 주요추진사업'!C:W,10,FALSE))</f>
        <v/>
      </c>
      <c r="O59" s="27"/>
      <c r="P59" s="28"/>
      <c r="Q59" s="28"/>
    </row>
    <row r="60" spans="1:17" ht="12.75">
      <c r="A60" s="21"/>
      <c r="B60" s="24"/>
      <c r="C60" s="23" t="str">
        <f>IF(ISERROR(VLOOKUP(B60,'2026년 주요추진사업'!C:W,2,FALSE)),"",VLOOKUP(B60,'2026년 주요추진사업'!C:W,2,FALSE))</f>
        <v/>
      </c>
      <c r="D60" s="23" t="str">
        <f>IF(ISERROR(VLOOKUP(B60,'2026년 주요추진사업'!C:W,3,FALSE)),"",VLOOKUP(B60,'2026년 주요추진사업'!C:W,3,FALSE))</f>
        <v/>
      </c>
      <c r="E60" s="23" t="str">
        <f>IF(ISERROR(VLOOKUP(B60,'2026년 주요추진사업'!C:W,4,FALSE)),"",VLOOKUP(B60,'2026년 주요추진사업'!C:W,4,FALSE))</f>
        <v/>
      </c>
      <c r="F60" s="23" t="str">
        <f>IF(ISERROR(VLOOKUP(B60,'2026년 주요추진사업'!C:W,5,FALSE)),"",VLOOKUP(B60,'2026년 주요추진사업'!C:W,5,FALSE))</f>
        <v/>
      </c>
      <c r="G60" s="24" t="str">
        <f>IF(ISERROR(VLOOKUP(B60,'2026년 주요추진사업'!C:W,6,FALSE)),"",VLOOKUP(B60,'2026년 주요추진사업'!C:W,6,FALSE))</f>
        <v/>
      </c>
      <c r="H60" s="24" t="str">
        <f>IF(ISERROR(VLOOKUP(B60,'2026년 주요추진사업'!C:W,7,FALSE)),"",VLOOKUP(B60,'2026년 주요추진사업'!C:W,7,FALSE))</f>
        <v/>
      </c>
      <c r="I60" s="25" t="str">
        <f>IF(ISERROR(VLOOKUP(B60,'2026년 주요추진사업'!C:W,13,FALSE)),"",VLOOKUP(B60,'2026년 주요추진사업'!C:W,13,FALSE))</f>
        <v/>
      </c>
      <c r="J60" s="25" t="str">
        <f>IF(ISERROR(VLOOKUP(B60,'2026년 주요추진사업'!C:W,14,FALSE)),"",VLOOKUP(B60,'2026년 주요추진사업'!C:W,14,FALSE))</f>
        <v/>
      </c>
      <c r="K60" s="25" t="str">
        <f>IF(ISERROR(VLOOKUP(B60,'2026년 주요추진사업'!C:W,15,FALSE)),"",VLOOKUP(B60,'2026년 주요추진사업'!C:W,15,FALSE))</f>
        <v/>
      </c>
      <c r="L60" s="26" t="str">
        <f>IF(ISERROR(VLOOKUP(B60,'2026년 주요추진사업'!C:W,16,FALSE)),"",VLOOKUP(B60,'2026년 주요추진사업'!C:W,16,FALSE))</f>
        <v/>
      </c>
      <c r="M60" s="26" t="str">
        <f>IF(ISERROR(VLOOKUP(B60,'2026년 주요추진사업'!C:W,17,FALSE)),"",VLOOKUP(B60,'2026년 주요추진사업'!C:W,17,FALSE))</f>
        <v/>
      </c>
      <c r="N60" s="26" t="str">
        <f>IF(ISERROR(VLOOKUP(B60,'2026년 주요추진사업'!C:W,10,FALSE)),"",VLOOKUP(B60,'2026년 주요추진사업'!C:W,10,FALSE))</f>
        <v/>
      </c>
      <c r="O60" s="27"/>
      <c r="P60" s="28"/>
      <c r="Q60" s="28"/>
    </row>
    <row r="61" spans="1:17" ht="12.75">
      <c r="A61" s="21"/>
      <c r="B61" s="24"/>
      <c r="C61" s="23" t="str">
        <f>IF(ISERROR(VLOOKUP(B61,'2026년 주요추진사업'!C:W,2,FALSE)),"",VLOOKUP(B61,'2026년 주요추진사업'!C:W,2,FALSE))</f>
        <v/>
      </c>
      <c r="D61" s="23" t="str">
        <f>IF(ISERROR(VLOOKUP(B61,'2026년 주요추진사업'!C:W,3,FALSE)),"",VLOOKUP(B61,'2026년 주요추진사업'!C:W,3,FALSE))</f>
        <v/>
      </c>
      <c r="E61" s="23" t="str">
        <f>IF(ISERROR(VLOOKUP(B61,'2026년 주요추진사업'!C:W,4,FALSE)),"",VLOOKUP(B61,'2026년 주요추진사업'!C:W,4,FALSE))</f>
        <v/>
      </c>
      <c r="F61" s="23" t="str">
        <f>IF(ISERROR(VLOOKUP(B61,'2026년 주요추진사업'!C:W,5,FALSE)),"",VLOOKUP(B61,'2026년 주요추진사업'!C:W,5,FALSE))</f>
        <v/>
      </c>
      <c r="G61" s="24" t="str">
        <f>IF(ISERROR(VLOOKUP(B61,'2026년 주요추진사업'!C:W,6,FALSE)),"",VLOOKUP(B61,'2026년 주요추진사업'!C:W,6,FALSE))</f>
        <v/>
      </c>
      <c r="H61" s="24" t="str">
        <f>IF(ISERROR(VLOOKUP(B61,'2026년 주요추진사업'!C:W,7,FALSE)),"",VLOOKUP(B61,'2026년 주요추진사업'!C:W,7,FALSE))</f>
        <v/>
      </c>
      <c r="I61" s="25" t="str">
        <f>IF(ISERROR(VLOOKUP(B61,'2026년 주요추진사업'!C:W,13,FALSE)),"",VLOOKUP(B61,'2026년 주요추진사업'!C:W,13,FALSE))</f>
        <v/>
      </c>
      <c r="J61" s="25" t="str">
        <f>IF(ISERROR(VLOOKUP(B61,'2026년 주요추진사업'!C:W,14,FALSE)),"",VLOOKUP(B61,'2026년 주요추진사업'!C:W,14,FALSE))</f>
        <v/>
      </c>
      <c r="K61" s="25" t="str">
        <f>IF(ISERROR(VLOOKUP(B61,'2026년 주요추진사업'!C:W,15,FALSE)),"",VLOOKUP(B61,'2026년 주요추진사업'!C:W,15,FALSE))</f>
        <v/>
      </c>
      <c r="L61" s="26" t="str">
        <f>IF(ISERROR(VLOOKUP(B61,'2026년 주요추진사업'!C:W,16,FALSE)),"",VLOOKUP(B61,'2026년 주요추진사업'!C:W,16,FALSE))</f>
        <v/>
      </c>
      <c r="M61" s="26" t="str">
        <f>IF(ISERROR(VLOOKUP(B61,'2026년 주요추진사업'!C:W,17,FALSE)),"",VLOOKUP(B61,'2026년 주요추진사업'!C:W,17,FALSE))</f>
        <v/>
      </c>
      <c r="N61" s="26" t="str">
        <f>IF(ISERROR(VLOOKUP(B61,'2026년 주요추진사업'!C:W,10,FALSE)),"",VLOOKUP(B61,'2026년 주요추진사업'!C:W,10,FALSE))</f>
        <v/>
      </c>
      <c r="O61" s="27"/>
      <c r="P61" s="28"/>
      <c r="Q61" s="28"/>
    </row>
    <row r="62" spans="1:17" ht="12.75">
      <c r="A62" s="21"/>
      <c r="B62" s="24"/>
      <c r="C62" s="23" t="str">
        <f>IF(ISERROR(VLOOKUP(B62,'2026년 주요추진사업'!C:W,2,FALSE)),"",VLOOKUP(B62,'2026년 주요추진사업'!C:W,2,FALSE))</f>
        <v/>
      </c>
      <c r="D62" s="23" t="str">
        <f>IF(ISERROR(VLOOKUP(B62,'2026년 주요추진사업'!C:W,3,FALSE)),"",VLOOKUP(B62,'2026년 주요추진사업'!C:W,3,FALSE))</f>
        <v/>
      </c>
      <c r="E62" s="23" t="str">
        <f>IF(ISERROR(VLOOKUP(B62,'2026년 주요추진사업'!C:W,4,FALSE)),"",VLOOKUP(B62,'2026년 주요추진사업'!C:W,4,FALSE))</f>
        <v/>
      </c>
      <c r="F62" s="23" t="str">
        <f>IF(ISERROR(VLOOKUP(B62,'2026년 주요추진사업'!C:W,5,FALSE)),"",VLOOKUP(B62,'2026년 주요추진사업'!C:W,5,FALSE))</f>
        <v/>
      </c>
      <c r="G62" s="24" t="str">
        <f>IF(ISERROR(VLOOKUP(B62,'2026년 주요추진사업'!C:W,6,FALSE)),"",VLOOKUP(B62,'2026년 주요추진사업'!C:W,6,FALSE))</f>
        <v/>
      </c>
      <c r="H62" s="24" t="str">
        <f>IF(ISERROR(VLOOKUP(B62,'2026년 주요추진사업'!C:W,7,FALSE)),"",VLOOKUP(B62,'2026년 주요추진사업'!C:W,7,FALSE))</f>
        <v/>
      </c>
      <c r="I62" s="25" t="str">
        <f>IF(ISERROR(VLOOKUP(B62,'2026년 주요추진사업'!C:W,13,FALSE)),"",VLOOKUP(B62,'2026년 주요추진사업'!C:W,13,FALSE))</f>
        <v/>
      </c>
      <c r="J62" s="25" t="str">
        <f>IF(ISERROR(VLOOKUP(B62,'2026년 주요추진사업'!C:W,14,FALSE)),"",VLOOKUP(B62,'2026년 주요추진사업'!C:W,14,FALSE))</f>
        <v/>
      </c>
      <c r="K62" s="25" t="str">
        <f>IF(ISERROR(VLOOKUP(B62,'2026년 주요추진사업'!C:W,15,FALSE)),"",VLOOKUP(B62,'2026년 주요추진사업'!C:W,15,FALSE))</f>
        <v/>
      </c>
      <c r="L62" s="26" t="str">
        <f>IF(ISERROR(VLOOKUP(B62,'2026년 주요추진사업'!C:W,16,FALSE)),"",VLOOKUP(B62,'2026년 주요추진사업'!C:W,16,FALSE))</f>
        <v/>
      </c>
      <c r="M62" s="26" t="str">
        <f>IF(ISERROR(VLOOKUP(B62,'2026년 주요추진사업'!C:W,17,FALSE)),"",VLOOKUP(B62,'2026년 주요추진사업'!C:W,17,FALSE))</f>
        <v/>
      </c>
      <c r="N62" s="26" t="str">
        <f>IF(ISERROR(VLOOKUP(B62,'2026년 주요추진사업'!C:W,10,FALSE)),"",VLOOKUP(B62,'2026년 주요추진사업'!C:W,10,FALSE))</f>
        <v/>
      </c>
      <c r="O62" s="27"/>
      <c r="P62" s="28"/>
      <c r="Q62" s="28"/>
    </row>
    <row r="63" spans="1:17" ht="12.75">
      <c r="A63" s="21"/>
      <c r="B63" s="24"/>
      <c r="C63" s="23" t="str">
        <f>IF(ISERROR(VLOOKUP(B63,'2026년 주요추진사업'!C:W,2,FALSE)),"",VLOOKUP(B63,'2026년 주요추진사업'!C:W,2,FALSE))</f>
        <v/>
      </c>
      <c r="D63" s="23" t="str">
        <f>IF(ISERROR(VLOOKUP(B63,'2026년 주요추진사업'!C:W,3,FALSE)),"",VLOOKUP(B63,'2026년 주요추진사업'!C:W,3,FALSE))</f>
        <v/>
      </c>
      <c r="E63" s="23" t="str">
        <f>IF(ISERROR(VLOOKUP(B63,'2026년 주요추진사업'!C:W,4,FALSE)),"",VLOOKUP(B63,'2026년 주요추진사업'!C:W,4,FALSE))</f>
        <v/>
      </c>
      <c r="F63" s="23" t="str">
        <f>IF(ISERROR(VLOOKUP(B63,'2026년 주요추진사업'!C:W,5,FALSE)),"",VLOOKUP(B63,'2026년 주요추진사업'!C:W,5,FALSE))</f>
        <v/>
      </c>
      <c r="G63" s="24" t="str">
        <f>IF(ISERROR(VLOOKUP(B63,'2026년 주요추진사업'!C:W,6,FALSE)),"",VLOOKUP(B63,'2026년 주요추진사업'!C:W,6,FALSE))</f>
        <v/>
      </c>
      <c r="H63" s="24" t="str">
        <f>IF(ISERROR(VLOOKUP(B63,'2026년 주요추진사업'!C:W,7,FALSE)),"",VLOOKUP(B63,'2026년 주요추진사업'!C:W,7,FALSE))</f>
        <v/>
      </c>
      <c r="I63" s="25" t="str">
        <f>IF(ISERROR(VLOOKUP(B63,'2026년 주요추진사업'!C:W,13,FALSE)),"",VLOOKUP(B63,'2026년 주요추진사업'!C:W,13,FALSE))</f>
        <v/>
      </c>
      <c r="J63" s="25" t="str">
        <f>IF(ISERROR(VLOOKUP(B63,'2026년 주요추진사업'!C:W,14,FALSE)),"",VLOOKUP(B63,'2026년 주요추진사업'!C:W,14,FALSE))</f>
        <v/>
      </c>
      <c r="K63" s="25" t="str">
        <f>IF(ISERROR(VLOOKUP(B63,'2026년 주요추진사업'!C:W,15,FALSE)),"",VLOOKUP(B63,'2026년 주요추진사업'!C:W,15,FALSE))</f>
        <v/>
      </c>
      <c r="L63" s="26" t="str">
        <f>IF(ISERROR(VLOOKUP(B63,'2026년 주요추진사업'!C:W,16,FALSE)),"",VLOOKUP(B63,'2026년 주요추진사업'!C:W,16,FALSE))</f>
        <v/>
      </c>
      <c r="M63" s="26" t="str">
        <f>IF(ISERROR(VLOOKUP(B63,'2026년 주요추진사업'!C:W,17,FALSE)),"",VLOOKUP(B63,'2026년 주요추진사업'!C:W,17,FALSE))</f>
        <v/>
      </c>
      <c r="N63" s="26" t="str">
        <f>IF(ISERROR(VLOOKUP(B63,'2026년 주요추진사업'!C:W,10,FALSE)),"",VLOOKUP(B63,'2026년 주요추진사업'!C:W,10,FALSE))</f>
        <v/>
      </c>
      <c r="O63" s="27"/>
      <c r="P63" s="28"/>
      <c r="Q63" s="28"/>
    </row>
    <row r="64" spans="1:17" ht="12.75">
      <c r="A64" s="21"/>
      <c r="B64" s="24"/>
      <c r="C64" s="23" t="str">
        <f>IF(ISERROR(VLOOKUP(B64,'2026년 주요추진사업'!C:W,2,FALSE)),"",VLOOKUP(B64,'2026년 주요추진사업'!C:W,2,FALSE))</f>
        <v/>
      </c>
      <c r="D64" s="23" t="str">
        <f>IF(ISERROR(VLOOKUP(B64,'2026년 주요추진사업'!C:W,3,FALSE)),"",VLOOKUP(B64,'2026년 주요추진사업'!C:W,3,FALSE))</f>
        <v/>
      </c>
      <c r="E64" s="23" t="str">
        <f>IF(ISERROR(VLOOKUP(B64,'2026년 주요추진사업'!C:W,4,FALSE)),"",VLOOKUP(B64,'2026년 주요추진사업'!C:W,4,FALSE))</f>
        <v/>
      </c>
      <c r="F64" s="23" t="str">
        <f>IF(ISERROR(VLOOKUP(B64,'2026년 주요추진사업'!C:W,5,FALSE)),"",VLOOKUP(B64,'2026년 주요추진사업'!C:W,5,FALSE))</f>
        <v/>
      </c>
      <c r="G64" s="24" t="str">
        <f>IF(ISERROR(VLOOKUP(B64,'2026년 주요추진사업'!C:W,6,FALSE)),"",VLOOKUP(B64,'2026년 주요추진사업'!C:W,6,FALSE))</f>
        <v/>
      </c>
      <c r="H64" s="24" t="str">
        <f>IF(ISERROR(VLOOKUP(B64,'2026년 주요추진사업'!C:W,7,FALSE)),"",VLOOKUP(B64,'2026년 주요추진사업'!C:W,7,FALSE))</f>
        <v/>
      </c>
      <c r="I64" s="25" t="str">
        <f>IF(ISERROR(VLOOKUP(B64,'2026년 주요추진사업'!C:W,13,FALSE)),"",VLOOKUP(B64,'2026년 주요추진사업'!C:W,13,FALSE))</f>
        <v/>
      </c>
      <c r="J64" s="25" t="str">
        <f>IF(ISERROR(VLOOKUP(B64,'2026년 주요추진사업'!C:W,14,FALSE)),"",VLOOKUP(B64,'2026년 주요추진사업'!C:W,14,FALSE))</f>
        <v/>
      </c>
      <c r="K64" s="25" t="str">
        <f>IF(ISERROR(VLOOKUP(B64,'2026년 주요추진사업'!C:W,15,FALSE)),"",VLOOKUP(B64,'2026년 주요추진사업'!C:W,15,FALSE))</f>
        <v/>
      </c>
      <c r="L64" s="26" t="str">
        <f>IF(ISERROR(VLOOKUP(B64,'2026년 주요추진사업'!C:W,16,FALSE)),"",VLOOKUP(B64,'2026년 주요추진사업'!C:W,16,FALSE))</f>
        <v/>
      </c>
      <c r="M64" s="26" t="str">
        <f>IF(ISERROR(VLOOKUP(B64,'2026년 주요추진사업'!C:W,17,FALSE)),"",VLOOKUP(B64,'2026년 주요추진사업'!C:W,17,FALSE))</f>
        <v/>
      </c>
      <c r="N64" s="26" t="str">
        <f>IF(ISERROR(VLOOKUP(B64,'2026년 주요추진사업'!C:W,10,FALSE)),"",VLOOKUP(B64,'2026년 주요추진사업'!C:W,10,FALSE))</f>
        <v/>
      </c>
      <c r="O64" s="27"/>
      <c r="P64" s="28"/>
      <c r="Q64" s="28"/>
    </row>
    <row r="65" spans="1:17" ht="12.75">
      <c r="A65" s="29"/>
      <c r="B65" s="24"/>
      <c r="C65" s="23" t="str">
        <f>IF(ISERROR(VLOOKUP(B65,'2026년 주요추진사업'!C:W,2,FALSE)),"",VLOOKUP(B65,'2026년 주요추진사업'!C:W,2,FALSE))</f>
        <v/>
      </c>
      <c r="D65" s="23" t="str">
        <f>IF(ISERROR(VLOOKUP(B65,'2026년 주요추진사업'!C:W,3,FALSE)),"",VLOOKUP(B65,'2026년 주요추진사업'!C:W,3,FALSE))</f>
        <v/>
      </c>
      <c r="E65" s="23" t="str">
        <f>IF(ISERROR(VLOOKUP(B65,'2026년 주요추진사업'!C:W,4,FALSE)),"",VLOOKUP(B65,'2026년 주요추진사업'!C:W,4,FALSE))</f>
        <v/>
      </c>
      <c r="F65" s="23" t="str">
        <f>IF(ISERROR(VLOOKUP(B65,'2026년 주요추진사업'!C:W,5,FALSE)),"",VLOOKUP(B65,'2026년 주요추진사업'!C:W,5,FALSE))</f>
        <v/>
      </c>
      <c r="G65" s="24" t="str">
        <f>IF(ISERROR(VLOOKUP(B65,'2026년 주요추진사업'!C:W,6,FALSE)),"",VLOOKUP(B65,'2026년 주요추진사업'!C:W,6,FALSE))</f>
        <v/>
      </c>
      <c r="H65" s="24" t="str">
        <f>IF(ISERROR(VLOOKUP(B65,'2026년 주요추진사업'!C:W,7,FALSE)),"",VLOOKUP(B65,'2026년 주요추진사업'!C:W,7,FALSE))</f>
        <v/>
      </c>
      <c r="I65" s="25" t="str">
        <f>IF(ISERROR(VLOOKUP(B65,'2026년 주요추진사업'!C:W,13,FALSE)),"",VLOOKUP(B65,'2026년 주요추진사업'!C:W,13,FALSE))</f>
        <v/>
      </c>
      <c r="J65" s="25" t="str">
        <f>IF(ISERROR(VLOOKUP(B65,'2026년 주요추진사업'!C:W,14,FALSE)),"",VLOOKUP(B65,'2026년 주요추진사업'!C:W,14,FALSE))</f>
        <v/>
      </c>
      <c r="K65" s="25" t="str">
        <f>IF(ISERROR(VLOOKUP(B65,'2026년 주요추진사업'!C:W,15,FALSE)),"",VLOOKUP(B65,'2026년 주요추진사업'!C:W,15,FALSE))</f>
        <v/>
      </c>
      <c r="L65" s="26" t="str">
        <f>IF(ISERROR(VLOOKUP(B65,'2026년 주요추진사업'!C:W,16,FALSE)),"",VLOOKUP(B65,'2026년 주요추진사업'!C:W,16,FALSE))</f>
        <v/>
      </c>
      <c r="M65" s="26" t="str">
        <f>IF(ISERROR(VLOOKUP(B65,'2026년 주요추진사업'!C:W,17,FALSE)),"",VLOOKUP(B65,'2026년 주요추진사업'!C:W,17,FALSE))</f>
        <v/>
      </c>
      <c r="N65" s="26" t="str">
        <f>IF(ISERROR(VLOOKUP(B65,'2026년 주요추진사업'!C:W,10,FALSE)),"",VLOOKUP(B65,'2026년 주요추진사업'!C:W,10,FALSE))</f>
        <v/>
      </c>
      <c r="O65" s="27"/>
      <c r="P65" s="30"/>
      <c r="Q65" s="30"/>
    </row>
    <row r="66" spans="1:17" ht="12.75">
      <c r="A66" s="29"/>
      <c r="B66" s="24"/>
      <c r="C66" s="23" t="str">
        <f>IF(ISERROR(VLOOKUP(B66,'2026년 주요추진사업'!C:W,2,FALSE)),"",VLOOKUP(B66,'2026년 주요추진사업'!C:W,2,FALSE))</f>
        <v/>
      </c>
      <c r="D66" s="23" t="str">
        <f>IF(ISERROR(VLOOKUP(B66,'2026년 주요추진사업'!C:W,3,FALSE)),"",VLOOKUP(B66,'2026년 주요추진사업'!C:W,3,FALSE))</f>
        <v/>
      </c>
      <c r="E66" s="23" t="str">
        <f>IF(ISERROR(VLOOKUP(B66,'2026년 주요추진사업'!C:W,4,FALSE)),"",VLOOKUP(B66,'2026년 주요추진사업'!C:W,4,FALSE))</f>
        <v/>
      </c>
      <c r="F66" s="23" t="str">
        <f>IF(ISERROR(VLOOKUP(B66,'2026년 주요추진사업'!C:W,5,FALSE)),"",VLOOKUP(B66,'2026년 주요추진사업'!C:W,5,FALSE))</f>
        <v/>
      </c>
      <c r="G66" s="24" t="str">
        <f>IF(ISERROR(VLOOKUP(B66,'2026년 주요추진사업'!C:W,6,FALSE)),"",VLOOKUP(B66,'2026년 주요추진사업'!C:W,6,FALSE))</f>
        <v/>
      </c>
      <c r="H66" s="24" t="str">
        <f>IF(ISERROR(VLOOKUP(B66,'2026년 주요추진사업'!C:W,7,FALSE)),"",VLOOKUP(B66,'2026년 주요추진사업'!C:W,7,FALSE))</f>
        <v/>
      </c>
      <c r="I66" s="25" t="str">
        <f>IF(ISERROR(VLOOKUP(B66,'2026년 주요추진사업'!C:W,13,FALSE)),"",VLOOKUP(B66,'2026년 주요추진사업'!C:W,13,FALSE))</f>
        <v/>
      </c>
      <c r="J66" s="25" t="str">
        <f>IF(ISERROR(VLOOKUP(B66,'2026년 주요추진사업'!C:W,14,FALSE)),"",VLOOKUP(B66,'2026년 주요추진사업'!C:W,14,FALSE))</f>
        <v/>
      </c>
      <c r="K66" s="25" t="str">
        <f>IF(ISERROR(VLOOKUP(B66,'2026년 주요추진사업'!C:W,15,FALSE)),"",VLOOKUP(B66,'2026년 주요추진사업'!C:W,15,FALSE))</f>
        <v/>
      </c>
      <c r="L66" s="26" t="str">
        <f>IF(ISERROR(VLOOKUP(B66,'2026년 주요추진사업'!C:W,16,FALSE)),"",VLOOKUP(B66,'2026년 주요추진사업'!C:W,16,FALSE))</f>
        <v/>
      </c>
      <c r="M66" s="26" t="str">
        <f>IF(ISERROR(VLOOKUP(B66,'2026년 주요추진사업'!C:W,17,FALSE)),"",VLOOKUP(B66,'2026년 주요추진사업'!C:W,17,FALSE))</f>
        <v/>
      </c>
      <c r="N66" s="26" t="str">
        <f>IF(ISERROR(VLOOKUP(B66,'2026년 주요추진사업'!C:W,10,FALSE)),"",VLOOKUP(B66,'2026년 주요추진사업'!C:W,10,FALSE))</f>
        <v/>
      </c>
      <c r="O66" s="27"/>
      <c r="P66" s="30"/>
      <c r="Q66" s="30"/>
    </row>
    <row r="67" spans="1:17" ht="12.75">
      <c r="A67" s="29"/>
      <c r="B67" s="24"/>
      <c r="C67" s="23" t="str">
        <f>IF(ISERROR(VLOOKUP(B67,'2026년 주요추진사업'!C:W,2,FALSE)),"",VLOOKUP(B67,'2026년 주요추진사업'!C:W,2,FALSE))</f>
        <v/>
      </c>
      <c r="D67" s="23" t="str">
        <f>IF(ISERROR(VLOOKUP(B67,'2026년 주요추진사업'!C:W,3,FALSE)),"",VLOOKUP(B67,'2026년 주요추진사업'!C:W,3,FALSE))</f>
        <v/>
      </c>
      <c r="E67" s="23" t="str">
        <f>IF(ISERROR(VLOOKUP(B67,'2026년 주요추진사업'!C:W,4,FALSE)),"",VLOOKUP(B67,'2026년 주요추진사업'!C:W,4,FALSE))</f>
        <v/>
      </c>
      <c r="F67" s="23" t="str">
        <f>IF(ISERROR(VLOOKUP(B67,'2026년 주요추진사업'!C:W,5,FALSE)),"",VLOOKUP(B67,'2026년 주요추진사업'!C:W,5,FALSE))</f>
        <v/>
      </c>
      <c r="G67" s="24" t="str">
        <f>IF(ISERROR(VLOOKUP(B67,'2026년 주요추진사업'!C:W,6,FALSE)),"",VLOOKUP(B67,'2026년 주요추진사업'!C:W,6,FALSE))</f>
        <v/>
      </c>
      <c r="H67" s="24" t="str">
        <f>IF(ISERROR(VLOOKUP(B67,'2026년 주요추진사업'!C:W,7,FALSE)),"",VLOOKUP(B67,'2026년 주요추진사업'!C:W,7,FALSE))</f>
        <v/>
      </c>
      <c r="I67" s="25" t="str">
        <f>IF(ISERROR(VLOOKUP(B67,'2026년 주요추진사업'!C:W,13,FALSE)),"",VLOOKUP(B67,'2026년 주요추진사업'!C:W,13,FALSE))</f>
        <v/>
      </c>
      <c r="J67" s="25" t="str">
        <f>IF(ISERROR(VLOOKUP(B67,'2026년 주요추진사업'!C:W,14,FALSE)),"",VLOOKUP(B67,'2026년 주요추진사업'!C:W,14,FALSE))</f>
        <v/>
      </c>
      <c r="K67" s="25" t="str">
        <f>IF(ISERROR(VLOOKUP(B67,'2026년 주요추진사업'!C:W,15,FALSE)),"",VLOOKUP(B67,'2026년 주요추진사업'!C:W,15,FALSE))</f>
        <v/>
      </c>
      <c r="L67" s="26" t="str">
        <f>IF(ISERROR(VLOOKUP(B67,'2026년 주요추진사업'!C:W,16,FALSE)),"",VLOOKUP(B67,'2026년 주요추진사업'!C:W,16,FALSE))</f>
        <v/>
      </c>
      <c r="M67" s="26" t="str">
        <f>IF(ISERROR(VLOOKUP(B67,'2026년 주요추진사업'!C:W,17,FALSE)),"",VLOOKUP(B67,'2026년 주요추진사업'!C:W,17,FALSE))</f>
        <v/>
      </c>
      <c r="N67" s="26" t="str">
        <f>IF(ISERROR(VLOOKUP(B67,'2026년 주요추진사업'!C:W,10,FALSE)),"",VLOOKUP(B67,'2026년 주요추진사업'!C:W,10,FALSE))</f>
        <v/>
      </c>
      <c r="O67" s="27"/>
      <c r="P67" s="30"/>
      <c r="Q67" s="30"/>
    </row>
    <row r="68" spans="1:17" ht="12.75">
      <c r="A68" s="29"/>
      <c r="B68" s="24"/>
      <c r="C68" s="23" t="str">
        <f>IF(ISERROR(VLOOKUP(B68,'2026년 주요추진사업'!C:W,2,FALSE)),"",VLOOKUP(B68,'2026년 주요추진사업'!C:W,2,FALSE))</f>
        <v/>
      </c>
      <c r="D68" s="23" t="str">
        <f>IF(ISERROR(VLOOKUP(B68,'2026년 주요추진사업'!C:W,3,FALSE)),"",VLOOKUP(B68,'2026년 주요추진사업'!C:W,3,FALSE))</f>
        <v/>
      </c>
      <c r="E68" s="23" t="str">
        <f>IF(ISERROR(VLOOKUP(B68,'2026년 주요추진사업'!C:W,4,FALSE)),"",VLOOKUP(B68,'2026년 주요추진사업'!C:W,4,FALSE))</f>
        <v/>
      </c>
      <c r="F68" s="23" t="str">
        <f>IF(ISERROR(VLOOKUP(B68,'2026년 주요추진사업'!C:W,5,FALSE)),"",VLOOKUP(B68,'2026년 주요추진사업'!C:W,5,FALSE))</f>
        <v/>
      </c>
      <c r="G68" s="24" t="str">
        <f>IF(ISERROR(VLOOKUP(B68,'2026년 주요추진사업'!C:W,6,FALSE)),"",VLOOKUP(B68,'2026년 주요추진사업'!C:W,6,FALSE))</f>
        <v/>
      </c>
      <c r="H68" s="24" t="str">
        <f>IF(ISERROR(VLOOKUP(B68,'2026년 주요추진사업'!C:W,7,FALSE)),"",VLOOKUP(B68,'2026년 주요추진사업'!C:W,7,FALSE))</f>
        <v/>
      </c>
      <c r="I68" s="25" t="str">
        <f>IF(ISERROR(VLOOKUP(B68,'2026년 주요추진사업'!C:W,13,FALSE)),"",VLOOKUP(B68,'2026년 주요추진사업'!C:W,13,FALSE))</f>
        <v/>
      </c>
      <c r="J68" s="25" t="str">
        <f>IF(ISERROR(VLOOKUP(B68,'2026년 주요추진사업'!C:W,14,FALSE)),"",VLOOKUP(B68,'2026년 주요추진사업'!C:W,14,FALSE))</f>
        <v/>
      </c>
      <c r="K68" s="25" t="str">
        <f>IF(ISERROR(VLOOKUP(B68,'2026년 주요추진사업'!C:W,15,FALSE)),"",VLOOKUP(B68,'2026년 주요추진사업'!C:W,15,FALSE))</f>
        <v/>
      </c>
      <c r="L68" s="26" t="str">
        <f>IF(ISERROR(VLOOKUP(B68,'2026년 주요추진사업'!C:W,16,FALSE)),"",VLOOKUP(B68,'2026년 주요추진사업'!C:W,16,FALSE))</f>
        <v/>
      </c>
      <c r="M68" s="26" t="str">
        <f>IF(ISERROR(VLOOKUP(B68,'2026년 주요추진사업'!C:W,17,FALSE)),"",VLOOKUP(B68,'2026년 주요추진사업'!C:W,17,FALSE))</f>
        <v/>
      </c>
      <c r="N68" s="26" t="str">
        <f>IF(ISERROR(VLOOKUP(B68,'2026년 주요추진사업'!C:W,10,FALSE)),"",VLOOKUP(B68,'2026년 주요추진사업'!C:W,10,FALSE))</f>
        <v/>
      </c>
      <c r="O68" s="27"/>
      <c r="P68" s="30"/>
      <c r="Q68" s="30"/>
    </row>
    <row r="69" spans="1:17" ht="12.75">
      <c r="A69" s="21"/>
      <c r="B69" s="24"/>
      <c r="C69" s="23" t="str">
        <f>IF(ISERROR(VLOOKUP(B69,'2026년 주요추진사업'!C:W,2,FALSE)),"",VLOOKUP(B69,'2026년 주요추진사업'!C:W,2,FALSE))</f>
        <v/>
      </c>
      <c r="D69" s="23" t="str">
        <f>IF(ISERROR(VLOOKUP(B69,'2026년 주요추진사업'!C:W,3,FALSE)),"",VLOOKUP(B69,'2026년 주요추진사업'!C:W,3,FALSE))</f>
        <v/>
      </c>
      <c r="E69" s="23" t="str">
        <f>IF(ISERROR(VLOOKUP(B69,'2026년 주요추진사업'!C:W,4,FALSE)),"",VLOOKUP(B69,'2026년 주요추진사업'!C:W,4,FALSE))</f>
        <v/>
      </c>
      <c r="F69" s="23" t="str">
        <f>IF(ISERROR(VLOOKUP(B69,'2026년 주요추진사업'!C:W,5,FALSE)),"",VLOOKUP(B69,'2026년 주요추진사업'!C:W,5,FALSE))</f>
        <v/>
      </c>
      <c r="G69" s="24" t="str">
        <f>IF(ISERROR(VLOOKUP(B69,'2026년 주요추진사업'!C:W,6,FALSE)),"",VLOOKUP(B69,'2026년 주요추진사업'!C:W,6,FALSE))</f>
        <v/>
      </c>
      <c r="H69" s="24" t="str">
        <f>IF(ISERROR(VLOOKUP(B69,'2026년 주요추진사업'!C:W,7,FALSE)),"",VLOOKUP(B69,'2026년 주요추진사업'!C:W,7,FALSE))</f>
        <v/>
      </c>
      <c r="I69" s="25" t="str">
        <f>IF(ISERROR(VLOOKUP(B69,'2026년 주요추진사업'!C:W,13,FALSE)),"",VLOOKUP(B69,'2026년 주요추진사업'!C:W,13,FALSE))</f>
        <v/>
      </c>
      <c r="J69" s="25" t="str">
        <f>IF(ISERROR(VLOOKUP(B69,'2026년 주요추진사업'!C:W,14,FALSE)),"",VLOOKUP(B69,'2026년 주요추진사업'!C:W,14,FALSE))</f>
        <v/>
      </c>
      <c r="K69" s="25" t="str">
        <f>IF(ISERROR(VLOOKUP(B69,'2026년 주요추진사업'!C:W,15,FALSE)),"",VLOOKUP(B69,'2026년 주요추진사업'!C:W,15,FALSE))</f>
        <v/>
      </c>
      <c r="L69" s="26" t="str">
        <f>IF(ISERROR(VLOOKUP(B69,'2026년 주요추진사업'!C:W,16,FALSE)),"",VLOOKUP(B69,'2026년 주요추진사업'!C:W,16,FALSE))</f>
        <v/>
      </c>
      <c r="M69" s="26" t="str">
        <f>IF(ISERROR(VLOOKUP(B69,'2026년 주요추진사업'!C:W,17,FALSE)),"",VLOOKUP(B69,'2026년 주요추진사업'!C:W,17,FALSE))</f>
        <v/>
      </c>
      <c r="N69" s="26" t="str">
        <f>IF(ISERROR(VLOOKUP(B69,'2026년 주요추진사업'!C:W,10,FALSE)),"",VLOOKUP(B69,'2026년 주요추진사업'!C:W,10,FALSE))</f>
        <v/>
      </c>
      <c r="O69" s="27"/>
      <c r="P69" s="28"/>
      <c r="Q69" s="28"/>
    </row>
    <row r="70" spans="1:17" ht="12.75">
      <c r="A70" s="21"/>
      <c r="B70" s="24"/>
      <c r="C70" s="23" t="str">
        <f>IF(ISERROR(VLOOKUP(B70,'2026년 주요추진사업'!C:W,2,FALSE)),"",VLOOKUP(B70,'2026년 주요추진사업'!C:W,2,FALSE))</f>
        <v/>
      </c>
      <c r="D70" s="23" t="str">
        <f>IF(ISERROR(VLOOKUP(B70,'2026년 주요추진사업'!C:W,3,FALSE)),"",VLOOKUP(B70,'2026년 주요추진사업'!C:W,3,FALSE))</f>
        <v/>
      </c>
      <c r="E70" s="23" t="str">
        <f>IF(ISERROR(VLOOKUP(B70,'2026년 주요추진사업'!C:W,4,FALSE)),"",VLOOKUP(B70,'2026년 주요추진사업'!C:W,4,FALSE))</f>
        <v/>
      </c>
      <c r="F70" s="23" t="str">
        <f>IF(ISERROR(VLOOKUP(B70,'2026년 주요추진사업'!C:W,5,FALSE)),"",VLOOKUP(B70,'2026년 주요추진사업'!C:W,5,FALSE))</f>
        <v/>
      </c>
      <c r="G70" s="24" t="str">
        <f>IF(ISERROR(VLOOKUP(B70,'2026년 주요추진사업'!C:W,6,FALSE)),"",VLOOKUP(B70,'2026년 주요추진사업'!C:W,6,FALSE))</f>
        <v/>
      </c>
      <c r="H70" s="24" t="str">
        <f>IF(ISERROR(VLOOKUP(B70,'2026년 주요추진사업'!C:W,7,FALSE)),"",VLOOKUP(B70,'2026년 주요추진사업'!C:W,7,FALSE))</f>
        <v/>
      </c>
      <c r="I70" s="25" t="str">
        <f>IF(ISERROR(VLOOKUP(B70,'2026년 주요추진사업'!C:W,13,FALSE)),"",VLOOKUP(B70,'2026년 주요추진사업'!C:W,13,FALSE))</f>
        <v/>
      </c>
      <c r="J70" s="25" t="str">
        <f>IF(ISERROR(VLOOKUP(B70,'2026년 주요추진사업'!C:W,14,FALSE)),"",VLOOKUP(B70,'2026년 주요추진사업'!C:W,14,FALSE))</f>
        <v/>
      </c>
      <c r="K70" s="25" t="str">
        <f>IF(ISERROR(VLOOKUP(B70,'2026년 주요추진사업'!C:W,15,FALSE)),"",VLOOKUP(B70,'2026년 주요추진사업'!C:W,15,FALSE))</f>
        <v/>
      </c>
      <c r="L70" s="26" t="str">
        <f>IF(ISERROR(VLOOKUP(B70,'2026년 주요추진사업'!C:W,16,FALSE)),"",VLOOKUP(B70,'2026년 주요추진사업'!C:W,16,FALSE))</f>
        <v/>
      </c>
      <c r="M70" s="26" t="str">
        <f>IF(ISERROR(VLOOKUP(B70,'2026년 주요추진사업'!C:W,17,FALSE)),"",VLOOKUP(B70,'2026년 주요추진사업'!C:W,17,FALSE))</f>
        <v/>
      </c>
      <c r="N70" s="26" t="str">
        <f>IF(ISERROR(VLOOKUP(B70,'2026년 주요추진사업'!C:W,10,FALSE)),"",VLOOKUP(B70,'2026년 주요추진사업'!C:W,10,FALSE))</f>
        <v/>
      </c>
      <c r="O70" s="27"/>
      <c r="P70" s="28"/>
      <c r="Q70" s="28"/>
    </row>
    <row r="71" spans="1:17" ht="12.75">
      <c r="A71" s="21"/>
      <c r="B71" s="24"/>
      <c r="C71" s="23" t="str">
        <f>IF(ISERROR(VLOOKUP(B71,'2026년 주요추진사업'!C:W,2,FALSE)),"",VLOOKUP(B71,'2026년 주요추진사업'!C:W,2,FALSE))</f>
        <v/>
      </c>
      <c r="D71" s="23" t="str">
        <f>IF(ISERROR(VLOOKUP(B71,'2026년 주요추진사업'!C:W,3,FALSE)),"",VLOOKUP(B71,'2026년 주요추진사업'!C:W,3,FALSE))</f>
        <v/>
      </c>
      <c r="E71" s="23" t="str">
        <f>IF(ISERROR(VLOOKUP(B71,'2026년 주요추진사업'!C:W,4,FALSE)),"",VLOOKUP(B71,'2026년 주요추진사업'!C:W,4,FALSE))</f>
        <v/>
      </c>
      <c r="F71" s="23" t="str">
        <f>IF(ISERROR(VLOOKUP(B71,'2026년 주요추진사업'!C:W,5,FALSE)),"",VLOOKUP(B71,'2026년 주요추진사업'!C:W,5,FALSE))</f>
        <v/>
      </c>
      <c r="G71" s="24" t="str">
        <f>IF(ISERROR(VLOOKUP(B71,'2026년 주요추진사업'!C:W,6,FALSE)),"",VLOOKUP(B71,'2026년 주요추진사업'!C:W,6,FALSE))</f>
        <v/>
      </c>
      <c r="H71" s="24" t="str">
        <f>IF(ISERROR(VLOOKUP(B71,'2026년 주요추진사업'!C:W,7,FALSE)),"",VLOOKUP(B71,'2026년 주요추진사업'!C:W,7,FALSE))</f>
        <v/>
      </c>
      <c r="I71" s="25" t="str">
        <f>IF(ISERROR(VLOOKUP(B71,'2026년 주요추진사업'!C:W,13,FALSE)),"",VLOOKUP(B71,'2026년 주요추진사업'!C:W,13,FALSE))</f>
        <v/>
      </c>
      <c r="J71" s="25" t="str">
        <f>IF(ISERROR(VLOOKUP(B71,'2026년 주요추진사업'!C:W,14,FALSE)),"",VLOOKUP(B71,'2026년 주요추진사업'!C:W,14,FALSE))</f>
        <v/>
      </c>
      <c r="K71" s="25" t="str">
        <f>IF(ISERROR(VLOOKUP(B71,'2026년 주요추진사업'!C:W,15,FALSE)),"",VLOOKUP(B71,'2026년 주요추진사업'!C:W,15,FALSE))</f>
        <v/>
      </c>
      <c r="L71" s="26" t="str">
        <f>IF(ISERROR(VLOOKUP(B71,'2026년 주요추진사업'!C:W,16,FALSE)),"",VLOOKUP(B71,'2026년 주요추진사업'!C:W,16,FALSE))</f>
        <v/>
      </c>
      <c r="M71" s="26" t="str">
        <f>IF(ISERROR(VLOOKUP(B71,'2026년 주요추진사업'!C:W,17,FALSE)),"",VLOOKUP(B71,'2026년 주요추진사업'!C:W,17,FALSE))</f>
        <v/>
      </c>
      <c r="N71" s="26" t="str">
        <f>IF(ISERROR(VLOOKUP(B71,'2026년 주요추진사업'!C:W,10,FALSE)),"",VLOOKUP(B71,'2026년 주요추진사업'!C:W,10,FALSE))</f>
        <v/>
      </c>
      <c r="O71" s="27"/>
      <c r="P71" s="28"/>
      <c r="Q71" s="28"/>
    </row>
    <row r="72" spans="1:17" ht="12.75">
      <c r="A72" s="21"/>
      <c r="B72" s="24"/>
      <c r="C72" s="23" t="str">
        <f>IF(ISERROR(VLOOKUP(B72,'2026년 주요추진사업'!C:W,2,FALSE)),"",VLOOKUP(B72,'2026년 주요추진사업'!C:W,2,FALSE))</f>
        <v/>
      </c>
      <c r="D72" s="23" t="str">
        <f>IF(ISERROR(VLOOKUP(B72,'2026년 주요추진사업'!C:W,3,FALSE)),"",VLOOKUP(B72,'2026년 주요추진사업'!C:W,3,FALSE))</f>
        <v/>
      </c>
      <c r="E72" s="23" t="str">
        <f>IF(ISERROR(VLOOKUP(B72,'2026년 주요추진사업'!C:W,4,FALSE)),"",VLOOKUP(B72,'2026년 주요추진사업'!C:W,4,FALSE))</f>
        <v/>
      </c>
      <c r="F72" s="23" t="str">
        <f>IF(ISERROR(VLOOKUP(B72,'2026년 주요추진사업'!C:W,5,FALSE)),"",VLOOKUP(B72,'2026년 주요추진사업'!C:W,5,FALSE))</f>
        <v/>
      </c>
      <c r="G72" s="24" t="str">
        <f>IF(ISERROR(VLOOKUP(B72,'2026년 주요추진사업'!C:W,6,FALSE)),"",VLOOKUP(B72,'2026년 주요추진사업'!C:W,6,FALSE))</f>
        <v/>
      </c>
      <c r="H72" s="24" t="str">
        <f>IF(ISERROR(VLOOKUP(B72,'2026년 주요추진사업'!C:W,7,FALSE)),"",VLOOKUP(B72,'2026년 주요추진사업'!C:W,7,FALSE))</f>
        <v/>
      </c>
      <c r="I72" s="25" t="str">
        <f>IF(ISERROR(VLOOKUP(B72,'2026년 주요추진사업'!C:W,13,FALSE)),"",VLOOKUP(B72,'2026년 주요추진사업'!C:W,13,FALSE))</f>
        <v/>
      </c>
      <c r="J72" s="25" t="str">
        <f>IF(ISERROR(VLOOKUP(B72,'2026년 주요추진사업'!C:W,14,FALSE)),"",VLOOKUP(B72,'2026년 주요추진사업'!C:W,14,FALSE))</f>
        <v/>
      </c>
      <c r="K72" s="25" t="str">
        <f>IF(ISERROR(VLOOKUP(B72,'2026년 주요추진사업'!C:W,15,FALSE)),"",VLOOKUP(B72,'2026년 주요추진사업'!C:W,15,FALSE))</f>
        <v/>
      </c>
      <c r="L72" s="26" t="str">
        <f>IF(ISERROR(VLOOKUP(B72,'2026년 주요추진사업'!C:W,16,FALSE)),"",VLOOKUP(B72,'2026년 주요추진사업'!C:W,16,FALSE))</f>
        <v/>
      </c>
      <c r="M72" s="26" t="str">
        <f>IF(ISERROR(VLOOKUP(B72,'2026년 주요추진사업'!C:W,17,FALSE)),"",VLOOKUP(B72,'2026년 주요추진사업'!C:W,17,FALSE))</f>
        <v/>
      </c>
      <c r="N72" s="26" t="str">
        <f>IF(ISERROR(VLOOKUP(B72,'2026년 주요추진사업'!C:W,10,FALSE)),"",VLOOKUP(B72,'2026년 주요추진사업'!C:W,10,FALSE))</f>
        <v/>
      </c>
      <c r="O72" s="27"/>
      <c r="P72" s="28"/>
      <c r="Q72" s="28"/>
    </row>
    <row r="73" spans="1:17" ht="12.75">
      <c r="A73" s="21"/>
      <c r="B73" s="24"/>
      <c r="C73" s="23" t="str">
        <f>IF(ISERROR(VLOOKUP(B73,'2026년 주요추진사업'!C:W,2,FALSE)),"",VLOOKUP(B73,'2026년 주요추진사업'!C:W,2,FALSE))</f>
        <v/>
      </c>
      <c r="D73" s="23" t="str">
        <f>IF(ISERROR(VLOOKUP(B73,'2026년 주요추진사업'!C:W,3,FALSE)),"",VLOOKUP(B73,'2026년 주요추진사업'!C:W,3,FALSE))</f>
        <v/>
      </c>
      <c r="E73" s="23" t="str">
        <f>IF(ISERROR(VLOOKUP(B73,'2026년 주요추진사업'!C:W,4,FALSE)),"",VLOOKUP(B73,'2026년 주요추진사업'!C:W,4,FALSE))</f>
        <v/>
      </c>
      <c r="F73" s="23" t="str">
        <f>IF(ISERROR(VLOOKUP(B73,'2026년 주요추진사업'!C:W,5,FALSE)),"",VLOOKUP(B73,'2026년 주요추진사업'!C:W,5,FALSE))</f>
        <v/>
      </c>
      <c r="G73" s="24" t="str">
        <f>IF(ISERROR(VLOOKUP(B73,'2026년 주요추진사업'!C:W,6,FALSE)),"",VLOOKUP(B73,'2026년 주요추진사업'!C:W,6,FALSE))</f>
        <v/>
      </c>
      <c r="H73" s="24" t="str">
        <f>IF(ISERROR(VLOOKUP(B73,'2026년 주요추진사업'!C:W,7,FALSE)),"",VLOOKUP(B73,'2026년 주요추진사업'!C:W,7,FALSE))</f>
        <v/>
      </c>
      <c r="I73" s="25" t="str">
        <f>IF(ISERROR(VLOOKUP(B73,'2026년 주요추진사업'!C:W,13,FALSE)),"",VLOOKUP(B73,'2026년 주요추진사업'!C:W,13,FALSE))</f>
        <v/>
      </c>
      <c r="J73" s="25" t="str">
        <f>IF(ISERROR(VLOOKUP(B73,'2026년 주요추진사업'!C:W,14,FALSE)),"",VLOOKUP(B73,'2026년 주요추진사업'!C:W,14,FALSE))</f>
        <v/>
      </c>
      <c r="K73" s="25" t="str">
        <f>IF(ISERROR(VLOOKUP(B73,'2026년 주요추진사업'!C:W,15,FALSE)),"",VLOOKUP(B73,'2026년 주요추진사업'!C:W,15,FALSE))</f>
        <v/>
      </c>
      <c r="L73" s="26" t="str">
        <f>IF(ISERROR(VLOOKUP(B73,'2026년 주요추진사업'!C:W,16,FALSE)),"",VLOOKUP(B73,'2026년 주요추진사업'!C:W,16,FALSE))</f>
        <v/>
      </c>
      <c r="M73" s="26" t="str">
        <f>IF(ISERROR(VLOOKUP(B73,'2026년 주요추진사업'!C:W,17,FALSE)),"",VLOOKUP(B73,'2026년 주요추진사업'!C:W,17,FALSE))</f>
        <v/>
      </c>
      <c r="N73" s="26" t="str">
        <f>IF(ISERROR(VLOOKUP(B73,'2026년 주요추진사업'!C:W,10,FALSE)),"",VLOOKUP(B73,'2026년 주요추진사업'!C:W,10,FALSE))</f>
        <v/>
      </c>
      <c r="O73" s="27"/>
      <c r="P73" s="28"/>
      <c r="Q73" s="28"/>
    </row>
    <row r="74" spans="1:17" ht="12.75">
      <c r="A74" s="21"/>
      <c r="B74" s="24"/>
      <c r="C74" s="23" t="str">
        <f>IF(ISERROR(VLOOKUP(B74,'2026년 주요추진사업'!C:W,2,FALSE)),"",VLOOKUP(B74,'2026년 주요추진사업'!C:W,2,FALSE))</f>
        <v/>
      </c>
      <c r="D74" s="23" t="str">
        <f>IF(ISERROR(VLOOKUP(B74,'2026년 주요추진사업'!C:W,3,FALSE)),"",VLOOKUP(B74,'2026년 주요추진사업'!C:W,3,FALSE))</f>
        <v/>
      </c>
      <c r="E74" s="23" t="str">
        <f>IF(ISERROR(VLOOKUP(B74,'2026년 주요추진사업'!C:W,4,FALSE)),"",VLOOKUP(B74,'2026년 주요추진사업'!C:W,4,FALSE))</f>
        <v/>
      </c>
      <c r="F74" s="23" t="str">
        <f>IF(ISERROR(VLOOKUP(B74,'2026년 주요추진사업'!C:W,5,FALSE)),"",VLOOKUP(B74,'2026년 주요추진사업'!C:W,5,FALSE))</f>
        <v/>
      </c>
      <c r="G74" s="24" t="str">
        <f>IF(ISERROR(VLOOKUP(B74,'2026년 주요추진사업'!C:W,6,FALSE)),"",VLOOKUP(B74,'2026년 주요추진사업'!C:W,6,FALSE))</f>
        <v/>
      </c>
      <c r="H74" s="24" t="str">
        <f>IF(ISERROR(VLOOKUP(B74,'2026년 주요추진사업'!C:W,7,FALSE)),"",VLOOKUP(B74,'2026년 주요추진사업'!C:W,7,FALSE))</f>
        <v/>
      </c>
      <c r="I74" s="25" t="str">
        <f>IF(ISERROR(VLOOKUP(B74,'2026년 주요추진사업'!C:W,13,FALSE)),"",VLOOKUP(B74,'2026년 주요추진사업'!C:W,13,FALSE))</f>
        <v/>
      </c>
      <c r="J74" s="25" t="str">
        <f>IF(ISERROR(VLOOKUP(B74,'2026년 주요추진사업'!C:W,14,FALSE)),"",VLOOKUP(B74,'2026년 주요추진사업'!C:W,14,FALSE))</f>
        <v/>
      </c>
      <c r="K74" s="25" t="str">
        <f>IF(ISERROR(VLOOKUP(B74,'2026년 주요추진사업'!C:W,15,FALSE)),"",VLOOKUP(B74,'2026년 주요추진사업'!C:W,15,FALSE))</f>
        <v/>
      </c>
      <c r="L74" s="26" t="str">
        <f>IF(ISERROR(VLOOKUP(B74,'2026년 주요추진사업'!C:W,16,FALSE)),"",VLOOKUP(B74,'2026년 주요추진사업'!C:W,16,FALSE))</f>
        <v/>
      </c>
      <c r="M74" s="26" t="str">
        <f>IF(ISERROR(VLOOKUP(B74,'2026년 주요추진사업'!C:W,17,FALSE)),"",VLOOKUP(B74,'2026년 주요추진사업'!C:W,17,FALSE))</f>
        <v/>
      </c>
      <c r="N74" s="26" t="str">
        <f>IF(ISERROR(VLOOKUP(B74,'2026년 주요추진사업'!C:W,10,FALSE)),"",VLOOKUP(B74,'2026년 주요추진사업'!C:W,10,FALSE))</f>
        <v/>
      </c>
      <c r="O74" s="27"/>
      <c r="P74" s="28"/>
      <c r="Q74" s="28"/>
    </row>
    <row r="75" spans="1:17" ht="12.75">
      <c r="A75" s="21"/>
      <c r="B75" s="24"/>
      <c r="C75" s="23" t="str">
        <f>IF(ISERROR(VLOOKUP(B75,'2026년 주요추진사업'!C:W,2,FALSE)),"",VLOOKUP(B75,'2026년 주요추진사업'!C:W,2,FALSE))</f>
        <v/>
      </c>
      <c r="D75" s="23" t="str">
        <f>IF(ISERROR(VLOOKUP(B75,'2026년 주요추진사업'!C:W,3,FALSE)),"",VLOOKUP(B75,'2026년 주요추진사업'!C:W,3,FALSE))</f>
        <v/>
      </c>
      <c r="E75" s="23" t="str">
        <f>IF(ISERROR(VLOOKUP(B75,'2026년 주요추진사업'!C:W,4,FALSE)),"",VLOOKUP(B75,'2026년 주요추진사업'!C:W,4,FALSE))</f>
        <v/>
      </c>
      <c r="F75" s="23" t="str">
        <f>IF(ISERROR(VLOOKUP(B75,'2026년 주요추진사업'!C:W,5,FALSE)),"",VLOOKUP(B75,'2026년 주요추진사업'!C:W,5,FALSE))</f>
        <v/>
      </c>
      <c r="G75" s="24" t="str">
        <f>IF(ISERROR(VLOOKUP(B75,'2026년 주요추진사업'!C:W,6,FALSE)),"",VLOOKUP(B75,'2026년 주요추진사업'!C:W,6,FALSE))</f>
        <v/>
      </c>
      <c r="H75" s="24" t="str">
        <f>IF(ISERROR(VLOOKUP(B75,'2026년 주요추진사업'!C:W,7,FALSE)),"",VLOOKUP(B75,'2026년 주요추진사업'!C:W,7,FALSE))</f>
        <v/>
      </c>
      <c r="I75" s="25" t="str">
        <f>IF(ISERROR(VLOOKUP(B75,'2026년 주요추진사업'!C:W,13,FALSE)),"",VLOOKUP(B75,'2026년 주요추진사업'!C:W,13,FALSE))</f>
        <v/>
      </c>
      <c r="J75" s="25" t="str">
        <f>IF(ISERROR(VLOOKUP(B75,'2026년 주요추진사업'!C:W,14,FALSE)),"",VLOOKUP(B75,'2026년 주요추진사업'!C:W,14,FALSE))</f>
        <v/>
      </c>
      <c r="K75" s="25" t="str">
        <f>IF(ISERROR(VLOOKUP(B75,'2026년 주요추진사업'!C:W,15,FALSE)),"",VLOOKUP(B75,'2026년 주요추진사업'!C:W,15,FALSE))</f>
        <v/>
      </c>
      <c r="L75" s="26" t="str">
        <f>IF(ISERROR(VLOOKUP(B75,'2026년 주요추진사업'!C:W,16,FALSE)),"",VLOOKUP(B75,'2026년 주요추진사업'!C:W,16,FALSE))</f>
        <v/>
      </c>
      <c r="M75" s="26" t="str">
        <f>IF(ISERROR(VLOOKUP(B75,'2026년 주요추진사업'!C:W,17,FALSE)),"",VLOOKUP(B75,'2026년 주요추진사업'!C:W,17,FALSE))</f>
        <v/>
      </c>
      <c r="N75" s="26" t="str">
        <f>IF(ISERROR(VLOOKUP(B75,'2026년 주요추진사업'!C:W,10,FALSE)),"",VLOOKUP(B75,'2026년 주요추진사업'!C:W,10,FALSE))</f>
        <v/>
      </c>
      <c r="O75" s="27"/>
      <c r="P75" s="28"/>
      <c r="Q75" s="28"/>
    </row>
    <row r="76" spans="1:17" ht="12.75">
      <c r="A76" s="21"/>
      <c r="B76" s="24"/>
      <c r="C76" s="23" t="str">
        <f>IF(ISERROR(VLOOKUP(B76,'2026년 주요추진사업'!C:W,2,FALSE)),"",VLOOKUP(B76,'2026년 주요추진사업'!C:W,2,FALSE))</f>
        <v/>
      </c>
      <c r="D76" s="23" t="str">
        <f>IF(ISERROR(VLOOKUP(B76,'2026년 주요추진사업'!C:W,3,FALSE)),"",VLOOKUP(B76,'2026년 주요추진사업'!C:W,3,FALSE))</f>
        <v/>
      </c>
      <c r="E76" s="23" t="str">
        <f>IF(ISERROR(VLOOKUP(B76,'2026년 주요추진사업'!C:W,4,FALSE)),"",VLOOKUP(B76,'2026년 주요추진사업'!C:W,4,FALSE))</f>
        <v/>
      </c>
      <c r="F76" s="23" t="str">
        <f>IF(ISERROR(VLOOKUP(B76,'2026년 주요추진사업'!C:W,5,FALSE)),"",VLOOKUP(B76,'2026년 주요추진사업'!C:W,5,FALSE))</f>
        <v/>
      </c>
      <c r="G76" s="24" t="str">
        <f>IF(ISERROR(VLOOKUP(B76,'2026년 주요추진사업'!C:W,6,FALSE)),"",VLOOKUP(B76,'2026년 주요추진사업'!C:W,6,FALSE))</f>
        <v/>
      </c>
      <c r="H76" s="24" t="str">
        <f>IF(ISERROR(VLOOKUP(B76,'2026년 주요추진사업'!C:W,7,FALSE)),"",VLOOKUP(B76,'2026년 주요추진사업'!C:W,7,FALSE))</f>
        <v/>
      </c>
      <c r="I76" s="25" t="str">
        <f>IF(ISERROR(VLOOKUP(B76,'2026년 주요추진사업'!C:W,13,FALSE)),"",VLOOKUP(B76,'2026년 주요추진사업'!C:W,13,FALSE))</f>
        <v/>
      </c>
      <c r="J76" s="25" t="str">
        <f>IF(ISERROR(VLOOKUP(B76,'2026년 주요추진사업'!C:W,14,FALSE)),"",VLOOKUP(B76,'2026년 주요추진사업'!C:W,14,FALSE))</f>
        <v/>
      </c>
      <c r="K76" s="25" t="str">
        <f>IF(ISERROR(VLOOKUP(B76,'2026년 주요추진사업'!C:W,15,FALSE)),"",VLOOKUP(B76,'2026년 주요추진사업'!C:W,15,FALSE))</f>
        <v/>
      </c>
      <c r="L76" s="26" t="str">
        <f>IF(ISERROR(VLOOKUP(B76,'2026년 주요추진사업'!C:W,16,FALSE)),"",VLOOKUP(B76,'2026년 주요추진사업'!C:W,16,FALSE))</f>
        <v/>
      </c>
      <c r="M76" s="26" t="str">
        <f>IF(ISERROR(VLOOKUP(B76,'2026년 주요추진사업'!C:W,17,FALSE)),"",VLOOKUP(B76,'2026년 주요추진사업'!C:W,17,FALSE))</f>
        <v/>
      </c>
      <c r="N76" s="26" t="str">
        <f>IF(ISERROR(VLOOKUP(B76,'2026년 주요추진사업'!C:W,10,FALSE)),"",VLOOKUP(B76,'2026년 주요추진사업'!C:W,10,FALSE))</f>
        <v/>
      </c>
      <c r="O76" s="27"/>
      <c r="P76" s="28"/>
      <c r="Q76" s="28"/>
    </row>
    <row r="77" spans="1:17" ht="12.75">
      <c r="A77" s="21"/>
      <c r="B77" s="24"/>
      <c r="C77" s="23" t="str">
        <f>IF(ISERROR(VLOOKUP(B77,'2026년 주요추진사업'!C:W,2,FALSE)),"",VLOOKUP(B77,'2026년 주요추진사업'!C:W,2,FALSE))</f>
        <v/>
      </c>
      <c r="D77" s="23" t="str">
        <f>IF(ISERROR(VLOOKUP(B77,'2026년 주요추진사업'!C:W,3,FALSE)),"",VLOOKUP(B77,'2026년 주요추진사업'!C:W,3,FALSE))</f>
        <v/>
      </c>
      <c r="E77" s="23" t="str">
        <f>IF(ISERROR(VLOOKUP(B77,'2026년 주요추진사업'!C:W,4,FALSE)),"",VLOOKUP(B77,'2026년 주요추진사업'!C:W,4,FALSE))</f>
        <v/>
      </c>
      <c r="F77" s="23" t="str">
        <f>IF(ISERROR(VLOOKUP(B77,'2026년 주요추진사업'!C:W,5,FALSE)),"",VLOOKUP(B77,'2026년 주요추진사업'!C:W,5,FALSE))</f>
        <v/>
      </c>
      <c r="G77" s="24" t="str">
        <f>IF(ISERROR(VLOOKUP(B77,'2026년 주요추진사업'!C:W,6,FALSE)),"",VLOOKUP(B77,'2026년 주요추진사업'!C:W,6,FALSE))</f>
        <v/>
      </c>
      <c r="H77" s="24" t="str">
        <f>IF(ISERROR(VLOOKUP(B77,'2026년 주요추진사업'!C:W,7,FALSE)),"",VLOOKUP(B77,'2026년 주요추진사업'!C:W,7,FALSE))</f>
        <v/>
      </c>
      <c r="I77" s="25" t="str">
        <f>IF(ISERROR(VLOOKUP(B77,'2026년 주요추진사업'!C:W,13,FALSE)),"",VLOOKUP(B77,'2026년 주요추진사업'!C:W,13,FALSE))</f>
        <v/>
      </c>
      <c r="J77" s="25" t="str">
        <f>IF(ISERROR(VLOOKUP(B77,'2026년 주요추진사업'!C:W,14,FALSE)),"",VLOOKUP(B77,'2026년 주요추진사업'!C:W,14,FALSE))</f>
        <v/>
      </c>
      <c r="K77" s="25" t="str">
        <f>IF(ISERROR(VLOOKUP(B77,'2026년 주요추진사업'!C:W,15,FALSE)),"",VLOOKUP(B77,'2026년 주요추진사업'!C:W,15,FALSE))</f>
        <v/>
      </c>
      <c r="L77" s="26" t="str">
        <f>IF(ISERROR(VLOOKUP(B77,'2026년 주요추진사업'!C:W,16,FALSE)),"",VLOOKUP(B77,'2026년 주요추진사업'!C:W,16,FALSE))</f>
        <v/>
      </c>
      <c r="M77" s="26" t="str">
        <f>IF(ISERROR(VLOOKUP(B77,'2026년 주요추진사업'!C:W,17,FALSE)),"",VLOOKUP(B77,'2026년 주요추진사업'!C:W,17,FALSE))</f>
        <v/>
      </c>
      <c r="N77" s="26" t="str">
        <f>IF(ISERROR(VLOOKUP(B77,'2026년 주요추진사업'!C:W,10,FALSE)),"",VLOOKUP(B77,'2026년 주요추진사업'!C:W,10,FALSE))</f>
        <v/>
      </c>
      <c r="O77" s="27"/>
      <c r="P77" s="28"/>
      <c r="Q77" s="28"/>
    </row>
    <row r="78" spans="1:17" ht="12.75">
      <c r="A78" s="21"/>
      <c r="B78" s="24"/>
      <c r="C78" s="23" t="str">
        <f>IF(ISERROR(VLOOKUP(B78,'2026년 주요추진사업'!C:W,2,FALSE)),"",VLOOKUP(B78,'2026년 주요추진사업'!C:W,2,FALSE))</f>
        <v/>
      </c>
      <c r="D78" s="23" t="str">
        <f>IF(ISERROR(VLOOKUP(B78,'2026년 주요추진사업'!C:W,3,FALSE)),"",VLOOKUP(B78,'2026년 주요추진사업'!C:W,3,FALSE))</f>
        <v/>
      </c>
      <c r="E78" s="23" t="str">
        <f>IF(ISERROR(VLOOKUP(B78,'2026년 주요추진사업'!C:W,4,FALSE)),"",VLOOKUP(B78,'2026년 주요추진사업'!C:W,4,FALSE))</f>
        <v/>
      </c>
      <c r="F78" s="23" t="str">
        <f>IF(ISERROR(VLOOKUP(B78,'2026년 주요추진사업'!C:W,5,FALSE)),"",VLOOKUP(B78,'2026년 주요추진사업'!C:W,5,FALSE))</f>
        <v/>
      </c>
      <c r="G78" s="24" t="str">
        <f>IF(ISERROR(VLOOKUP(B78,'2026년 주요추진사업'!C:W,6,FALSE)),"",VLOOKUP(B78,'2026년 주요추진사업'!C:W,6,FALSE))</f>
        <v/>
      </c>
      <c r="H78" s="24" t="str">
        <f>IF(ISERROR(VLOOKUP(B78,'2026년 주요추진사업'!C:W,7,FALSE)),"",VLOOKUP(B78,'2026년 주요추진사업'!C:W,7,FALSE))</f>
        <v/>
      </c>
      <c r="I78" s="25" t="str">
        <f>IF(ISERROR(VLOOKUP(B78,'2026년 주요추진사업'!C:W,13,FALSE)),"",VLOOKUP(B78,'2026년 주요추진사업'!C:W,13,FALSE))</f>
        <v/>
      </c>
      <c r="J78" s="25" t="str">
        <f>IF(ISERROR(VLOOKUP(B78,'2026년 주요추진사업'!C:W,14,FALSE)),"",VLOOKUP(B78,'2026년 주요추진사업'!C:W,14,FALSE))</f>
        <v/>
      </c>
      <c r="K78" s="25" t="str">
        <f>IF(ISERROR(VLOOKUP(B78,'2026년 주요추진사업'!C:W,15,FALSE)),"",VLOOKUP(B78,'2026년 주요추진사업'!C:W,15,FALSE))</f>
        <v/>
      </c>
      <c r="L78" s="26" t="str">
        <f>IF(ISERROR(VLOOKUP(B78,'2026년 주요추진사업'!C:W,16,FALSE)),"",VLOOKUP(B78,'2026년 주요추진사업'!C:W,16,FALSE))</f>
        <v/>
      </c>
      <c r="M78" s="26" t="str">
        <f>IF(ISERROR(VLOOKUP(B78,'2026년 주요추진사업'!C:W,17,FALSE)),"",VLOOKUP(B78,'2026년 주요추진사업'!C:W,17,FALSE))</f>
        <v/>
      </c>
      <c r="N78" s="26" t="str">
        <f>IF(ISERROR(VLOOKUP(B78,'2026년 주요추진사업'!C:W,10,FALSE)),"",VLOOKUP(B78,'2026년 주요추진사업'!C:W,10,FALSE))</f>
        <v/>
      </c>
      <c r="O78" s="27"/>
      <c r="P78" s="28"/>
      <c r="Q78" s="28"/>
    </row>
    <row r="79" spans="1:17" ht="12.75">
      <c r="A79" s="21"/>
      <c r="B79" s="24"/>
      <c r="C79" s="23" t="str">
        <f>IF(ISERROR(VLOOKUP(B79,'2026년 주요추진사업'!C:W,2,FALSE)),"",VLOOKUP(B79,'2026년 주요추진사업'!C:W,2,FALSE))</f>
        <v/>
      </c>
      <c r="D79" s="23" t="str">
        <f>IF(ISERROR(VLOOKUP(B79,'2026년 주요추진사업'!C:W,3,FALSE)),"",VLOOKUP(B79,'2026년 주요추진사업'!C:W,3,FALSE))</f>
        <v/>
      </c>
      <c r="E79" s="23" t="str">
        <f>IF(ISERROR(VLOOKUP(B79,'2026년 주요추진사업'!C:W,4,FALSE)),"",VLOOKUP(B79,'2026년 주요추진사업'!C:W,4,FALSE))</f>
        <v/>
      </c>
      <c r="F79" s="23" t="str">
        <f>IF(ISERROR(VLOOKUP(B79,'2026년 주요추진사업'!C:W,5,FALSE)),"",VLOOKUP(B79,'2026년 주요추진사업'!C:W,5,FALSE))</f>
        <v/>
      </c>
      <c r="G79" s="24" t="str">
        <f>IF(ISERROR(VLOOKUP(B79,'2026년 주요추진사업'!C:W,6,FALSE)),"",VLOOKUP(B79,'2026년 주요추진사업'!C:W,6,FALSE))</f>
        <v/>
      </c>
      <c r="H79" s="24" t="str">
        <f>IF(ISERROR(VLOOKUP(B79,'2026년 주요추진사업'!C:W,7,FALSE)),"",VLOOKUP(B79,'2026년 주요추진사업'!C:W,7,FALSE))</f>
        <v/>
      </c>
      <c r="I79" s="25" t="str">
        <f>IF(ISERROR(VLOOKUP(B79,'2026년 주요추진사업'!C:W,13,FALSE)),"",VLOOKUP(B79,'2026년 주요추진사업'!C:W,13,FALSE))</f>
        <v/>
      </c>
      <c r="J79" s="25" t="str">
        <f>IF(ISERROR(VLOOKUP(B79,'2026년 주요추진사업'!C:W,14,FALSE)),"",VLOOKUP(B79,'2026년 주요추진사업'!C:W,14,FALSE))</f>
        <v/>
      </c>
      <c r="K79" s="25" t="str">
        <f>IF(ISERROR(VLOOKUP(B79,'2026년 주요추진사업'!C:W,15,FALSE)),"",VLOOKUP(B79,'2026년 주요추진사업'!C:W,15,FALSE))</f>
        <v/>
      </c>
      <c r="L79" s="26" t="str">
        <f>IF(ISERROR(VLOOKUP(B79,'2026년 주요추진사업'!C:W,16,FALSE)),"",VLOOKUP(B79,'2026년 주요추진사업'!C:W,16,FALSE))</f>
        <v/>
      </c>
      <c r="M79" s="26" t="str">
        <f>IF(ISERROR(VLOOKUP(B79,'2026년 주요추진사업'!C:W,17,FALSE)),"",VLOOKUP(B79,'2026년 주요추진사업'!C:W,17,FALSE))</f>
        <v/>
      </c>
      <c r="N79" s="26" t="str">
        <f>IF(ISERROR(VLOOKUP(B79,'2026년 주요추진사업'!C:W,10,FALSE)),"",VLOOKUP(B79,'2026년 주요추진사업'!C:W,10,FALSE))</f>
        <v/>
      </c>
      <c r="O79" s="27"/>
      <c r="P79" s="28"/>
      <c r="Q79" s="28"/>
    </row>
    <row r="80" spans="1:17" ht="12.75">
      <c r="A80" s="21"/>
      <c r="B80" s="24"/>
      <c r="C80" s="23" t="str">
        <f>IF(ISERROR(VLOOKUP(B80,'2026년 주요추진사업'!C:W,2,FALSE)),"",VLOOKUP(B80,'2026년 주요추진사업'!C:W,2,FALSE))</f>
        <v/>
      </c>
      <c r="D80" s="23" t="str">
        <f>IF(ISERROR(VLOOKUP(B80,'2026년 주요추진사업'!C:W,3,FALSE)),"",VLOOKUP(B80,'2026년 주요추진사업'!C:W,3,FALSE))</f>
        <v/>
      </c>
      <c r="E80" s="23" t="str">
        <f>IF(ISERROR(VLOOKUP(B80,'2026년 주요추진사업'!C:W,4,FALSE)),"",VLOOKUP(B80,'2026년 주요추진사업'!C:W,4,FALSE))</f>
        <v/>
      </c>
      <c r="F80" s="23" t="str">
        <f>IF(ISERROR(VLOOKUP(B80,'2026년 주요추진사업'!C:W,5,FALSE)),"",VLOOKUP(B80,'2026년 주요추진사업'!C:W,5,FALSE))</f>
        <v/>
      </c>
      <c r="G80" s="24" t="str">
        <f>IF(ISERROR(VLOOKUP(B80,'2026년 주요추진사업'!C:W,6,FALSE)),"",VLOOKUP(B80,'2026년 주요추진사업'!C:W,6,FALSE))</f>
        <v/>
      </c>
      <c r="H80" s="24" t="str">
        <f>IF(ISERROR(VLOOKUP(B80,'2026년 주요추진사업'!C:W,7,FALSE)),"",VLOOKUP(B80,'2026년 주요추진사업'!C:W,7,FALSE))</f>
        <v/>
      </c>
      <c r="I80" s="25" t="str">
        <f>IF(ISERROR(VLOOKUP(B80,'2026년 주요추진사업'!C:W,13,FALSE)),"",VLOOKUP(B80,'2026년 주요추진사업'!C:W,13,FALSE))</f>
        <v/>
      </c>
      <c r="J80" s="25" t="str">
        <f>IF(ISERROR(VLOOKUP(B80,'2026년 주요추진사업'!C:W,14,FALSE)),"",VLOOKUP(B80,'2026년 주요추진사업'!C:W,14,FALSE))</f>
        <v/>
      </c>
      <c r="K80" s="25" t="str">
        <f>IF(ISERROR(VLOOKUP(B80,'2026년 주요추진사업'!C:W,15,FALSE)),"",VLOOKUP(B80,'2026년 주요추진사업'!C:W,15,FALSE))</f>
        <v/>
      </c>
      <c r="L80" s="26" t="str">
        <f>IF(ISERROR(VLOOKUP(B80,'2026년 주요추진사업'!C:W,16,FALSE)),"",VLOOKUP(B80,'2026년 주요추진사업'!C:W,16,FALSE))</f>
        <v/>
      </c>
      <c r="M80" s="26" t="str">
        <f>IF(ISERROR(VLOOKUP(B80,'2026년 주요추진사업'!C:W,17,FALSE)),"",VLOOKUP(B80,'2026년 주요추진사업'!C:W,17,FALSE))</f>
        <v/>
      </c>
      <c r="N80" s="26" t="str">
        <f>IF(ISERROR(VLOOKUP(B80,'2026년 주요추진사업'!C:W,10,FALSE)),"",VLOOKUP(B80,'2026년 주요추진사업'!C:W,10,FALSE))</f>
        <v/>
      </c>
      <c r="O80" s="27"/>
      <c r="P80" s="28"/>
      <c r="Q80" s="28"/>
    </row>
    <row r="81" spans="1:17" ht="12.75">
      <c r="A81" s="21"/>
      <c r="B81" s="24"/>
      <c r="C81" s="23" t="str">
        <f>IF(ISERROR(VLOOKUP(B81,'2026년 주요추진사업'!C:W,2,FALSE)),"",VLOOKUP(B81,'2026년 주요추진사업'!C:W,2,FALSE))</f>
        <v/>
      </c>
      <c r="D81" s="23" t="str">
        <f>IF(ISERROR(VLOOKUP(B81,'2026년 주요추진사업'!C:W,3,FALSE)),"",VLOOKUP(B81,'2026년 주요추진사업'!C:W,3,FALSE))</f>
        <v/>
      </c>
      <c r="E81" s="23" t="str">
        <f>IF(ISERROR(VLOOKUP(B81,'2026년 주요추진사업'!C:W,4,FALSE)),"",VLOOKUP(B81,'2026년 주요추진사업'!C:W,4,FALSE))</f>
        <v/>
      </c>
      <c r="F81" s="23" t="str">
        <f>IF(ISERROR(VLOOKUP(B81,'2026년 주요추진사업'!C:W,5,FALSE)),"",VLOOKUP(B81,'2026년 주요추진사업'!C:W,5,FALSE))</f>
        <v/>
      </c>
      <c r="G81" s="24" t="str">
        <f>IF(ISERROR(VLOOKUP(B81,'2026년 주요추진사업'!C:W,6,FALSE)),"",VLOOKUP(B81,'2026년 주요추진사업'!C:W,6,FALSE))</f>
        <v/>
      </c>
      <c r="H81" s="24" t="str">
        <f>IF(ISERROR(VLOOKUP(B81,'2026년 주요추진사업'!C:W,7,FALSE)),"",VLOOKUP(B81,'2026년 주요추진사업'!C:W,7,FALSE))</f>
        <v/>
      </c>
      <c r="I81" s="25" t="str">
        <f>IF(ISERROR(VLOOKUP(B81,'2026년 주요추진사업'!C:W,13,FALSE)),"",VLOOKUP(B81,'2026년 주요추진사업'!C:W,13,FALSE))</f>
        <v/>
      </c>
      <c r="J81" s="25" t="str">
        <f>IF(ISERROR(VLOOKUP(B81,'2026년 주요추진사업'!C:W,14,FALSE)),"",VLOOKUP(B81,'2026년 주요추진사업'!C:W,14,FALSE))</f>
        <v/>
      </c>
      <c r="K81" s="25" t="str">
        <f>IF(ISERROR(VLOOKUP(B81,'2026년 주요추진사업'!C:W,15,FALSE)),"",VLOOKUP(B81,'2026년 주요추진사업'!C:W,15,FALSE))</f>
        <v/>
      </c>
      <c r="L81" s="26" t="str">
        <f>IF(ISERROR(VLOOKUP(B81,'2026년 주요추진사업'!C:W,16,FALSE)),"",VLOOKUP(B81,'2026년 주요추진사업'!C:W,16,FALSE))</f>
        <v/>
      </c>
      <c r="M81" s="26" t="str">
        <f>IF(ISERROR(VLOOKUP(B81,'2026년 주요추진사업'!C:W,17,FALSE)),"",VLOOKUP(B81,'2026년 주요추진사업'!C:W,17,FALSE))</f>
        <v/>
      </c>
      <c r="N81" s="26" t="str">
        <f>IF(ISERROR(VLOOKUP(B81,'2026년 주요추진사업'!C:W,10,FALSE)),"",VLOOKUP(B81,'2026년 주요추진사업'!C:W,10,FALSE))</f>
        <v/>
      </c>
      <c r="O81" s="27"/>
      <c r="P81" s="28"/>
      <c r="Q81" s="28"/>
    </row>
    <row r="82" spans="1:17" ht="12.75">
      <c r="A82" s="21"/>
      <c r="B82" s="24"/>
      <c r="C82" s="23" t="str">
        <f>IF(ISERROR(VLOOKUP(B82,'2026년 주요추진사업'!C:W,2,FALSE)),"",VLOOKUP(B82,'2026년 주요추진사업'!C:W,2,FALSE))</f>
        <v/>
      </c>
      <c r="D82" s="23" t="str">
        <f>IF(ISERROR(VLOOKUP(B82,'2026년 주요추진사업'!C:W,3,FALSE)),"",VLOOKUP(B82,'2026년 주요추진사업'!C:W,3,FALSE))</f>
        <v/>
      </c>
      <c r="E82" s="23" t="str">
        <f>IF(ISERROR(VLOOKUP(B82,'2026년 주요추진사업'!C:W,4,FALSE)),"",VLOOKUP(B82,'2026년 주요추진사업'!C:W,4,FALSE))</f>
        <v/>
      </c>
      <c r="F82" s="23" t="str">
        <f>IF(ISERROR(VLOOKUP(B82,'2026년 주요추진사업'!C:W,5,FALSE)),"",VLOOKUP(B82,'2026년 주요추진사업'!C:W,5,FALSE))</f>
        <v/>
      </c>
      <c r="G82" s="24" t="str">
        <f>IF(ISERROR(VLOOKUP(B82,'2026년 주요추진사업'!C:W,6,FALSE)),"",VLOOKUP(B82,'2026년 주요추진사업'!C:W,6,FALSE))</f>
        <v/>
      </c>
      <c r="H82" s="24" t="str">
        <f>IF(ISERROR(VLOOKUP(B82,'2026년 주요추진사업'!C:W,7,FALSE)),"",VLOOKUP(B82,'2026년 주요추진사업'!C:W,7,FALSE))</f>
        <v/>
      </c>
      <c r="I82" s="25" t="str">
        <f>IF(ISERROR(VLOOKUP(B82,'2026년 주요추진사업'!C:W,13,FALSE)),"",VLOOKUP(B82,'2026년 주요추진사업'!C:W,13,FALSE))</f>
        <v/>
      </c>
      <c r="J82" s="25" t="str">
        <f>IF(ISERROR(VLOOKUP(B82,'2026년 주요추진사업'!C:W,14,FALSE)),"",VLOOKUP(B82,'2026년 주요추진사업'!C:W,14,FALSE))</f>
        <v/>
      </c>
      <c r="K82" s="25" t="str">
        <f>IF(ISERROR(VLOOKUP(B82,'2026년 주요추진사업'!C:W,15,FALSE)),"",VLOOKUP(B82,'2026년 주요추진사업'!C:W,15,FALSE))</f>
        <v/>
      </c>
      <c r="L82" s="26" t="str">
        <f>IF(ISERROR(VLOOKUP(B82,'2026년 주요추진사업'!C:W,16,FALSE)),"",VLOOKUP(B82,'2026년 주요추진사업'!C:W,16,FALSE))</f>
        <v/>
      </c>
      <c r="M82" s="26" t="str">
        <f>IF(ISERROR(VLOOKUP(B82,'2026년 주요추진사업'!C:W,17,FALSE)),"",VLOOKUP(B82,'2026년 주요추진사업'!C:W,17,FALSE))</f>
        <v/>
      </c>
      <c r="N82" s="26" t="str">
        <f>IF(ISERROR(VLOOKUP(B82,'2026년 주요추진사업'!C:W,10,FALSE)),"",VLOOKUP(B82,'2026년 주요추진사업'!C:W,10,FALSE))</f>
        <v/>
      </c>
      <c r="O82" s="27"/>
      <c r="P82" s="28"/>
      <c r="Q82" s="28"/>
    </row>
    <row r="83" spans="1:17" ht="12.75">
      <c r="A83" s="21"/>
      <c r="B83" s="24"/>
      <c r="C83" s="23" t="str">
        <f>IF(ISERROR(VLOOKUP(B83,'2026년 주요추진사업'!C:W,2,FALSE)),"",VLOOKUP(B83,'2026년 주요추진사업'!C:W,2,FALSE))</f>
        <v/>
      </c>
      <c r="D83" s="23" t="str">
        <f>IF(ISERROR(VLOOKUP(B83,'2026년 주요추진사업'!C:W,3,FALSE)),"",VLOOKUP(B83,'2026년 주요추진사업'!C:W,3,FALSE))</f>
        <v/>
      </c>
      <c r="E83" s="23" t="str">
        <f>IF(ISERROR(VLOOKUP(B83,'2026년 주요추진사업'!C:W,4,FALSE)),"",VLOOKUP(B83,'2026년 주요추진사업'!C:W,4,FALSE))</f>
        <v/>
      </c>
      <c r="F83" s="23" t="str">
        <f>IF(ISERROR(VLOOKUP(B83,'2026년 주요추진사업'!C:W,5,FALSE)),"",VLOOKUP(B83,'2026년 주요추진사업'!C:W,5,FALSE))</f>
        <v/>
      </c>
      <c r="G83" s="24" t="str">
        <f>IF(ISERROR(VLOOKUP(B83,'2026년 주요추진사업'!C:W,6,FALSE)),"",VLOOKUP(B83,'2026년 주요추진사업'!C:W,6,FALSE))</f>
        <v/>
      </c>
      <c r="H83" s="24" t="str">
        <f>IF(ISERROR(VLOOKUP(B83,'2026년 주요추진사업'!C:W,7,FALSE)),"",VLOOKUP(B83,'2026년 주요추진사업'!C:W,7,FALSE))</f>
        <v/>
      </c>
      <c r="I83" s="25" t="str">
        <f>IF(ISERROR(VLOOKUP(B83,'2026년 주요추진사업'!C:W,13,FALSE)),"",VLOOKUP(B83,'2026년 주요추진사업'!C:W,13,FALSE))</f>
        <v/>
      </c>
      <c r="J83" s="25" t="str">
        <f>IF(ISERROR(VLOOKUP(B83,'2026년 주요추진사업'!C:W,14,FALSE)),"",VLOOKUP(B83,'2026년 주요추진사업'!C:W,14,FALSE))</f>
        <v/>
      </c>
      <c r="K83" s="25" t="str">
        <f>IF(ISERROR(VLOOKUP(B83,'2026년 주요추진사업'!C:W,15,FALSE)),"",VLOOKUP(B83,'2026년 주요추진사업'!C:W,15,FALSE))</f>
        <v/>
      </c>
      <c r="L83" s="26" t="str">
        <f>IF(ISERROR(VLOOKUP(B83,'2026년 주요추진사업'!C:W,16,FALSE)),"",VLOOKUP(B83,'2026년 주요추진사업'!C:W,16,FALSE))</f>
        <v/>
      </c>
      <c r="M83" s="26" t="str">
        <f>IF(ISERROR(VLOOKUP(B83,'2026년 주요추진사업'!C:W,17,FALSE)),"",VLOOKUP(B83,'2026년 주요추진사업'!C:W,17,FALSE))</f>
        <v/>
      </c>
      <c r="N83" s="26" t="str">
        <f>IF(ISERROR(VLOOKUP(B83,'2026년 주요추진사업'!C:W,10,FALSE)),"",VLOOKUP(B83,'2026년 주요추진사업'!C:W,10,FALSE))</f>
        <v/>
      </c>
      <c r="O83" s="27"/>
      <c r="P83" s="28"/>
      <c r="Q83" s="28"/>
    </row>
    <row r="84" spans="1:17" ht="12.75">
      <c r="A84" s="21"/>
      <c r="B84" s="24"/>
      <c r="C84" s="23" t="str">
        <f>IF(ISERROR(VLOOKUP(B84,'2026년 주요추진사업'!C:W,2,FALSE)),"",VLOOKUP(B84,'2026년 주요추진사업'!C:W,2,FALSE))</f>
        <v/>
      </c>
      <c r="D84" s="23" t="str">
        <f>IF(ISERROR(VLOOKUP(B84,'2026년 주요추진사업'!C:W,3,FALSE)),"",VLOOKUP(B84,'2026년 주요추진사업'!C:W,3,FALSE))</f>
        <v/>
      </c>
      <c r="E84" s="23" t="str">
        <f>IF(ISERROR(VLOOKUP(B84,'2026년 주요추진사업'!C:W,4,FALSE)),"",VLOOKUP(B84,'2026년 주요추진사업'!C:W,4,FALSE))</f>
        <v/>
      </c>
      <c r="F84" s="23" t="str">
        <f>IF(ISERROR(VLOOKUP(B84,'2026년 주요추진사업'!C:W,5,FALSE)),"",VLOOKUP(B84,'2026년 주요추진사업'!C:W,5,FALSE))</f>
        <v/>
      </c>
      <c r="G84" s="24" t="str">
        <f>IF(ISERROR(VLOOKUP(B84,'2026년 주요추진사업'!C:W,6,FALSE)),"",VLOOKUP(B84,'2026년 주요추진사업'!C:W,6,FALSE))</f>
        <v/>
      </c>
      <c r="H84" s="24" t="str">
        <f>IF(ISERROR(VLOOKUP(B84,'2026년 주요추진사업'!C:W,7,FALSE)),"",VLOOKUP(B84,'2026년 주요추진사업'!C:W,7,FALSE))</f>
        <v/>
      </c>
      <c r="I84" s="25" t="str">
        <f>IF(ISERROR(VLOOKUP(B84,'2026년 주요추진사업'!C:W,13,FALSE)),"",VLOOKUP(B84,'2026년 주요추진사업'!C:W,13,FALSE))</f>
        <v/>
      </c>
      <c r="J84" s="25" t="str">
        <f>IF(ISERROR(VLOOKUP(B84,'2026년 주요추진사업'!C:W,14,FALSE)),"",VLOOKUP(B84,'2026년 주요추진사업'!C:W,14,FALSE))</f>
        <v/>
      </c>
      <c r="K84" s="25" t="str">
        <f>IF(ISERROR(VLOOKUP(B84,'2026년 주요추진사업'!C:W,15,FALSE)),"",VLOOKUP(B84,'2026년 주요추진사업'!C:W,15,FALSE))</f>
        <v/>
      </c>
      <c r="L84" s="26" t="str">
        <f>IF(ISERROR(VLOOKUP(B84,'2026년 주요추진사업'!C:W,16,FALSE)),"",VLOOKUP(B84,'2026년 주요추진사업'!C:W,16,FALSE))</f>
        <v/>
      </c>
      <c r="M84" s="26" t="str">
        <f>IF(ISERROR(VLOOKUP(B84,'2026년 주요추진사업'!C:W,17,FALSE)),"",VLOOKUP(B84,'2026년 주요추진사업'!C:W,17,FALSE))</f>
        <v/>
      </c>
      <c r="N84" s="26" t="str">
        <f>IF(ISERROR(VLOOKUP(B84,'2026년 주요추진사업'!C:W,10,FALSE)),"",VLOOKUP(B84,'2026년 주요추진사업'!C:W,10,FALSE))</f>
        <v/>
      </c>
      <c r="O84" s="27"/>
      <c r="P84" s="28"/>
      <c r="Q84" s="28"/>
    </row>
    <row r="85" spans="1:17" ht="12.75">
      <c r="A85" s="21"/>
      <c r="B85" s="24"/>
      <c r="C85" s="23" t="str">
        <f>IF(ISERROR(VLOOKUP(B85,'2026년 주요추진사업'!C:W,2,FALSE)),"",VLOOKUP(B85,'2026년 주요추진사업'!C:W,2,FALSE))</f>
        <v/>
      </c>
      <c r="D85" s="23" t="str">
        <f>IF(ISERROR(VLOOKUP(B85,'2026년 주요추진사업'!C:W,3,FALSE)),"",VLOOKUP(B85,'2026년 주요추진사업'!C:W,3,FALSE))</f>
        <v/>
      </c>
      <c r="E85" s="23" t="str">
        <f>IF(ISERROR(VLOOKUP(B85,'2026년 주요추진사업'!C:W,4,FALSE)),"",VLOOKUP(B85,'2026년 주요추진사업'!C:W,4,FALSE))</f>
        <v/>
      </c>
      <c r="F85" s="23" t="str">
        <f>IF(ISERROR(VLOOKUP(B85,'2026년 주요추진사업'!C:W,5,FALSE)),"",VLOOKUP(B85,'2026년 주요추진사업'!C:W,5,FALSE))</f>
        <v/>
      </c>
      <c r="G85" s="24" t="str">
        <f>IF(ISERROR(VLOOKUP(B85,'2026년 주요추진사업'!C:W,6,FALSE)),"",VLOOKUP(B85,'2026년 주요추진사업'!C:W,6,FALSE))</f>
        <v/>
      </c>
      <c r="H85" s="24" t="str">
        <f>IF(ISERROR(VLOOKUP(B85,'2026년 주요추진사업'!C:W,7,FALSE)),"",VLOOKUP(B85,'2026년 주요추진사업'!C:W,7,FALSE))</f>
        <v/>
      </c>
      <c r="I85" s="25" t="str">
        <f>IF(ISERROR(VLOOKUP(B85,'2026년 주요추진사업'!C:W,13,FALSE)),"",VLOOKUP(B85,'2026년 주요추진사업'!C:W,13,FALSE))</f>
        <v/>
      </c>
      <c r="J85" s="25" t="str">
        <f>IF(ISERROR(VLOOKUP(B85,'2026년 주요추진사업'!C:W,14,FALSE)),"",VLOOKUP(B85,'2026년 주요추진사업'!C:W,14,FALSE))</f>
        <v/>
      </c>
      <c r="K85" s="25" t="str">
        <f>IF(ISERROR(VLOOKUP(B85,'2026년 주요추진사업'!C:W,15,FALSE)),"",VLOOKUP(B85,'2026년 주요추진사업'!C:W,15,FALSE))</f>
        <v/>
      </c>
      <c r="L85" s="26" t="str">
        <f>IF(ISERROR(VLOOKUP(B85,'2026년 주요추진사업'!C:W,16,FALSE)),"",VLOOKUP(B85,'2026년 주요추진사업'!C:W,16,FALSE))</f>
        <v/>
      </c>
      <c r="M85" s="26" t="str">
        <f>IF(ISERROR(VLOOKUP(B85,'2026년 주요추진사업'!C:W,17,FALSE)),"",VLOOKUP(B85,'2026년 주요추진사업'!C:W,17,FALSE))</f>
        <v/>
      </c>
      <c r="N85" s="26" t="str">
        <f>IF(ISERROR(VLOOKUP(B85,'2026년 주요추진사업'!C:W,10,FALSE)),"",VLOOKUP(B85,'2026년 주요추진사업'!C:W,10,FALSE))</f>
        <v/>
      </c>
      <c r="O85" s="27"/>
      <c r="P85" s="28"/>
      <c r="Q85" s="28"/>
    </row>
    <row r="86" spans="1:17" ht="12.75">
      <c r="A86" s="21"/>
      <c r="B86" s="24"/>
      <c r="C86" s="23" t="str">
        <f>IF(ISERROR(VLOOKUP(B86,'2026년 주요추진사업'!C:W,2,FALSE)),"",VLOOKUP(B86,'2026년 주요추진사업'!C:W,2,FALSE))</f>
        <v/>
      </c>
      <c r="D86" s="23" t="str">
        <f>IF(ISERROR(VLOOKUP(B86,'2026년 주요추진사업'!C:W,3,FALSE)),"",VLOOKUP(B86,'2026년 주요추진사업'!C:W,3,FALSE))</f>
        <v/>
      </c>
      <c r="E86" s="23" t="str">
        <f>IF(ISERROR(VLOOKUP(B86,'2026년 주요추진사업'!C:W,4,FALSE)),"",VLOOKUP(B86,'2026년 주요추진사업'!C:W,4,FALSE))</f>
        <v/>
      </c>
      <c r="F86" s="23" t="str">
        <f>IF(ISERROR(VLOOKUP(B86,'2026년 주요추진사업'!C:W,5,FALSE)),"",VLOOKUP(B86,'2026년 주요추진사업'!C:W,5,FALSE))</f>
        <v/>
      </c>
      <c r="G86" s="24" t="str">
        <f>IF(ISERROR(VLOOKUP(B86,'2026년 주요추진사업'!C:W,6,FALSE)),"",VLOOKUP(B86,'2026년 주요추진사업'!C:W,6,FALSE))</f>
        <v/>
      </c>
      <c r="H86" s="24" t="str">
        <f>IF(ISERROR(VLOOKUP(B86,'2026년 주요추진사업'!C:W,7,FALSE)),"",VLOOKUP(B86,'2026년 주요추진사업'!C:W,7,FALSE))</f>
        <v/>
      </c>
      <c r="I86" s="25" t="str">
        <f>IF(ISERROR(VLOOKUP(B86,'2026년 주요추진사업'!C:W,13,FALSE)),"",VLOOKUP(B86,'2026년 주요추진사업'!C:W,13,FALSE))</f>
        <v/>
      </c>
      <c r="J86" s="25" t="str">
        <f>IF(ISERROR(VLOOKUP(B86,'2026년 주요추진사업'!C:W,14,FALSE)),"",VLOOKUP(B86,'2026년 주요추진사업'!C:W,14,FALSE))</f>
        <v/>
      </c>
      <c r="K86" s="25" t="str">
        <f>IF(ISERROR(VLOOKUP(B86,'2026년 주요추진사업'!C:W,15,FALSE)),"",VLOOKUP(B86,'2026년 주요추진사업'!C:W,15,FALSE))</f>
        <v/>
      </c>
      <c r="L86" s="26" t="str">
        <f>IF(ISERROR(VLOOKUP(B86,'2026년 주요추진사업'!C:W,16,FALSE)),"",VLOOKUP(B86,'2026년 주요추진사업'!C:W,16,FALSE))</f>
        <v/>
      </c>
      <c r="M86" s="26" t="str">
        <f>IF(ISERROR(VLOOKUP(B86,'2026년 주요추진사업'!C:W,17,FALSE)),"",VLOOKUP(B86,'2026년 주요추진사업'!C:W,17,FALSE))</f>
        <v/>
      </c>
      <c r="N86" s="26" t="str">
        <f>IF(ISERROR(VLOOKUP(B86,'2026년 주요추진사업'!C:W,10,FALSE)),"",VLOOKUP(B86,'2026년 주요추진사업'!C:W,10,FALSE))</f>
        <v/>
      </c>
      <c r="O86" s="27"/>
      <c r="P86" s="28"/>
      <c r="Q86" s="28"/>
    </row>
    <row r="87" spans="1:17" ht="12.75">
      <c r="A87" s="21"/>
      <c r="B87" s="24"/>
      <c r="C87" s="23" t="str">
        <f>IF(ISERROR(VLOOKUP(B87,'2026년 주요추진사업'!C:W,2,FALSE)),"",VLOOKUP(B87,'2026년 주요추진사업'!C:W,2,FALSE))</f>
        <v/>
      </c>
      <c r="D87" s="23" t="str">
        <f>IF(ISERROR(VLOOKUP(B87,'2026년 주요추진사업'!C:W,3,FALSE)),"",VLOOKUP(B87,'2026년 주요추진사업'!C:W,3,FALSE))</f>
        <v/>
      </c>
      <c r="E87" s="23" t="str">
        <f>IF(ISERROR(VLOOKUP(B87,'2026년 주요추진사업'!C:W,4,FALSE)),"",VLOOKUP(B87,'2026년 주요추진사업'!C:W,4,FALSE))</f>
        <v/>
      </c>
      <c r="F87" s="23" t="str">
        <f>IF(ISERROR(VLOOKUP(B87,'2026년 주요추진사업'!C:W,5,FALSE)),"",VLOOKUP(B87,'2026년 주요추진사업'!C:W,5,FALSE))</f>
        <v/>
      </c>
      <c r="G87" s="24" t="str">
        <f>IF(ISERROR(VLOOKUP(B87,'2026년 주요추진사업'!C:W,6,FALSE)),"",VLOOKUP(B87,'2026년 주요추진사업'!C:W,6,FALSE))</f>
        <v/>
      </c>
      <c r="H87" s="24" t="str">
        <f>IF(ISERROR(VLOOKUP(B87,'2026년 주요추진사업'!C:W,7,FALSE)),"",VLOOKUP(B87,'2026년 주요추진사업'!C:W,7,FALSE))</f>
        <v/>
      </c>
      <c r="I87" s="25" t="str">
        <f>IF(ISERROR(VLOOKUP(B87,'2026년 주요추진사업'!C:W,13,FALSE)),"",VLOOKUP(B87,'2026년 주요추진사업'!C:W,13,FALSE))</f>
        <v/>
      </c>
      <c r="J87" s="25" t="str">
        <f>IF(ISERROR(VLOOKUP(B87,'2026년 주요추진사업'!C:W,14,FALSE)),"",VLOOKUP(B87,'2026년 주요추진사업'!C:W,14,FALSE))</f>
        <v/>
      </c>
      <c r="K87" s="25" t="str">
        <f>IF(ISERROR(VLOOKUP(B87,'2026년 주요추진사업'!C:W,15,FALSE)),"",VLOOKUP(B87,'2026년 주요추진사업'!C:W,15,FALSE))</f>
        <v/>
      </c>
      <c r="L87" s="26" t="str">
        <f>IF(ISERROR(VLOOKUP(B87,'2026년 주요추진사업'!C:W,16,FALSE)),"",VLOOKUP(B87,'2026년 주요추진사업'!C:W,16,FALSE))</f>
        <v/>
      </c>
      <c r="M87" s="26" t="str">
        <f>IF(ISERROR(VLOOKUP(B87,'2026년 주요추진사업'!C:W,17,FALSE)),"",VLOOKUP(B87,'2026년 주요추진사업'!C:W,17,FALSE))</f>
        <v/>
      </c>
      <c r="N87" s="26" t="str">
        <f>IF(ISERROR(VLOOKUP(B87,'2026년 주요추진사업'!C:W,10,FALSE)),"",VLOOKUP(B87,'2026년 주요추진사업'!C:W,10,FALSE))</f>
        <v/>
      </c>
      <c r="O87" s="27"/>
      <c r="P87" s="28"/>
      <c r="Q87" s="28"/>
    </row>
    <row r="88" spans="1:17" ht="12.75">
      <c r="A88" s="21"/>
      <c r="B88" s="24"/>
      <c r="C88" s="23" t="str">
        <f>IF(ISERROR(VLOOKUP(B88,'2026년 주요추진사업'!C:W,2,FALSE)),"",VLOOKUP(B88,'2026년 주요추진사업'!C:W,2,FALSE))</f>
        <v/>
      </c>
      <c r="D88" s="23" t="str">
        <f>IF(ISERROR(VLOOKUP(B88,'2026년 주요추진사업'!C:W,3,FALSE)),"",VLOOKUP(B88,'2026년 주요추진사업'!C:W,3,FALSE))</f>
        <v/>
      </c>
      <c r="E88" s="23" t="str">
        <f>IF(ISERROR(VLOOKUP(B88,'2026년 주요추진사업'!C:W,4,FALSE)),"",VLOOKUP(B88,'2026년 주요추진사업'!C:W,4,FALSE))</f>
        <v/>
      </c>
      <c r="F88" s="23" t="str">
        <f>IF(ISERROR(VLOOKUP(B88,'2026년 주요추진사업'!C:W,5,FALSE)),"",VLOOKUP(B88,'2026년 주요추진사업'!C:W,5,FALSE))</f>
        <v/>
      </c>
      <c r="G88" s="24" t="str">
        <f>IF(ISERROR(VLOOKUP(B88,'2026년 주요추진사업'!C:W,6,FALSE)),"",VLOOKUP(B88,'2026년 주요추진사업'!C:W,6,FALSE))</f>
        <v/>
      </c>
      <c r="H88" s="24" t="str">
        <f>IF(ISERROR(VLOOKUP(B88,'2026년 주요추진사업'!C:W,7,FALSE)),"",VLOOKUP(B88,'2026년 주요추진사업'!C:W,7,FALSE))</f>
        <v/>
      </c>
      <c r="I88" s="25" t="str">
        <f>IF(ISERROR(VLOOKUP(B88,'2026년 주요추진사업'!C:W,13,FALSE)),"",VLOOKUP(B88,'2026년 주요추진사업'!C:W,13,FALSE))</f>
        <v/>
      </c>
      <c r="J88" s="25" t="str">
        <f>IF(ISERROR(VLOOKUP(B88,'2026년 주요추진사업'!C:W,14,FALSE)),"",VLOOKUP(B88,'2026년 주요추진사업'!C:W,14,FALSE))</f>
        <v/>
      </c>
      <c r="K88" s="25" t="str">
        <f>IF(ISERROR(VLOOKUP(B88,'2026년 주요추진사업'!C:W,15,FALSE)),"",VLOOKUP(B88,'2026년 주요추진사업'!C:W,15,FALSE))</f>
        <v/>
      </c>
      <c r="L88" s="26" t="str">
        <f>IF(ISERROR(VLOOKUP(B88,'2026년 주요추진사업'!C:W,16,FALSE)),"",VLOOKUP(B88,'2026년 주요추진사업'!C:W,16,FALSE))</f>
        <v/>
      </c>
      <c r="M88" s="26" t="str">
        <f>IF(ISERROR(VLOOKUP(B88,'2026년 주요추진사업'!C:W,17,FALSE)),"",VLOOKUP(B88,'2026년 주요추진사업'!C:W,17,FALSE))</f>
        <v/>
      </c>
      <c r="N88" s="26" t="str">
        <f>IF(ISERROR(VLOOKUP(B88,'2026년 주요추진사업'!C:W,10,FALSE)),"",VLOOKUP(B88,'2026년 주요추진사업'!C:W,10,FALSE))</f>
        <v/>
      </c>
      <c r="O88" s="27"/>
      <c r="P88" s="28"/>
      <c r="Q88" s="28"/>
    </row>
    <row r="89" spans="1:17" ht="12.75">
      <c r="A89" s="21"/>
      <c r="B89" s="24"/>
      <c r="C89" s="23" t="str">
        <f>IF(ISERROR(VLOOKUP(B89,'2026년 주요추진사업'!C:W,2,FALSE)),"",VLOOKUP(B89,'2026년 주요추진사업'!C:W,2,FALSE))</f>
        <v/>
      </c>
      <c r="D89" s="23" t="str">
        <f>IF(ISERROR(VLOOKUP(B89,'2026년 주요추진사업'!C:W,3,FALSE)),"",VLOOKUP(B89,'2026년 주요추진사업'!C:W,3,FALSE))</f>
        <v/>
      </c>
      <c r="E89" s="23" t="str">
        <f>IF(ISERROR(VLOOKUP(B89,'2026년 주요추진사업'!C:W,4,FALSE)),"",VLOOKUP(B89,'2026년 주요추진사업'!C:W,4,FALSE))</f>
        <v/>
      </c>
      <c r="F89" s="23" t="str">
        <f>IF(ISERROR(VLOOKUP(B89,'2026년 주요추진사업'!C:W,5,FALSE)),"",VLOOKUP(B89,'2026년 주요추진사업'!C:W,5,FALSE))</f>
        <v/>
      </c>
      <c r="G89" s="24" t="str">
        <f>IF(ISERROR(VLOOKUP(B89,'2026년 주요추진사업'!C:W,6,FALSE)),"",VLOOKUP(B89,'2026년 주요추진사업'!C:W,6,FALSE))</f>
        <v/>
      </c>
      <c r="H89" s="24" t="str">
        <f>IF(ISERROR(VLOOKUP(B89,'2026년 주요추진사업'!C:W,7,FALSE)),"",VLOOKUP(B89,'2026년 주요추진사업'!C:W,7,FALSE))</f>
        <v/>
      </c>
      <c r="I89" s="25" t="str">
        <f>IF(ISERROR(VLOOKUP(B89,'2026년 주요추진사업'!C:W,13,FALSE)),"",VLOOKUP(B89,'2026년 주요추진사업'!C:W,13,FALSE))</f>
        <v/>
      </c>
      <c r="J89" s="25" t="str">
        <f>IF(ISERROR(VLOOKUP(B89,'2026년 주요추진사업'!C:W,14,FALSE)),"",VLOOKUP(B89,'2026년 주요추진사업'!C:W,14,FALSE))</f>
        <v/>
      </c>
      <c r="K89" s="25" t="str">
        <f>IF(ISERROR(VLOOKUP(B89,'2026년 주요추진사업'!C:W,15,FALSE)),"",VLOOKUP(B89,'2026년 주요추진사업'!C:W,15,FALSE))</f>
        <v/>
      </c>
      <c r="L89" s="26" t="str">
        <f>IF(ISERROR(VLOOKUP(B89,'2026년 주요추진사업'!C:W,16,FALSE)),"",VLOOKUP(B89,'2026년 주요추진사업'!C:W,16,FALSE))</f>
        <v/>
      </c>
      <c r="M89" s="26" t="str">
        <f>IF(ISERROR(VLOOKUP(B89,'2026년 주요추진사업'!C:W,17,FALSE)),"",VLOOKUP(B89,'2026년 주요추진사업'!C:W,17,FALSE))</f>
        <v/>
      </c>
      <c r="N89" s="26" t="str">
        <f>IF(ISERROR(VLOOKUP(B89,'2026년 주요추진사업'!C:W,10,FALSE)),"",VLOOKUP(B89,'2026년 주요추진사업'!C:W,10,FALSE))</f>
        <v/>
      </c>
      <c r="O89" s="27"/>
      <c r="P89" s="28"/>
      <c r="Q89" s="28"/>
    </row>
    <row r="90" spans="1:17" ht="12.75">
      <c r="A90" s="21"/>
      <c r="B90" s="24"/>
      <c r="C90" s="23" t="str">
        <f>IF(ISERROR(VLOOKUP(B90,'2026년 주요추진사업'!C:W,2,FALSE)),"",VLOOKUP(B90,'2026년 주요추진사업'!C:W,2,FALSE))</f>
        <v/>
      </c>
      <c r="D90" s="23" t="str">
        <f>IF(ISERROR(VLOOKUP(B90,'2026년 주요추진사업'!C:W,3,FALSE)),"",VLOOKUP(B90,'2026년 주요추진사업'!C:W,3,FALSE))</f>
        <v/>
      </c>
      <c r="E90" s="23" t="str">
        <f>IF(ISERROR(VLOOKUP(B90,'2026년 주요추진사업'!C:W,4,FALSE)),"",VLOOKUP(B90,'2026년 주요추진사업'!C:W,4,FALSE))</f>
        <v/>
      </c>
      <c r="F90" s="23" t="str">
        <f>IF(ISERROR(VLOOKUP(B90,'2026년 주요추진사업'!C:W,5,FALSE)),"",VLOOKUP(B90,'2026년 주요추진사업'!C:W,5,FALSE))</f>
        <v/>
      </c>
      <c r="G90" s="24" t="str">
        <f>IF(ISERROR(VLOOKUP(B90,'2026년 주요추진사업'!C:W,6,FALSE)),"",VLOOKUP(B90,'2026년 주요추진사업'!C:W,6,FALSE))</f>
        <v/>
      </c>
      <c r="H90" s="24" t="str">
        <f>IF(ISERROR(VLOOKUP(B90,'2026년 주요추진사업'!C:W,7,FALSE)),"",VLOOKUP(B90,'2026년 주요추진사업'!C:W,7,FALSE))</f>
        <v/>
      </c>
      <c r="I90" s="25" t="str">
        <f>IF(ISERROR(VLOOKUP(B90,'2026년 주요추진사업'!C:W,13,FALSE)),"",VLOOKUP(B90,'2026년 주요추진사업'!C:W,13,FALSE))</f>
        <v/>
      </c>
      <c r="J90" s="25" t="str">
        <f>IF(ISERROR(VLOOKUP(B90,'2026년 주요추진사업'!C:W,14,FALSE)),"",VLOOKUP(B90,'2026년 주요추진사업'!C:W,14,FALSE))</f>
        <v/>
      </c>
      <c r="K90" s="25" t="str">
        <f>IF(ISERROR(VLOOKUP(B90,'2026년 주요추진사업'!C:W,15,FALSE)),"",VLOOKUP(B90,'2026년 주요추진사업'!C:W,15,FALSE))</f>
        <v/>
      </c>
      <c r="L90" s="26" t="str">
        <f>IF(ISERROR(VLOOKUP(B90,'2026년 주요추진사업'!C:W,16,FALSE)),"",VLOOKUP(B90,'2026년 주요추진사업'!C:W,16,FALSE))</f>
        <v/>
      </c>
      <c r="M90" s="26" t="str">
        <f>IF(ISERROR(VLOOKUP(B90,'2026년 주요추진사업'!C:W,17,FALSE)),"",VLOOKUP(B90,'2026년 주요추진사업'!C:W,17,FALSE))</f>
        <v/>
      </c>
      <c r="N90" s="26" t="str">
        <f>IF(ISERROR(VLOOKUP(B90,'2026년 주요추진사업'!C:W,10,FALSE)),"",VLOOKUP(B90,'2026년 주요추진사업'!C:W,10,FALSE))</f>
        <v/>
      </c>
      <c r="O90" s="27"/>
      <c r="P90" s="28"/>
      <c r="Q90" s="28"/>
    </row>
    <row r="91" spans="1:17" ht="12.75">
      <c r="A91" s="21"/>
      <c r="B91" s="24"/>
      <c r="C91" s="23" t="str">
        <f>IF(ISERROR(VLOOKUP(B91,'2026년 주요추진사업'!C:W,2,FALSE)),"",VLOOKUP(B91,'2026년 주요추진사업'!C:W,2,FALSE))</f>
        <v/>
      </c>
      <c r="D91" s="23" t="str">
        <f>IF(ISERROR(VLOOKUP(B91,'2026년 주요추진사업'!C:W,3,FALSE)),"",VLOOKUP(B91,'2026년 주요추진사업'!C:W,3,FALSE))</f>
        <v/>
      </c>
      <c r="E91" s="23" t="str">
        <f>IF(ISERROR(VLOOKUP(B91,'2026년 주요추진사업'!C:W,4,FALSE)),"",VLOOKUP(B91,'2026년 주요추진사업'!C:W,4,FALSE))</f>
        <v/>
      </c>
      <c r="F91" s="23" t="str">
        <f>IF(ISERROR(VLOOKUP(B91,'2026년 주요추진사업'!C:W,5,FALSE)),"",VLOOKUP(B91,'2026년 주요추진사업'!C:W,5,FALSE))</f>
        <v/>
      </c>
      <c r="G91" s="24" t="str">
        <f>IF(ISERROR(VLOOKUP(B91,'2026년 주요추진사업'!C:W,6,FALSE)),"",VLOOKUP(B91,'2026년 주요추진사업'!C:W,6,FALSE))</f>
        <v/>
      </c>
      <c r="H91" s="24" t="str">
        <f>IF(ISERROR(VLOOKUP(B91,'2026년 주요추진사업'!C:W,7,FALSE)),"",VLOOKUP(B91,'2026년 주요추진사업'!C:W,7,FALSE))</f>
        <v/>
      </c>
      <c r="I91" s="25" t="str">
        <f>IF(ISERROR(VLOOKUP(B91,'2026년 주요추진사업'!C:W,13,FALSE)),"",VLOOKUP(B91,'2026년 주요추진사업'!C:W,13,FALSE))</f>
        <v/>
      </c>
      <c r="J91" s="25" t="str">
        <f>IF(ISERROR(VLOOKUP(B91,'2026년 주요추진사업'!C:W,14,FALSE)),"",VLOOKUP(B91,'2026년 주요추진사업'!C:W,14,FALSE))</f>
        <v/>
      </c>
      <c r="K91" s="25" t="str">
        <f>IF(ISERROR(VLOOKUP(B91,'2026년 주요추진사업'!C:W,15,FALSE)),"",VLOOKUP(B91,'2026년 주요추진사업'!C:W,15,FALSE))</f>
        <v/>
      </c>
      <c r="L91" s="26" t="str">
        <f>IF(ISERROR(VLOOKUP(B91,'2026년 주요추진사업'!C:W,16,FALSE)),"",VLOOKUP(B91,'2026년 주요추진사업'!C:W,16,FALSE))</f>
        <v/>
      </c>
      <c r="M91" s="26" t="str">
        <f>IF(ISERROR(VLOOKUP(B91,'2026년 주요추진사업'!C:W,17,FALSE)),"",VLOOKUP(B91,'2026년 주요추진사업'!C:W,17,FALSE))</f>
        <v/>
      </c>
      <c r="N91" s="26" t="str">
        <f>IF(ISERROR(VLOOKUP(B91,'2026년 주요추진사업'!C:W,10,FALSE)),"",VLOOKUP(B91,'2026년 주요추진사업'!C:W,10,FALSE))</f>
        <v/>
      </c>
      <c r="O91" s="27"/>
      <c r="P91" s="28"/>
      <c r="Q91" s="28"/>
    </row>
    <row r="92" spans="1:17" ht="12.75">
      <c r="A92" s="21"/>
      <c r="B92" s="24"/>
      <c r="C92" s="23" t="str">
        <f>IF(ISERROR(VLOOKUP(B92,'2026년 주요추진사업'!C:W,2,FALSE)),"",VLOOKUP(B92,'2026년 주요추진사업'!C:W,2,FALSE))</f>
        <v/>
      </c>
      <c r="D92" s="23" t="str">
        <f>IF(ISERROR(VLOOKUP(B92,'2026년 주요추진사업'!C:W,3,FALSE)),"",VLOOKUP(B92,'2026년 주요추진사업'!C:W,3,FALSE))</f>
        <v/>
      </c>
      <c r="E92" s="23" t="str">
        <f>IF(ISERROR(VLOOKUP(B92,'2026년 주요추진사업'!C:W,4,FALSE)),"",VLOOKUP(B92,'2026년 주요추진사업'!C:W,4,FALSE))</f>
        <v/>
      </c>
      <c r="F92" s="23" t="str">
        <f>IF(ISERROR(VLOOKUP(B92,'2026년 주요추진사업'!C:W,5,FALSE)),"",VLOOKUP(B92,'2026년 주요추진사업'!C:W,5,FALSE))</f>
        <v/>
      </c>
      <c r="G92" s="24" t="str">
        <f>IF(ISERROR(VLOOKUP(B92,'2026년 주요추진사업'!C:W,6,FALSE)),"",VLOOKUP(B92,'2026년 주요추진사업'!C:W,6,FALSE))</f>
        <v/>
      </c>
      <c r="H92" s="24" t="str">
        <f>IF(ISERROR(VLOOKUP(B92,'2026년 주요추진사업'!C:W,7,FALSE)),"",VLOOKUP(B92,'2026년 주요추진사업'!C:W,7,FALSE))</f>
        <v/>
      </c>
      <c r="I92" s="25" t="str">
        <f>IF(ISERROR(VLOOKUP(B92,'2026년 주요추진사업'!C:W,13,FALSE)),"",VLOOKUP(B92,'2026년 주요추진사업'!C:W,13,FALSE))</f>
        <v/>
      </c>
      <c r="J92" s="25" t="str">
        <f>IF(ISERROR(VLOOKUP(B92,'2026년 주요추진사업'!C:W,14,FALSE)),"",VLOOKUP(B92,'2026년 주요추진사업'!C:W,14,FALSE))</f>
        <v/>
      </c>
      <c r="K92" s="25" t="str">
        <f>IF(ISERROR(VLOOKUP(B92,'2026년 주요추진사업'!C:W,15,FALSE)),"",VLOOKUP(B92,'2026년 주요추진사업'!C:W,15,FALSE))</f>
        <v/>
      </c>
      <c r="L92" s="26" t="str">
        <f>IF(ISERROR(VLOOKUP(B92,'2026년 주요추진사업'!C:W,16,FALSE)),"",VLOOKUP(B92,'2026년 주요추진사업'!C:W,16,FALSE))</f>
        <v/>
      </c>
      <c r="M92" s="26" t="str">
        <f>IF(ISERROR(VLOOKUP(B92,'2026년 주요추진사업'!C:W,17,FALSE)),"",VLOOKUP(B92,'2026년 주요추진사업'!C:W,17,FALSE))</f>
        <v/>
      </c>
      <c r="N92" s="26" t="str">
        <f>IF(ISERROR(VLOOKUP(B92,'2026년 주요추진사업'!C:W,10,FALSE)),"",VLOOKUP(B92,'2026년 주요추진사업'!C:W,10,FALSE))</f>
        <v/>
      </c>
      <c r="O92" s="27"/>
      <c r="P92" s="28"/>
      <c r="Q92" s="28"/>
    </row>
    <row r="93" spans="1:17" ht="12.75">
      <c r="A93" s="21"/>
      <c r="B93" s="24"/>
      <c r="C93" s="23" t="str">
        <f>IF(ISERROR(VLOOKUP(B93,'2026년 주요추진사업'!C:W,2,FALSE)),"",VLOOKUP(B93,'2026년 주요추진사업'!C:W,2,FALSE))</f>
        <v/>
      </c>
      <c r="D93" s="23" t="str">
        <f>IF(ISERROR(VLOOKUP(B93,'2026년 주요추진사업'!C:W,3,FALSE)),"",VLOOKUP(B93,'2026년 주요추진사업'!C:W,3,FALSE))</f>
        <v/>
      </c>
      <c r="E93" s="23" t="str">
        <f>IF(ISERROR(VLOOKUP(B93,'2026년 주요추진사업'!C:W,4,FALSE)),"",VLOOKUP(B93,'2026년 주요추진사업'!C:W,4,FALSE))</f>
        <v/>
      </c>
      <c r="F93" s="23" t="str">
        <f>IF(ISERROR(VLOOKUP(B93,'2026년 주요추진사업'!C:W,5,FALSE)),"",VLOOKUP(B93,'2026년 주요추진사업'!C:W,5,FALSE))</f>
        <v/>
      </c>
      <c r="G93" s="24" t="str">
        <f>IF(ISERROR(VLOOKUP(B93,'2026년 주요추진사업'!C:W,6,FALSE)),"",VLOOKUP(B93,'2026년 주요추진사업'!C:W,6,FALSE))</f>
        <v/>
      </c>
      <c r="H93" s="24" t="str">
        <f>IF(ISERROR(VLOOKUP(B93,'2026년 주요추진사업'!C:W,7,FALSE)),"",VLOOKUP(B93,'2026년 주요추진사업'!C:W,7,FALSE))</f>
        <v/>
      </c>
      <c r="I93" s="25" t="str">
        <f>IF(ISERROR(VLOOKUP(B93,'2026년 주요추진사업'!C:W,13,FALSE)),"",VLOOKUP(B93,'2026년 주요추진사업'!C:W,13,FALSE))</f>
        <v/>
      </c>
      <c r="J93" s="25" t="str">
        <f>IF(ISERROR(VLOOKUP(B93,'2026년 주요추진사업'!C:W,14,FALSE)),"",VLOOKUP(B93,'2026년 주요추진사업'!C:W,14,FALSE))</f>
        <v/>
      </c>
      <c r="K93" s="25" t="str">
        <f>IF(ISERROR(VLOOKUP(B93,'2026년 주요추진사업'!C:W,15,FALSE)),"",VLOOKUP(B93,'2026년 주요추진사업'!C:W,15,FALSE))</f>
        <v/>
      </c>
      <c r="L93" s="26" t="str">
        <f>IF(ISERROR(VLOOKUP(B93,'2026년 주요추진사업'!C:W,16,FALSE)),"",VLOOKUP(B93,'2026년 주요추진사업'!C:W,16,FALSE))</f>
        <v/>
      </c>
      <c r="M93" s="26" t="str">
        <f>IF(ISERROR(VLOOKUP(B93,'2026년 주요추진사업'!C:W,17,FALSE)),"",VLOOKUP(B93,'2026년 주요추진사업'!C:W,17,FALSE))</f>
        <v/>
      </c>
      <c r="N93" s="26" t="str">
        <f>IF(ISERROR(VLOOKUP(B93,'2026년 주요추진사업'!C:W,10,FALSE)),"",VLOOKUP(B93,'2026년 주요추진사업'!C:W,10,FALSE))</f>
        <v/>
      </c>
      <c r="O93" s="27"/>
      <c r="P93" s="28"/>
      <c r="Q93" s="28"/>
    </row>
    <row r="94" spans="1:17" ht="12.75">
      <c r="A94" s="21"/>
      <c r="B94" s="24"/>
      <c r="C94" s="23" t="str">
        <f>IF(ISERROR(VLOOKUP(B94,'2026년 주요추진사업'!C:W,2,FALSE)),"",VLOOKUP(B94,'2026년 주요추진사업'!C:W,2,FALSE))</f>
        <v/>
      </c>
      <c r="D94" s="23" t="str">
        <f>IF(ISERROR(VLOOKUP(B94,'2026년 주요추진사업'!C:W,3,FALSE)),"",VLOOKUP(B94,'2026년 주요추진사업'!C:W,3,FALSE))</f>
        <v/>
      </c>
      <c r="E94" s="23" t="str">
        <f>IF(ISERROR(VLOOKUP(B94,'2026년 주요추진사업'!C:W,4,FALSE)),"",VLOOKUP(B94,'2026년 주요추진사업'!C:W,4,FALSE))</f>
        <v/>
      </c>
      <c r="F94" s="23" t="str">
        <f>IF(ISERROR(VLOOKUP(B94,'2026년 주요추진사업'!C:W,5,FALSE)),"",VLOOKUP(B94,'2026년 주요추진사업'!C:W,5,FALSE))</f>
        <v/>
      </c>
      <c r="G94" s="24" t="str">
        <f>IF(ISERROR(VLOOKUP(B94,'2026년 주요추진사업'!C:W,6,FALSE)),"",VLOOKUP(B94,'2026년 주요추진사업'!C:W,6,FALSE))</f>
        <v/>
      </c>
      <c r="H94" s="24" t="str">
        <f>IF(ISERROR(VLOOKUP(B94,'2026년 주요추진사업'!C:W,7,FALSE)),"",VLOOKUP(B94,'2026년 주요추진사업'!C:W,7,FALSE))</f>
        <v/>
      </c>
      <c r="I94" s="25" t="str">
        <f>IF(ISERROR(VLOOKUP(B94,'2026년 주요추진사업'!C:W,13,FALSE)),"",VLOOKUP(B94,'2026년 주요추진사업'!C:W,13,FALSE))</f>
        <v/>
      </c>
      <c r="J94" s="25" t="str">
        <f>IF(ISERROR(VLOOKUP(B94,'2026년 주요추진사업'!C:W,14,FALSE)),"",VLOOKUP(B94,'2026년 주요추진사업'!C:W,14,FALSE))</f>
        <v/>
      </c>
      <c r="K94" s="25" t="str">
        <f>IF(ISERROR(VLOOKUP(B94,'2026년 주요추진사업'!C:W,15,FALSE)),"",VLOOKUP(B94,'2026년 주요추진사업'!C:W,15,FALSE))</f>
        <v/>
      </c>
      <c r="L94" s="26" t="str">
        <f>IF(ISERROR(VLOOKUP(B94,'2026년 주요추진사업'!C:W,16,FALSE)),"",VLOOKUP(B94,'2026년 주요추진사업'!C:W,16,FALSE))</f>
        <v/>
      </c>
      <c r="M94" s="26" t="str">
        <f>IF(ISERROR(VLOOKUP(B94,'2026년 주요추진사업'!C:W,17,FALSE)),"",VLOOKUP(B94,'2026년 주요추진사업'!C:W,17,FALSE))</f>
        <v/>
      </c>
      <c r="N94" s="26" t="str">
        <f>IF(ISERROR(VLOOKUP(B94,'2026년 주요추진사업'!C:W,10,FALSE)),"",VLOOKUP(B94,'2026년 주요추진사업'!C:W,10,FALSE))</f>
        <v/>
      </c>
      <c r="O94" s="27"/>
      <c r="P94" s="28"/>
      <c r="Q94" s="28"/>
    </row>
    <row r="95" spans="1:17" ht="12.75">
      <c r="A95" s="21"/>
      <c r="B95" s="24"/>
      <c r="C95" s="23" t="str">
        <f>IF(ISERROR(VLOOKUP(B95,'2026년 주요추진사업'!C:W,2,FALSE)),"",VLOOKUP(B95,'2026년 주요추진사업'!C:W,2,FALSE))</f>
        <v/>
      </c>
      <c r="D95" s="23" t="str">
        <f>IF(ISERROR(VLOOKUP(B95,'2026년 주요추진사업'!C:W,3,FALSE)),"",VLOOKUP(B95,'2026년 주요추진사업'!C:W,3,FALSE))</f>
        <v/>
      </c>
      <c r="E95" s="23" t="str">
        <f>IF(ISERROR(VLOOKUP(B95,'2026년 주요추진사업'!C:W,4,FALSE)),"",VLOOKUP(B95,'2026년 주요추진사업'!C:W,4,FALSE))</f>
        <v/>
      </c>
      <c r="F95" s="23" t="str">
        <f>IF(ISERROR(VLOOKUP(B95,'2026년 주요추진사업'!C:W,5,FALSE)),"",VLOOKUP(B95,'2026년 주요추진사업'!C:W,5,FALSE))</f>
        <v/>
      </c>
      <c r="G95" s="24" t="str">
        <f>IF(ISERROR(VLOOKUP(B95,'2026년 주요추진사업'!C:W,6,FALSE)),"",VLOOKUP(B95,'2026년 주요추진사업'!C:W,6,FALSE))</f>
        <v/>
      </c>
      <c r="H95" s="24" t="str">
        <f>IF(ISERROR(VLOOKUP(B95,'2026년 주요추진사업'!C:W,7,FALSE)),"",VLOOKUP(B95,'2026년 주요추진사업'!C:W,7,FALSE))</f>
        <v/>
      </c>
      <c r="I95" s="25" t="str">
        <f>IF(ISERROR(VLOOKUP(B95,'2026년 주요추진사업'!C:W,13,FALSE)),"",VLOOKUP(B95,'2026년 주요추진사업'!C:W,13,FALSE))</f>
        <v/>
      </c>
      <c r="J95" s="25" t="str">
        <f>IF(ISERROR(VLOOKUP(B95,'2026년 주요추진사업'!C:W,14,FALSE)),"",VLOOKUP(B95,'2026년 주요추진사업'!C:W,14,FALSE))</f>
        <v/>
      </c>
      <c r="K95" s="25" t="str">
        <f>IF(ISERROR(VLOOKUP(B95,'2026년 주요추진사업'!C:W,15,FALSE)),"",VLOOKUP(B95,'2026년 주요추진사업'!C:W,15,FALSE))</f>
        <v/>
      </c>
      <c r="L95" s="26" t="str">
        <f>IF(ISERROR(VLOOKUP(B95,'2026년 주요추진사업'!C:W,16,FALSE)),"",VLOOKUP(B95,'2026년 주요추진사업'!C:W,16,FALSE))</f>
        <v/>
      </c>
      <c r="M95" s="26" t="str">
        <f>IF(ISERROR(VLOOKUP(B95,'2026년 주요추진사업'!C:W,17,FALSE)),"",VLOOKUP(B95,'2026년 주요추진사업'!C:W,17,FALSE))</f>
        <v/>
      </c>
      <c r="N95" s="26" t="str">
        <f>IF(ISERROR(VLOOKUP(B95,'2026년 주요추진사업'!C:W,10,FALSE)),"",VLOOKUP(B95,'2026년 주요추진사업'!C:W,10,FALSE))</f>
        <v/>
      </c>
      <c r="O95" s="27"/>
      <c r="P95" s="28"/>
      <c r="Q95" s="28"/>
    </row>
    <row r="96" spans="1:17" ht="12.75">
      <c r="A96" s="21"/>
      <c r="B96" s="24"/>
      <c r="C96" s="23" t="str">
        <f>IF(ISERROR(VLOOKUP(B96,'2026년 주요추진사업'!C:W,2,FALSE)),"",VLOOKUP(B96,'2026년 주요추진사업'!C:W,2,FALSE))</f>
        <v/>
      </c>
      <c r="D96" s="23" t="str">
        <f>IF(ISERROR(VLOOKUP(B96,'2026년 주요추진사업'!C:W,3,FALSE)),"",VLOOKUP(B96,'2026년 주요추진사업'!C:W,3,FALSE))</f>
        <v/>
      </c>
      <c r="E96" s="23" t="str">
        <f>IF(ISERROR(VLOOKUP(B96,'2026년 주요추진사업'!C:W,4,FALSE)),"",VLOOKUP(B96,'2026년 주요추진사업'!C:W,4,FALSE))</f>
        <v/>
      </c>
      <c r="F96" s="23" t="str">
        <f>IF(ISERROR(VLOOKUP(B96,'2026년 주요추진사업'!C:W,5,FALSE)),"",VLOOKUP(B96,'2026년 주요추진사업'!C:W,5,FALSE))</f>
        <v/>
      </c>
      <c r="G96" s="24" t="str">
        <f>IF(ISERROR(VLOOKUP(B96,'2026년 주요추진사업'!C:W,6,FALSE)),"",VLOOKUP(B96,'2026년 주요추진사업'!C:W,6,FALSE))</f>
        <v/>
      </c>
      <c r="H96" s="24" t="str">
        <f>IF(ISERROR(VLOOKUP(B96,'2026년 주요추진사업'!C:W,7,FALSE)),"",VLOOKUP(B96,'2026년 주요추진사업'!C:W,7,FALSE))</f>
        <v/>
      </c>
      <c r="I96" s="25" t="str">
        <f>IF(ISERROR(VLOOKUP(B96,'2026년 주요추진사업'!C:W,13,FALSE)),"",VLOOKUP(B96,'2026년 주요추진사업'!C:W,13,FALSE))</f>
        <v/>
      </c>
      <c r="J96" s="25" t="str">
        <f>IF(ISERROR(VLOOKUP(B96,'2026년 주요추진사업'!C:W,14,FALSE)),"",VLOOKUP(B96,'2026년 주요추진사업'!C:W,14,FALSE))</f>
        <v/>
      </c>
      <c r="K96" s="25" t="str">
        <f>IF(ISERROR(VLOOKUP(B96,'2026년 주요추진사업'!C:W,15,FALSE)),"",VLOOKUP(B96,'2026년 주요추진사업'!C:W,15,FALSE))</f>
        <v/>
      </c>
      <c r="L96" s="26" t="str">
        <f>IF(ISERROR(VLOOKUP(B96,'2026년 주요추진사업'!C:W,16,FALSE)),"",VLOOKUP(B96,'2026년 주요추진사업'!C:W,16,FALSE))</f>
        <v/>
      </c>
      <c r="M96" s="26" t="str">
        <f>IF(ISERROR(VLOOKUP(B96,'2026년 주요추진사업'!C:W,17,FALSE)),"",VLOOKUP(B96,'2026년 주요추진사업'!C:W,17,FALSE))</f>
        <v/>
      </c>
      <c r="N96" s="26" t="str">
        <f>IF(ISERROR(VLOOKUP(B96,'2026년 주요추진사업'!C:W,10,FALSE)),"",VLOOKUP(B96,'2026년 주요추진사업'!C:W,10,FALSE))</f>
        <v/>
      </c>
      <c r="O96" s="27"/>
      <c r="P96" s="28"/>
      <c r="Q96" s="28"/>
    </row>
    <row r="97" spans="1:17" ht="12.75">
      <c r="A97" s="21"/>
      <c r="B97" s="24"/>
      <c r="C97" s="23" t="str">
        <f>IF(ISERROR(VLOOKUP(B97,'2026년 주요추진사업'!C:W,2,FALSE)),"",VLOOKUP(B97,'2026년 주요추진사업'!C:W,2,FALSE))</f>
        <v/>
      </c>
      <c r="D97" s="23" t="str">
        <f>IF(ISERROR(VLOOKUP(B97,'2026년 주요추진사업'!C:W,3,FALSE)),"",VLOOKUP(B97,'2026년 주요추진사업'!C:W,3,FALSE))</f>
        <v/>
      </c>
      <c r="E97" s="23" t="str">
        <f>IF(ISERROR(VLOOKUP(B97,'2026년 주요추진사업'!C:W,4,FALSE)),"",VLOOKUP(B97,'2026년 주요추진사업'!C:W,4,FALSE))</f>
        <v/>
      </c>
      <c r="F97" s="23" t="str">
        <f>IF(ISERROR(VLOOKUP(B97,'2026년 주요추진사업'!C:W,5,FALSE)),"",VLOOKUP(B97,'2026년 주요추진사업'!C:W,5,FALSE))</f>
        <v/>
      </c>
      <c r="G97" s="24" t="str">
        <f>IF(ISERROR(VLOOKUP(B97,'2026년 주요추진사업'!C:W,6,FALSE)),"",VLOOKUP(B97,'2026년 주요추진사업'!C:W,6,FALSE))</f>
        <v/>
      </c>
      <c r="H97" s="24" t="str">
        <f>IF(ISERROR(VLOOKUP(B97,'2026년 주요추진사업'!C:W,7,FALSE)),"",VLOOKUP(B97,'2026년 주요추진사업'!C:W,7,FALSE))</f>
        <v/>
      </c>
      <c r="I97" s="25" t="str">
        <f>IF(ISERROR(VLOOKUP(B97,'2026년 주요추진사업'!C:W,13,FALSE)),"",VLOOKUP(B97,'2026년 주요추진사업'!C:W,13,FALSE))</f>
        <v/>
      </c>
      <c r="J97" s="25" t="str">
        <f>IF(ISERROR(VLOOKUP(B97,'2026년 주요추진사업'!C:W,14,FALSE)),"",VLOOKUP(B97,'2026년 주요추진사업'!C:W,14,FALSE))</f>
        <v/>
      </c>
      <c r="K97" s="25" t="str">
        <f>IF(ISERROR(VLOOKUP(B97,'2026년 주요추진사업'!C:W,15,FALSE)),"",VLOOKUP(B97,'2026년 주요추진사업'!C:W,15,FALSE))</f>
        <v/>
      </c>
      <c r="L97" s="26" t="str">
        <f>IF(ISERROR(VLOOKUP(B97,'2026년 주요추진사업'!C:W,16,FALSE)),"",VLOOKUP(B97,'2026년 주요추진사업'!C:W,16,FALSE))</f>
        <v/>
      </c>
      <c r="M97" s="26" t="str">
        <f>IF(ISERROR(VLOOKUP(B97,'2026년 주요추진사업'!C:W,17,FALSE)),"",VLOOKUP(B97,'2026년 주요추진사업'!C:W,17,FALSE))</f>
        <v/>
      </c>
      <c r="N97" s="26" t="str">
        <f>IF(ISERROR(VLOOKUP(B97,'2026년 주요추진사업'!C:W,10,FALSE)),"",VLOOKUP(B97,'2026년 주요추진사업'!C:W,10,FALSE))</f>
        <v/>
      </c>
      <c r="O97" s="27"/>
      <c r="P97" s="28"/>
      <c r="Q97" s="28"/>
    </row>
    <row r="98" spans="1:17" ht="12.75">
      <c r="A98" s="21"/>
      <c r="B98" s="24"/>
      <c r="C98" s="23" t="str">
        <f>IF(ISERROR(VLOOKUP(B98,'2026년 주요추진사업'!C:W,2,FALSE)),"",VLOOKUP(B98,'2026년 주요추진사업'!C:W,2,FALSE))</f>
        <v/>
      </c>
      <c r="D98" s="23" t="str">
        <f>IF(ISERROR(VLOOKUP(B98,'2026년 주요추진사업'!C:W,3,FALSE)),"",VLOOKUP(B98,'2026년 주요추진사업'!C:W,3,FALSE))</f>
        <v/>
      </c>
      <c r="E98" s="23" t="str">
        <f>IF(ISERROR(VLOOKUP(B98,'2026년 주요추진사업'!C:W,4,FALSE)),"",VLOOKUP(B98,'2026년 주요추진사업'!C:W,4,FALSE))</f>
        <v/>
      </c>
      <c r="F98" s="23" t="str">
        <f>IF(ISERROR(VLOOKUP(B98,'2026년 주요추진사업'!C:W,5,FALSE)),"",VLOOKUP(B98,'2026년 주요추진사업'!C:W,5,FALSE))</f>
        <v/>
      </c>
      <c r="G98" s="24" t="str">
        <f>IF(ISERROR(VLOOKUP(B98,'2026년 주요추진사업'!C:W,6,FALSE)),"",VLOOKUP(B98,'2026년 주요추진사업'!C:W,6,FALSE))</f>
        <v/>
      </c>
      <c r="H98" s="24" t="str">
        <f>IF(ISERROR(VLOOKUP(B98,'2026년 주요추진사업'!C:W,7,FALSE)),"",VLOOKUP(B98,'2026년 주요추진사업'!C:W,7,FALSE))</f>
        <v/>
      </c>
      <c r="I98" s="25" t="str">
        <f>IF(ISERROR(VLOOKUP(B98,'2026년 주요추진사업'!C:W,13,FALSE)),"",VLOOKUP(B98,'2026년 주요추진사업'!C:W,13,FALSE))</f>
        <v/>
      </c>
      <c r="J98" s="25" t="str">
        <f>IF(ISERROR(VLOOKUP(B98,'2026년 주요추진사업'!C:W,14,FALSE)),"",VLOOKUP(B98,'2026년 주요추진사업'!C:W,14,FALSE))</f>
        <v/>
      </c>
      <c r="K98" s="25" t="str">
        <f>IF(ISERROR(VLOOKUP(B98,'2026년 주요추진사업'!C:W,15,FALSE)),"",VLOOKUP(B98,'2026년 주요추진사업'!C:W,15,FALSE))</f>
        <v/>
      </c>
      <c r="L98" s="26" t="str">
        <f>IF(ISERROR(VLOOKUP(B98,'2026년 주요추진사업'!C:W,16,FALSE)),"",VLOOKUP(B98,'2026년 주요추진사업'!C:W,16,FALSE))</f>
        <v/>
      </c>
      <c r="M98" s="26" t="str">
        <f>IF(ISERROR(VLOOKUP(B98,'2026년 주요추진사업'!C:W,17,FALSE)),"",VLOOKUP(B98,'2026년 주요추진사업'!C:W,17,FALSE))</f>
        <v/>
      </c>
      <c r="N98" s="26" t="str">
        <f>IF(ISERROR(VLOOKUP(B98,'2026년 주요추진사업'!C:W,10,FALSE)),"",VLOOKUP(B98,'2026년 주요추진사업'!C:W,10,FALSE))</f>
        <v/>
      </c>
      <c r="O98" s="27"/>
      <c r="P98" s="28"/>
      <c r="Q98" s="28"/>
    </row>
    <row r="99" spans="1:17" ht="12.75">
      <c r="A99" s="21"/>
      <c r="B99" s="24"/>
      <c r="C99" s="23" t="str">
        <f>IF(ISERROR(VLOOKUP(B99,'2026년 주요추진사업'!C:W,2,FALSE)),"",VLOOKUP(B99,'2026년 주요추진사업'!C:W,2,FALSE))</f>
        <v/>
      </c>
      <c r="D99" s="23" t="str">
        <f>IF(ISERROR(VLOOKUP(B99,'2026년 주요추진사업'!C:W,3,FALSE)),"",VLOOKUP(B99,'2026년 주요추진사업'!C:W,3,FALSE))</f>
        <v/>
      </c>
      <c r="E99" s="23" t="str">
        <f>IF(ISERROR(VLOOKUP(B99,'2026년 주요추진사업'!C:W,4,FALSE)),"",VLOOKUP(B99,'2026년 주요추진사업'!C:W,4,FALSE))</f>
        <v/>
      </c>
      <c r="F99" s="23" t="str">
        <f>IF(ISERROR(VLOOKUP(B99,'2026년 주요추진사업'!C:W,5,FALSE)),"",VLOOKUP(B99,'2026년 주요추진사업'!C:W,5,FALSE))</f>
        <v/>
      </c>
      <c r="G99" s="24" t="str">
        <f>IF(ISERROR(VLOOKUP(B99,'2026년 주요추진사업'!C:W,6,FALSE)),"",VLOOKUP(B99,'2026년 주요추진사업'!C:W,6,FALSE))</f>
        <v/>
      </c>
      <c r="H99" s="24" t="str">
        <f>IF(ISERROR(VLOOKUP(B99,'2026년 주요추진사업'!C:W,7,FALSE)),"",VLOOKUP(B99,'2026년 주요추진사업'!C:W,7,FALSE))</f>
        <v/>
      </c>
      <c r="I99" s="25" t="str">
        <f>IF(ISERROR(VLOOKUP(B99,'2026년 주요추진사업'!C:W,13,FALSE)),"",VLOOKUP(B99,'2026년 주요추진사업'!C:W,13,FALSE))</f>
        <v/>
      </c>
      <c r="J99" s="25" t="str">
        <f>IF(ISERROR(VLOOKUP(B99,'2026년 주요추진사업'!C:W,14,FALSE)),"",VLOOKUP(B99,'2026년 주요추진사업'!C:W,14,FALSE))</f>
        <v/>
      </c>
      <c r="K99" s="25" t="str">
        <f>IF(ISERROR(VLOOKUP(B99,'2026년 주요추진사업'!C:W,15,FALSE)),"",VLOOKUP(B99,'2026년 주요추진사업'!C:W,15,FALSE))</f>
        <v/>
      </c>
      <c r="L99" s="26" t="str">
        <f>IF(ISERROR(VLOOKUP(B99,'2026년 주요추진사업'!C:W,16,FALSE)),"",VLOOKUP(B99,'2026년 주요추진사업'!C:W,16,FALSE))</f>
        <v/>
      </c>
      <c r="M99" s="26" t="str">
        <f>IF(ISERROR(VLOOKUP(B99,'2026년 주요추진사업'!C:W,17,FALSE)),"",VLOOKUP(B99,'2026년 주요추진사업'!C:W,17,FALSE))</f>
        <v/>
      </c>
      <c r="N99" s="26" t="str">
        <f>IF(ISERROR(VLOOKUP(B99,'2026년 주요추진사업'!C:W,10,FALSE)),"",VLOOKUP(B99,'2026년 주요추진사업'!C:W,10,FALSE))</f>
        <v/>
      </c>
      <c r="O99" s="27"/>
      <c r="P99" s="28"/>
      <c r="Q99" s="28"/>
    </row>
    <row r="100" spans="1:17" ht="12.75">
      <c r="A100" s="21"/>
      <c r="B100" s="24"/>
      <c r="C100" s="23" t="str">
        <f>IF(ISERROR(VLOOKUP(B100,'2026년 주요추진사업'!C:W,2,FALSE)),"",VLOOKUP(B100,'2026년 주요추진사업'!C:W,2,FALSE))</f>
        <v/>
      </c>
      <c r="D100" s="23" t="str">
        <f>IF(ISERROR(VLOOKUP(B100,'2026년 주요추진사업'!C:W,3,FALSE)),"",VLOOKUP(B100,'2026년 주요추진사업'!C:W,3,FALSE))</f>
        <v/>
      </c>
      <c r="E100" s="23" t="str">
        <f>IF(ISERROR(VLOOKUP(B100,'2026년 주요추진사업'!C:W,4,FALSE)),"",VLOOKUP(B100,'2026년 주요추진사업'!C:W,4,FALSE))</f>
        <v/>
      </c>
      <c r="F100" s="23" t="str">
        <f>IF(ISERROR(VLOOKUP(B100,'2026년 주요추진사업'!C:W,5,FALSE)),"",VLOOKUP(B100,'2026년 주요추진사업'!C:W,5,FALSE))</f>
        <v/>
      </c>
      <c r="G100" s="24" t="str">
        <f>IF(ISERROR(VLOOKUP(B100,'2026년 주요추진사업'!C:W,6,FALSE)),"",VLOOKUP(B100,'2026년 주요추진사업'!C:W,6,FALSE))</f>
        <v/>
      </c>
      <c r="H100" s="24" t="str">
        <f>IF(ISERROR(VLOOKUP(B100,'2026년 주요추진사업'!C:W,7,FALSE)),"",VLOOKUP(B100,'2026년 주요추진사업'!C:W,7,FALSE))</f>
        <v/>
      </c>
      <c r="I100" s="25" t="str">
        <f>IF(ISERROR(VLOOKUP(B100,'2026년 주요추진사업'!C:W,13,FALSE)),"",VLOOKUP(B100,'2026년 주요추진사업'!C:W,13,FALSE))</f>
        <v/>
      </c>
      <c r="J100" s="25" t="str">
        <f>IF(ISERROR(VLOOKUP(B100,'2026년 주요추진사업'!C:W,14,FALSE)),"",VLOOKUP(B100,'2026년 주요추진사업'!C:W,14,FALSE))</f>
        <v/>
      </c>
      <c r="K100" s="25" t="str">
        <f>IF(ISERROR(VLOOKUP(B100,'2026년 주요추진사업'!C:W,15,FALSE)),"",VLOOKUP(B100,'2026년 주요추진사업'!C:W,15,FALSE))</f>
        <v/>
      </c>
      <c r="L100" s="26" t="str">
        <f>IF(ISERROR(VLOOKUP(B100,'2026년 주요추진사업'!C:W,16,FALSE)),"",VLOOKUP(B100,'2026년 주요추진사업'!C:W,16,FALSE))</f>
        <v/>
      </c>
      <c r="M100" s="26" t="str">
        <f>IF(ISERROR(VLOOKUP(B100,'2026년 주요추진사업'!C:W,17,FALSE)),"",VLOOKUP(B100,'2026년 주요추진사업'!C:W,17,FALSE))</f>
        <v/>
      </c>
      <c r="N100" s="26" t="str">
        <f>IF(ISERROR(VLOOKUP(B100,'2026년 주요추진사업'!C:W,10,FALSE)),"",VLOOKUP(B100,'2026년 주요추진사업'!C:W,10,FALSE))</f>
        <v/>
      </c>
      <c r="O100" s="27"/>
      <c r="P100" s="28"/>
      <c r="Q100" s="28"/>
    </row>
    <row r="101" spans="1:17" ht="12.75">
      <c r="A101" s="21"/>
      <c r="B101" s="24"/>
      <c r="C101" s="23" t="str">
        <f>IF(ISERROR(VLOOKUP(B101,'2026년 주요추진사업'!C:W,2,FALSE)),"",VLOOKUP(B101,'2026년 주요추진사업'!C:W,2,FALSE))</f>
        <v/>
      </c>
      <c r="D101" s="23" t="str">
        <f>IF(ISERROR(VLOOKUP(B101,'2026년 주요추진사업'!C:W,3,FALSE)),"",VLOOKUP(B101,'2026년 주요추진사업'!C:W,3,FALSE))</f>
        <v/>
      </c>
      <c r="E101" s="23" t="str">
        <f>IF(ISERROR(VLOOKUP(B101,'2026년 주요추진사업'!C:W,4,FALSE)),"",VLOOKUP(B101,'2026년 주요추진사업'!C:W,4,FALSE))</f>
        <v/>
      </c>
      <c r="F101" s="23" t="str">
        <f>IF(ISERROR(VLOOKUP(B101,'2026년 주요추진사업'!C:W,5,FALSE)),"",VLOOKUP(B101,'2026년 주요추진사업'!C:W,5,FALSE))</f>
        <v/>
      </c>
      <c r="G101" s="24" t="str">
        <f>IF(ISERROR(VLOOKUP(B101,'2026년 주요추진사업'!C:W,6,FALSE)),"",VLOOKUP(B101,'2026년 주요추진사업'!C:W,6,FALSE))</f>
        <v/>
      </c>
      <c r="H101" s="24" t="str">
        <f>IF(ISERROR(VLOOKUP(B101,'2026년 주요추진사업'!C:W,7,FALSE)),"",VLOOKUP(B101,'2026년 주요추진사업'!C:W,7,FALSE))</f>
        <v/>
      </c>
      <c r="I101" s="25" t="str">
        <f>IF(ISERROR(VLOOKUP(B101,'2026년 주요추진사업'!C:W,13,FALSE)),"",VLOOKUP(B101,'2026년 주요추진사업'!C:W,13,FALSE))</f>
        <v/>
      </c>
      <c r="J101" s="25" t="str">
        <f>IF(ISERROR(VLOOKUP(B101,'2026년 주요추진사업'!C:W,14,FALSE)),"",VLOOKUP(B101,'2026년 주요추진사업'!C:W,14,FALSE))</f>
        <v/>
      </c>
      <c r="K101" s="25" t="str">
        <f>IF(ISERROR(VLOOKUP(B101,'2026년 주요추진사업'!C:W,15,FALSE)),"",VLOOKUP(B101,'2026년 주요추진사업'!C:W,15,FALSE))</f>
        <v/>
      </c>
      <c r="L101" s="26" t="str">
        <f>IF(ISERROR(VLOOKUP(B101,'2026년 주요추진사업'!C:W,16,FALSE)),"",VLOOKUP(B101,'2026년 주요추진사업'!C:W,16,FALSE))</f>
        <v/>
      </c>
      <c r="M101" s="26" t="str">
        <f>IF(ISERROR(VLOOKUP(B101,'2026년 주요추진사업'!C:W,17,FALSE)),"",VLOOKUP(B101,'2026년 주요추진사업'!C:W,17,FALSE))</f>
        <v/>
      </c>
      <c r="N101" s="26" t="str">
        <f>IF(ISERROR(VLOOKUP(B101,'2026년 주요추진사업'!C:W,10,FALSE)),"",VLOOKUP(B101,'2026년 주요추진사업'!C:W,10,FALSE))</f>
        <v/>
      </c>
      <c r="O101" s="27"/>
      <c r="P101" s="28"/>
      <c r="Q101" s="28"/>
    </row>
    <row r="102" spans="1:17" ht="12.75">
      <c r="A102" s="21"/>
      <c r="B102" s="24"/>
      <c r="C102" s="23" t="str">
        <f>IF(ISERROR(VLOOKUP(B102,'2026년 주요추진사업'!C:W,2,FALSE)),"",VLOOKUP(B102,'2026년 주요추진사업'!C:W,2,FALSE))</f>
        <v/>
      </c>
      <c r="D102" s="23" t="str">
        <f>IF(ISERROR(VLOOKUP(B102,'2026년 주요추진사업'!C:W,3,FALSE)),"",VLOOKUP(B102,'2026년 주요추진사업'!C:W,3,FALSE))</f>
        <v/>
      </c>
      <c r="E102" s="23" t="str">
        <f>IF(ISERROR(VLOOKUP(B102,'2026년 주요추진사업'!C:W,4,FALSE)),"",VLOOKUP(B102,'2026년 주요추진사업'!C:W,4,FALSE))</f>
        <v/>
      </c>
      <c r="F102" s="23" t="str">
        <f>IF(ISERROR(VLOOKUP(B102,'2026년 주요추진사업'!C:W,5,FALSE)),"",VLOOKUP(B102,'2026년 주요추진사업'!C:W,5,FALSE))</f>
        <v/>
      </c>
      <c r="G102" s="24" t="str">
        <f>IF(ISERROR(VLOOKUP(B102,'2026년 주요추진사업'!C:W,6,FALSE)),"",VLOOKUP(B102,'2026년 주요추진사업'!C:W,6,FALSE))</f>
        <v/>
      </c>
      <c r="H102" s="24" t="str">
        <f>IF(ISERROR(VLOOKUP(B102,'2026년 주요추진사업'!C:W,7,FALSE)),"",VLOOKUP(B102,'2026년 주요추진사업'!C:W,7,FALSE))</f>
        <v/>
      </c>
      <c r="I102" s="25" t="str">
        <f>IF(ISERROR(VLOOKUP(B102,'2026년 주요추진사업'!C:W,13,FALSE)),"",VLOOKUP(B102,'2026년 주요추진사업'!C:W,13,FALSE))</f>
        <v/>
      </c>
      <c r="J102" s="25" t="str">
        <f>IF(ISERROR(VLOOKUP(B102,'2026년 주요추진사업'!C:W,14,FALSE)),"",VLOOKUP(B102,'2026년 주요추진사업'!C:W,14,FALSE))</f>
        <v/>
      </c>
      <c r="K102" s="25" t="str">
        <f>IF(ISERROR(VLOOKUP(B102,'2026년 주요추진사업'!C:W,15,FALSE)),"",VLOOKUP(B102,'2026년 주요추진사업'!C:W,15,FALSE))</f>
        <v/>
      </c>
      <c r="L102" s="26" t="str">
        <f>IF(ISERROR(VLOOKUP(B102,'2026년 주요추진사업'!C:W,16,FALSE)),"",VLOOKUP(B102,'2026년 주요추진사업'!C:W,16,FALSE))</f>
        <v/>
      </c>
      <c r="M102" s="26" t="str">
        <f>IF(ISERROR(VLOOKUP(B102,'2026년 주요추진사업'!C:W,17,FALSE)),"",VLOOKUP(B102,'2026년 주요추진사업'!C:W,17,FALSE))</f>
        <v/>
      </c>
      <c r="N102" s="26" t="str">
        <f>IF(ISERROR(VLOOKUP(B102,'2026년 주요추진사업'!C:W,10,FALSE)),"",VLOOKUP(B102,'2026년 주요추진사업'!C:W,10,FALSE))</f>
        <v/>
      </c>
      <c r="O102" s="27"/>
      <c r="P102" s="28"/>
      <c r="Q102" s="28"/>
    </row>
    <row r="103" spans="1:17" ht="12.75">
      <c r="A103" s="21"/>
      <c r="B103" s="24"/>
      <c r="C103" s="23" t="str">
        <f>IF(ISERROR(VLOOKUP(B103,'2026년 주요추진사업'!C:W,2,FALSE)),"",VLOOKUP(B103,'2026년 주요추진사업'!C:W,2,FALSE))</f>
        <v/>
      </c>
      <c r="D103" s="23" t="str">
        <f>IF(ISERROR(VLOOKUP(B103,'2026년 주요추진사업'!C:W,3,FALSE)),"",VLOOKUP(B103,'2026년 주요추진사업'!C:W,3,FALSE))</f>
        <v/>
      </c>
      <c r="E103" s="23" t="str">
        <f>IF(ISERROR(VLOOKUP(B103,'2026년 주요추진사업'!C:W,4,FALSE)),"",VLOOKUP(B103,'2026년 주요추진사업'!C:W,4,FALSE))</f>
        <v/>
      </c>
      <c r="F103" s="23" t="str">
        <f>IF(ISERROR(VLOOKUP(B103,'2026년 주요추진사업'!C:W,5,FALSE)),"",VLOOKUP(B103,'2026년 주요추진사업'!C:W,5,FALSE))</f>
        <v/>
      </c>
      <c r="G103" s="24" t="str">
        <f>IF(ISERROR(VLOOKUP(B103,'2026년 주요추진사업'!C:W,6,FALSE)),"",VLOOKUP(B103,'2026년 주요추진사업'!C:W,6,FALSE))</f>
        <v/>
      </c>
      <c r="H103" s="24" t="str">
        <f>IF(ISERROR(VLOOKUP(B103,'2026년 주요추진사업'!C:W,7,FALSE)),"",VLOOKUP(B103,'2026년 주요추진사업'!C:W,7,FALSE))</f>
        <v/>
      </c>
      <c r="I103" s="25" t="str">
        <f>IF(ISERROR(VLOOKUP(B103,'2026년 주요추진사업'!C:W,13,FALSE)),"",VLOOKUP(B103,'2026년 주요추진사업'!C:W,13,FALSE))</f>
        <v/>
      </c>
      <c r="J103" s="25" t="str">
        <f>IF(ISERROR(VLOOKUP(B103,'2026년 주요추진사업'!C:W,14,FALSE)),"",VLOOKUP(B103,'2026년 주요추진사업'!C:W,14,FALSE))</f>
        <v/>
      </c>
      <c r="K103" s="25" t="str">
        <f>IF(ISERROR(VLOOKUP(B103,'2026년 주요추진사업'!C:W,15,FALSE)),"",VLOOKUP(B103,'2026년 주요추진사업'!C:W,15,FALSE))</f>
        <v/>
      </c>
      <c r="L103" s="26" t="str">
        <f>IF(ISERROR(VLOOKUP(B103,'2026년 주요추진사업'!C:W,16,FALSE)),"",VLOOKUP(B103,'2026년 주요추진사업'!C:W,16,FALSE))</f>
        <v/>
      </c>
      <c r="M103" s="26" t="str">
        <f>IF(ISERROR(VLOOKUP(B103,'2026년 주요추진사업'!C:W,17,FALSE)),"",VLOOKUP(B103,'2026년 주요추진사업'!C:W,17,FALSE))</f>
        <v/>
      </c>
      <c r="N103" s="26" t="str">
        <f>IF(ISERROR(VLOOKUP(B103,'2026년 주요추진사업'!C:W,10,FALSE)),"",VLOOKUP(B103,'2026년 주요추진사업'!C:W,10,FALSE))</f>
        <v/>
      </c>
      <c r="O103" s="27"/>
      <c r="P103" s="28"/>
      <c r="Q103" s="28"/>
    </row>
    <row r="104" spans="1:17" ht="12.75">
      <c r="A104" s="21"/>
      <c r="B104" s="24"/>
      <c r="C104" s="23" t="str">
        <f>IF(ISERROR(VLOOKUP(B104,'2026년 주요추진사업'!C:W,2,FALSE)),"",VLOOKUP(B104,'2026년 주요추진사업'!C:W,2,FALSE))</f>
        <v/>
      </c>
      <c r="D104" s="23" t="str">
        <f>IF(ISERROR(VLOOKUP(B104,'2026년 주요추진사업'!C:W,3,FALSE)),"",VLOOKUP(B104,'2026년 주요추진사업'!C:W,3,FALSE))</f>
        <v/>
      </c>
      <c r="E104" s="23" t="str">
        <f>IF(ISERROR(VLOOKUP(B104,'2026년 주요추진사업'!C:W,4,FALSE)),"",VLOOKUP(B104,'2026년 주요추진사업'!C:W,4,FALSE))</f>
        <v/>
      </c>
      <c r="F104" s="23" t="str">
        <f>IF(ISERROR(VLOOKUP(B104,'2026년 주요추진사업'!C:W,5,FALSE)),"",VLOOKUP(B104,'2026년 주요추진사업'!C:W,5,FALSE))</f>
        <v/>
      </c>
      <c r="G104" s="24" t="str">
        <f>IF(ISERROR(VLOOKUP(B104,'2026년 주요추진사업'!C:W,6,FALSE)),"",VLOOKUP(B104,'2026년 주요추진사업'!C:W,6,FALSE))</f>
        <v/>
      </c>
      <c r="H104" s="24" t="str">
        <f>IF(ISERROR(VLOOKUP(B104,'2026년 주요추진사업'!C:W,7,FALSE)),"",VLOOKUP(B104,'2026년 주요추진사업'!C:W,7,FALSE))</f>
        <v/>
      </c>
      <c r="I104" s="25" t="str">
        <f>IF(ISERROR(VLOOKUP(B104,'2026년 주요추진사업'!C:W,13,FALSE)),"",VLOOKUP(B104,'2026년 주요추진사업'!C:W,13,FALSE))</f>
        <v/>
      </c>
      <c r="J104" s="25" t="str">
        <f>IF(ISERROR(VLOOKUP(B104,'2026년 주요추진사업'!C:W,14,FALSE)),"",VLOOKUP(B104,'2026년 주요추진사업'!C:W,14,FALSE))</f>
        <v/>
      </c>
      <c r="K104" s="25" t="str">
        <f>IF(ISERROR(VLOOKUP(B104,'2026년 주요추진사업'!C:W,15,FALSE)),"",VLOOKUP(B104,'2026년 주요추진사업'!C:W,15,FALSE))</f>
        <v/>
      </c>
      <c r="L104" s="26" t="str">
        <f>IF(ISERROR(VLOOKUP(B104,'2026년 주요추진사업'!C:W,16,FALSE)),"",VLOOKUP(B104,'2026년 주요추진사업'!C:W,16,FALSE))</f>
        <v/>
      </c>
      <c r="M104" s="26" t="str">
        <f>IF(ISERROR(VLOOKUP(B104,'2026년 주요추진사업'!C:W,17,FALSE)),"",VLOOKUP(B104,'2026년 주요추진사업'!C:W,17,FALSE))</f>
        <v/>
      </c>
      <c r="N104" s="26" t="str">
        <f>IF(ISERROR(VLOOKUP(B104,'2026년 주요추진사업'!C:W,10,FALSE)),"",VLOOKUP(B104,'2026년 주요추진사업'!C:W,10,FALSE))</f>
        <v/>
      </c>
      <c r="O104" s="27"/>
      <c r="P104" s="28"/>
      <c r="Q104" s="28"/>
    </row>
    <row r="105" spans="1:17" ht="12.75">
      <c r="A105" s="21"/>
      <c r="B105" s="24"/>
      <c r="C105" s="23" t="str">
        <f>IF(ISERROR(VLOOKUP(B105,'2026년 주요추진사업'!C:W,2,FALSE)),"",VLOOKUP(B105,'2026년 주요추진사업'!C:W,2,FALSE))</f>
        <v/>
      </c>
      <c r="D105" s="23" t="str">
        <f>IF(ISERROR(VLOOKUP(B105,'2026년 주요추진사업'!C:W,3,FALSE)),"",VLOOKUP(B105,'2026년 주요추진사업'!C:W,3,FALSE))</f>
        <v/>
      </c>
      <c r="E105" s="23" t="str">
        <f>IF(ISERROR(VLOOKUP(B105,'2026년 주요추진사업'!C:W,4,FALSE)),"",VLOOKUP(B105,'2026년 주요추진사업'!C:W,4,FALSE))</f>
        <v/>
      </c>
      <c r="F105" s="23" t="str">
        <f>IF(ISERROR(VLOOKUP(B105,'2026년 주요추진사업'!C:W,5,FALSE)),"",VLOOKUP(B105,'2026년 주요추진사업'!C:W,5,FALSE))</f>
        <v/>
      </c>
      <c r="G105" s="24" t="str">
        <f>IF(ISERROR(VLOOKUP(B105,'2026년 주요추진사업'!C:W,6,FALSE)),"",VLOOKUP(B105,'2026년 주요추진사업'!C:W,6,FALSE))</f>
        <v/>
      </c>
      <c r="H105" s="24" t="str">
        <f>IF(ISERROR(VLOOKUP(B105,'2026년 주요추진사업'!C:W,7,FALSE)),"",VLOOKUP(B105,'2026년 주요추진사업'!C:W,7,FALSE))</f>
        <v/>
      </c>
      <c r="I105" s="25" t="str">
        <f>IF(ISERROR(VLOOKUP(B105,'2026년 주요추진사업'!C:W,13,FALSE)),"",VLOOKUP(B105,'2026년 주요추진사업'!C:W,13,FALSE))</f>
        <v/>
      </c>
      <c r="J105" s="25" t="str">
        <f>IF(ISERROR(VLOOKUP(B105,'2026년 주요추진사업'!C:W,14,FALSE)),"",VLOOKUP(B105,'2026년 주요추진사업'!C:W,14,FALSE))</f>
        <v/>
      </c>
      <c r="K105" s="25" t="str">
        <f>IF(ISERROR(VLOOKUP(B105,'2026년 주요추진사업'!C:W,15,FALSE)),"",VLOOKUP(B105,'2026년 주요추진사업'!C:W,15,FALSE))</f>
        <v/>
      </c>
      <c r="L105" s="26" t="str">
        <f>IF(ISERROR(VLOOKUP(B105,'2026년 주요추진사업'!C:W,16,FALSE)),"",VLOOKUP(B105,'2026년 주요추진사업'!C:W,16,FALSE))</f>
        <v/>
      </c>
      <c r="M105" s="26" t="str">
        <f>IF(ISERROR(VLOOKUP(B105,'2026년 주요추진사업'!C:W,17,FALSE)),"",VLOOKUP(B105,'2026년 주요추진사업'!C:W,17,FALSE))</f>
        <v/>
      </c>
      <c r="N105" s="26" t="str">
        <f>IF(ISERROR(VLOOKUP(B105,'2026년 주요추진사업'!C:W,10,FALSE)),"",VLOOKUP(B105,'2026년 주요추진사업'!C:W,10,FALSE))</f>
        <v/>
      </c>
      <c r="O105" s="27"/>
      <c r="P105" s="28"/>
      <c r="Q105" s="28"/>
    </row>
    <row r="106" spans="1:17" ht="12.75">
      <c r="A106" s="21"/>
      <c r="B106" s="24"/>
      <c r="C106" s="23" t="str">
        <f>IF(ISERROR(VLOOKUP(B106,'2026년 주요추진사업'!C:W,2,FALSE)),"",VLOOKUP(B106,'2026년 주요추진사업'!C:W,2,FALSE))</f>
        <v/>
      </c>
      <c r="D106" s="23" t="str">
        <f>IF(ISERROR(VLOOKUP(B106,'2026년 주요추진사업'!C:W,3,FALSE)),"",VLOOKUP(B106,'2026년 주요추진사업'!C:W,3,FALSE))</f>
        <v/>
      </c>
      <c r="E106" s="23" t="str">
        <f>IF(ISERROR(VLOOKUP(B106,'2026년 주요추진사업'!C:W,4,FALSE)),"",VLOOKUP(B106,'2026년 주요추진사업'!C:W,4,FALSE))</f>
        <v/>
      </c>
      <c r="F106" s="23" t="str">
        <f>IF(ISERROR(VLOOKUP(B106,'2026년 주요추진사업'!C:W,5,FALSE)),"",VLOOKUP(B106,'2026년 주요추진사업'!C:W,5,FALSE))</f>
        <v/>
      </c>
      <c r="G106" s="24" t="str">
        <f>IF(ISERROR(VLOOKUP(B106,'2026년 주요추진사업'!C:W,6,FALSE)),"",VLOOKUP(B106,'2026년 주요추진사업'!C:W,6,FALSE))</f>
        <v/>
      </c>
      <c r="H106" s="24" t="str">
        <f>IF(ISERROR(VLOOKUP(B106,'2026년 주요추진사업'!C:W,7,FALSE)),"",VLOOKUP(B106,'2026년 주요추진사업'!C:W,7,FALSE))</f>
        <v/>
      </c>
      <c r="I106" s="25" t="str">
        <f>IF(ISERROR(VLOOKUP(B106,'2026년 주요추진사업'!C:W,13,FALSE)),"",VLOOKUP(B106,'2026년 주요추진사업'!C:W,13,FALSE))</f>
        <v/>
      </c>
      <c r="J106" s="25" t="str">
        <f>IF(ISERROR(VLOOKUP(B106,'2026년 주요추진사업'!C:W,14,FALSE)),"",VLOOKUP(B106,'2026년 주요추진사업'!C:W,14,FALSE))</f>
        <v/>
      </c>
      <c r="K106" s="25" t="str">
        <f>IF(ISERROR(VLOOKUP(B106,'2026년 주요추진사업'!C:W,15,FALSE)),"",VLOOKUP(B106,'2026년 주요추진사업'!C:W,15,FALSE))</f>
        <v/>
      </c>
      <c r="L106" s="26" t="str">
        <f>IF(ISERROR(VLOOKUP(B106,'2026년 주요추진사업'!C:W,16,FALSE)),"",VLOOKUP(B106,'2026년 주요추진사업'!C:W,16,FALSE))</f>
        <v/>
      </c>
      <c r="M106" s="26" t="str">
        <f>IF(ISERROR(VLOOKUP(B106,'2026년 주요추진사업'!C:W,17,FALSE)),"",VLOOKUP(B106,'2026년 주요추진사업'!C:W,17,FALSE))</f>
        <v/>
      </c>
      <c r="N106" s="26" t="str">
        <f>IF(ISERROR(VLOOKUP(B106,'2026년 주요추진사업'!C:W,10,FALSE)),"",VLOOKUP(B106,'2026년 주요추진사업'!C:W,10,FALSE))</f>
        <v/>
      </c>
      <c r="O106" s="27"/>
      <c r="P106" s="28"/>
      <c r="Q106" s="28"/>
    </row>
    <row r="107" spans="1:17" ht="12.75">
      <c r="A107" s="21"/>
      <c r="B107" s="24"/>
      <c r="C107" s="23" t="str">
        <f>IF(ISERROR(VLOOKUP(B107,'2026년 주요추진사업'!C:W,2,FALSE)),"",VLOOKUP(B107,'2026년 주요추진사업'!C:W,2,FALSE))</f>
        <v/>
      </c>
      <c r="D107" s="23" t="str">
        <f>IF(ISERROR(VLOOKUP(B107,'2026년 주요추진사업'!C:W,3,FALSE)),"",VLOOKUP(B107,'2026년 주요추진사업'!C:W,3,FALSE))</f>
        <v/>
      </c>
      <c r="E107" s="23" t="str">
        <f>IF(ISERROR(VLOOKUP(B107,'2026년 주요추진사업'!C:W,4,FALSE)),"",VLOOKUP(B107,'2026년 주요추진사업'!C:W,4,FALSE))</f>
        <v/>
      </c>
      <c r="F107" s="23" t="str">
        <f>IF(ISERROR(VLOOKUP(B107,'2026년 주요추진사업'!C:W,5,FALSE)),"",VLOOKUP(B107,'2026년 주요추진사업'!C:W,5,FALSE))</f>
        <v/>
      </c>
      <c r="G107" s="24" t="str">
        <f>IF(ISERROR(VLOOKUP(B107,'2026년 주요추진사업'!C:W,6,FALSE)),"",VLOOKUP(B107,'2026년 주요추진사업'!C:W,6,FALSE))</f>
        <v/>
      </c>
      <c r="H107" s="24" t="str">
        <f>IF(ISERROR(VLOOKUP(B107,'2026년 주요추진사업'!C:W,7,FALSE)),"",VLOOKUP(B107,'2026년 주요추진사업'!C:W,7,FALSE))</f>
        <v/>
      </c>
      <c r="I107" s="25" t="str">
        <f>IF(ISERROR(VLOOKUP(B107,'2026년 주요추진사업'!C:W,13,FALSE)),"",VLOOKUP(B107,'2026년 주요추진사업'!C:W,13,FALSE))</f>
        <v/>
      </c>
      <c r="J107" s="25" t="str">
        <f>IF(ISERROR(VLOOKUP(B107,'2026년 주요추진사업'!C:W,14,FALSE)),"",VLOOKUP(B107,'2026년 주요추진사업'!C:W,14,FALSE))</f>
        <v/>
      </c>
      <c r="K107" s="25" t="str">
        <f>IF(ISERROR(VLOOKUP(B107,'2026년 주요추진사업'!C:W,15,FALSE)),"",VLOOKUP(B107,'2026년 주요추진사업'!C:W,15,FALSE))</f>
        <v/>
      </c>
      <c r="L107" s="26" t="str">
        <f>IF(ISERROR(VLOOKUP(B107,'2026년 주요추진사업'!C:W,16,FALSE)),"",VLOOKUP(B107,'2026년 주요추진사업'!C:W,16,FALSE))</f>
        <v/>
      </c>
      <c r="M107" s="26" t="str">
        <f>IF(ISERROR(VLOOKUP(B107,'2026년 주요추진사업'!C:W,17,FALSE)),"",VLOOKUP(B107,'2026년 주요추진사업'!C:W,17,FALSE))</f>
        <v/>
      </c>
      <c r="N107" s="26" t="str">
        <f>IF(ISERROR(VLOOKUP(B107,'2026년 주요추진사업'!C:W,10,FALSE)),"",VLOOKUP(B107,'2026년 주요추진사업'!C:W,10,FALSE))</f>
        <v/>
      </c>
      <c r="O107" s="27"/>
      <c r="P107" s="28"/>
      <c r="Q107" s="28"/>
    </row>
    <row r="108" spans="1:17" ht="12.75">
      <c r="A108" s="21"/>
      <c r="B108" s="24"/>
      <c r="C108" s="23" t="str">
        <f>IF(ISERROR(VLOOKUP(B108,'2026년 주요추진사업'!C:W,2,FALSE)),"",VLOOKUP(B108,'2026년 주요추진사업'!C:W,2,FALSE))</f>
        <v/>
      </c>
      <c r="D108" s="23" t="str">
        <f>IF(ISERROR(VLOOKUP(B108,'2026년 주요추진사업'!C:W,3,FALSE)),"",VLOOKUP(B108,'2026년 주요추진사업'!C:W,3,FALSE))</f>
        <v/>
      </c>
      <c r="E108" s="23" t="str">
        <f>IF(ISERROR(VLOOKUP(B108,'2026년 주요추진사업'!C:W,4,FALSE)),"",VLOOKUP(B108,'2026년 주요추진사업'!C:W,4,FALSE))</f>
        <v/>
      </c>
      <c r="F108" s="23" t="str">
        <f>IF(ISERROR(VLOOKUP(B108,'2026년 주요추진사업'!C:W,5,FALSE)),"",VLOOKUP(B108,'2026년 주요추진사업'!C:W,5,FALSE))</f>
        <v/>
      </c>
      <c r="G108" s="24" t="str">
        <f>IF(ISERROR(VLOOKUP(B108,'2026년 주요추진사업'!C:W,6,FALSE)),"",VLOOKUP(B108,'2026년 주요추진사업'!C:W,6,FALSE))</f>
        <v/>
      </c>
      <c r="H108" s="24" t="str">
        <f>IF(ISERROR(VLOOKUP(B108,'2026년 주요추진사업'!C:W,7,FALSE)),"",VLOOKUP(B108,'2026년 주요추진사업'!C:W,7,FALSE))</f>
        <v/>
      </c>
      <c r="I108" s="25" t="str">
        <f>IF(ISERROR(VLOOKUP(B108,'2026년 주요추진사업'!C:W,13,FALSE)),"",VLOOKUP(B108,'2026년 주요추진사업'!C:W,13,FALSE))</f>
        <v/>
      </c>
      <c r="J108" s="25" t="str">
        <f>IF(ISERROR(VLOOKUP(B108,'2026년 주요추진사업'!C:W,14,FALSE)),"",VLOOKUP(B108,'2026년 주요추진사업'!C:W,14,FALSE))</f>
        <v/>
      </c>
      <c r="K108" s="25" t="str">
        <f>IF(ISERROR(VLOOKUP(B108,'2026년 주요추진사업'!C:W,15,FALSE)),"",VLOOKUP(B108,'2026년 주요추진사업'!C:W,15,FALSE))</f>
        <v/>
      </c>
      <c r="L108" s="26" t="str">
        <f>IF(ISERROR(VLOOKUP(B108,'2026년 주요추진사업'!C:W,16,FALSE)),"",VLOOKUP(B108,'2026년 주요추진사업'!C:W,16,FALSE))</f>
        <v/>
      </c>
      <c r="M108" s="26" t="str">
        <f>IF(ISERROR(VLOOKUP(B108,'2026년 주요추진사업'!C:W,17,FALSE)),"",VLOOKUP(B108,'2026년 주요추진사업'!C:W,17,FALSE))</f>
        <v/>
      </c>
      <c r="N108" s="26" t="str">
        <f>IF(ISERROR(VLOOKUP(B108,'2026년 주요추진사업'!C:W,10,FALSE)),"",VLOOKUP(B108,'2026년 주요추진사업'!C:W,10,FALSE))</f>
        <v/>
      </c>
      <c r="O108" s="27"/>
      <c r="P108" s="28"/>
      <c r="Q108" s="28"/>
    </row>
    <row r="109" spans="1:17" ht="12.75">
      <c r="A109" s="21"/>
      <c r="B109" s="24"/>
      <c r="C109" s="23" t="str">
        <f>IF(ISERROR(VLOOKUP(B109,'2026년 주요추진사업'!C:W,2,FALSE)),"",VLOOKUP(B109,'2026년 주요추진사업'!C:W,2,FALSE))</f>
        <v/>
      </c>
      <c r="D109" s="23" t="str">
        <f>IF(ISERROR(VLOOKUP(B109,'2026년 주요추진사업'!C:W,3,FALSE)),"",VLOOKUP(B109,'2026년 주요추진사업'!C:W,3,FALSE))</f>
        <v/>
      </c>
      <c r="E109" s="23" t="str">
        <f>IF(ISERROR(VLOOKUP(B109,'2026년 주요추진사업'!C:W,4,FALSE)),"",VLOOKUP(B109,'2026년 주요추진사업'!C:W,4,FALSE))</f>
        <v/>
      </c>
      <c r="F109" s="23" t="str">
        <f>IF(ISERROR(VLOOKUP(B109,'2026년 주요추진사업'!C:W,5,FALSE)),"",VLOOKUP(B109,'2026년 주요추진사업'!C:W,5,FALSE))</f>
        <v/>
      </c>
      <c r="G109" s="24" t="str">
        <f>IF(ISERROR(VLOOKUP(B109,'2026년 주요추진사업'!C:W,6,FALSE)),"",VLOOKUP(B109,'2026년 주요추진사업'!C:W,6,FALSE))</f>
        <v/>
      </c>
      <c r="H109" s="24" t="str">
        <f>IF(ISERROR(VLOOKUP(B109,'2026년 주요추진사업'!C:W,7,FALSE)),"",VLOOKUP(B109,'2026년 주요추진사업'!C:W,7,FALSE))</f>
        <v/>
      </c>
      <c r="I109" s="25" t="str">
        <f>IF(ISERROR(VLOOKUP(B109,'2026년 주요추진사업'!C:W,13,FALSE)),"",VLOOKUP(B109,'2026년 주요추진사업'!C:W,13,FALSE))</f>
        <v/>
      </c>
      <c r="J109" s="25" t="str">
        <f>IF(ISERROR(VLOOKUP(B109,'2026년 주요추진사업'!C:W,14,FALSE)),"",VLOOKUP(B109,'2026년 주요추진사업'!C:W,14,FALSE))</f>
        <v/>
      </c>
      <c r="K109" s="25" t="str">
        <f>IF(ISERROR(VLOOKUP(B109,'2026년 주요추진사업'!C:W,15,FALSE)),"",VLOOKUP(B109,'2026년 주요추진사업'!C:W,15,FALSE))</f>
        <v/>
      </c>
      <c r="L109" s="26" t="str">
        <f>IF(ISERROR(VLOOKUP(B109,'2026년 주요추진사업'!C:W,16,FALSE)),"",VLOOKUP(B109,'2026년 주요추진사업'!C:W,16,FALSE))</f>
        <v/>
      </c>
      <c r="M109" s="26" t="str">
        <f>IF(ISERROR(VLOOKUP(B109,'2026년 주요추진사업'!C:W,17,FALSE)),"",VLOOKUP(B109,'2026년 주요추진사업'!C:W,17,FALSE))</f>
        <v/>
      </c>
      <c r="N109" s="26" t="str">
        <f>IF(ISERROR(VLOOKUP(B109,'2026년 주요추진사업'!C:W,10,FALSE)),"",VLOOKUP(B109,'2026년 주요추진사업'!C:W,10,FALSE))</f>
        <v/>
      </c>
      <c r="O109" s="27"/>
      <c r="P109" s="28"/>
      <c r="Q109" s="28"/>
    </row>
    <row r="110" spans="1:17" ht="12.75">
      <c r="A110" s="21"/>
      <c r="B110" s="24"/>
      <c r="C110" s="23" t="str">
        <f>IF(ISERROR(VLOOKUP(B110,'2026년 주요추진사업'!C:W,2,FALSE)),"",VLOOKUP(B110,'2026년 주요추진사업'!C:W,2,FALSE))</f>
        <v/>
      </c>
      <c r="D110" s="23" t="str">
        <f>IF(ISERROR(VLOOKUP(B110,'2026년 주요추진사업'!C:W,3,FALSE)),"",VLOOKUP(B110,'2026년 주요추진사업'!C:W,3,FALSE))</f>
        <v/>
      </c>
      <c r="E110" s="23" t="str">
        <f>IF(ISERROR(VLOOKUP(B110,'2026년 주요추진사업'!C:W,4,FALSE)),"",VLOOKUP(B110,'2026년 주요추진사업'!C:W,4,FALSE))</f>
        <v/>
      </c>
      <c r="F110" s="23" t="str">
        <f>IF(ISERROR(VLOOKUP(B110,'2026년 주요추진사업'!C:W,5,FALSE)),"",VLOOKUP(B110,'2026년 주요추진사업'!C:W,5,FALSE))</f>
        <v/>
      </c>
      <c r="G110" s="24" t="str">
        <f>IF(ISERROR(VLOOKUP(B110,'2026년 주요추진사업'!C:W,6,FALSE)),"",VLOOKUP(B110,'2026년 주요추진사업'!C:W,6,FALSE))</f>
        <v/>
      </c>
      <c r="H110" s="24" t="str">
        <f>IF(ISERROR(VLOOKUP(B110,'2026년 주요추진사업'!C:W,7,FALSE)),"",VLOOKUP(B110,'2026년 주요추진사업'!C:W,7,FALSE))</f>
        <v/>
      </c>
      <c r="I110" s="25" t="str">
        <f>IF(ISERROR(VLOOKUP(B110,'2026년 주요추진사업'!C:W,13,FALSE)),"",VLOOKUP(B110,'2026년 주요추진사업'!C:W,13,FALSE))</f>
        <v/>
      </c>
      <c r="J110" s="25" t="str">
        <f>IF(ISERROR(VLOOKUP(B110,'2026년 주요추진사업'!C:W,14,FALSE)),"",VLOOKUP(B110,'2026년 주요추진사업'!C:W,14,FALSE))</f>
        <v/>
      </c>
      <c r="K110" s="25" t="str">
        <f>IF(ISERROR(VLOOKUP(B110,'2026년 주요추진사업'!C:W,15,FALSE)),"",VLOOKUP(B110,'2026년 주요추진사업'!C:W,15,FALSE))</f>
        <v/>
      </c>
      <c r="L110" s="26" t="str">
        <f>IF(ISERROR(VLOOKUP(B110,'2026년 주요추진사업'!C:W,16,FALSE)),"",VLOOKUP(B110,'2026년 주요추진사업'!C:W,16,FALSE))</f>
        <v/>
      </c>
      <c r="M110" s="26" t="str">
        <f>IF(ISERROR(VLOOKUP(B110,'2026년 주요추진사업'!C:W,17,FALSE)),"",VLOOKUP(B110,'2026년 주요추진사업'!C:W,17,FALSE))</f>
        <v/>
      </c>
      <c r="N110" s="26" t="str">
        <f>IF(ISERROR(VLOOKUP(B110,'2026년 주요추진사업'!C:W,10,FALSE)),"",VLOOKUP(B110,'2026년 주요추진사업'!C:W,10,FALSE))</f>
        <v/>
      </c>
      <c r="O110" s="27"/>
      <c r="P110" s="28"/>
      <c r="Q110" s="28"/>
    </row>
    <row r="111" spans="1:17" ht="12.75">
      <c r="A111" s="21"/>
      <c r="B111" s="24"/>
      <c r="C111" s="23" t="str">
        <f>IF(ISERROR(VLOOKUP(B111,'2026년 주요추진사업'!C:W,2,FALSE)),"",VLOOKUP(B111,'2026년 주요추진사업'!C:W,2,FALSE))</f>
        <v/>
      </c>
      <c r="D111" s="23" t="str">
        <f>IF(ISERROR(VLOOKUP(B111,'2026년 주요추진사업'!C:W,3,FALSE)),"",VLOOKUP(B111,'2026년 주요추진사업'!C:W,3,FALSE))</f>
        <v/>
      </c>
      <c r="E111" s="23" t="str">
        <f>IF(ISERROR(VLOOKUP(B111,'2026년 주요추진사업'!C:W,4,FALSE)),"",VLOOKUP(B111,'2026년 주요추진사업'!C:W,4,FALSE))</f>
        <v/>
      </c>
      <c r="F111" s="23" t="str">
        <f>IF(ISERROR(VLOOKUP(B111,'2026년 주요추진사업'!C:W,5,FALSE)),"",VLOOKUP(B111,'2026년 주요추진사업'!C:W,5,FALSE))</f>
        <v/>
      </c>
      <c r="G111" s="24" t="str">
        <f>IF(ISERROR(VLOOKUP(B111,'2026년 주요추진사업'!C:W,6,FALSE)),"",VLOOKUP(B111,'2026년 주요추진사업'!C:W,6,FALSE))</f>
        <v/>
      </c>
      <c r="H111" s="24" t="str">
        <f>IF(ISERROR(VLOOKUP(B111,'2026년 주요추진사업'!C:W,7,FALSE)),"",VLOOKUP(B111,'2026년 주요추진사업'!C:W,7,FALSE))</f>
        <v/>
      </c>
      <c r="I111" s="25" t="str">
        <f>IF(ISERROR(VLOOKUP(B111,'2026년 주요추진사업'!C:W,13,FALSE)),"",VLOOKUP(B111,'2026년 주요추진사업'!C:W,13,FALSE))</f>
        <v/>
      </c>
      <c r="J111" s="25" t="str">
        <f>IF(ISERROR(VLOOKUP(B111,'2026년 주요추진사업'!C:W,14,FALSE)),"",VLOOKUP(B111,'2026년 주요추진사업'!C:W,14,FALSE))</f>
        <v/>
      </c>
      <c r="K111" s="25" t="str">
        <f>IF(ISERROR(VLOOKUP(B111,'2026년 주요추진사업'!C:W,15,FALSE)),"",VLOOKUP(B111,'2026년 주요추진사업'!C:W,15,FALSE))</f>
        <v/>
      </c>
      <c r="L111" s="26" t="str">
        <f>IF(ISERROR(VLOOKUP(B111,'2026년 주요추진사업'!C:W,16,FALSE)),"",VLOOKUP(B111,'2026년 주요추진사업'!C:W,16,FALSE))</f>
        <v/>
      </c>
      <c r="M111" s="26" t="str">
        <f>IF(ISERROR(VLOOKUP(B111,'2026년 주요추진사업'!C:W,17,FALSE)),"",VLOOKUP(B111,'2026년 주요추진사업'!C:W,17,FALSE))</f>
        <v/>
      </c>
      <c r="N111" s="26" t="str">
        <f>IF(ISERROR(VLOOKUP(B111,'2026년 주요추진사업'!C:W,10,FALSE)),"",VLOOKUP(B111,'2026년 주요추진사업'!C:W,10,FALSE))</f>
        <v/>
      </c>
      <c r="O111" s="27"/>
      <c r="P111" s="28"/>
      <c r="Q111" s="28"/>
    </row>
    <row r="112" spans="1:17" ht="16.5" customHeight="1">
      <c r="A112" s="21"/>
      <c r="B112" s="24"/>
      <c r="C112" s="23" t="str">
        <f>IF(ISERROR(VLOOKUP(B112,'2026년 주요추진사업'!C:W,2,FALSE)),"",VLOOKUP(B112,'2026년 주요추진사업'!C:W,2,FALSE))</f>
        <v/>
      </c>
      <c r="D112" s="23" t="str">
        <f>IF(ISERROR(VLOOKUP(B112,'2026년 주요추진사업'!C:W,3,FALSE)),"",VLOOKUP(B112,'2026년 주요추진사업'!C:W,3,FALSE))</f>
        <v/>
      </c>
      <c r="E112" s="23" t="str">
        <f>IF(ISERROR(VLOOKUP(B112,'2026년 주요추진사업'!C:W,4,FALSE)),"",VLOOKUP(B112,'2026년 주요추진사업'!C:W,4,FALSE))</f>
        <v/>
      </c>
      <c r="F112" s="23" t="str">
        <f>IF(ISERROR(VLOOKUP(B112,'2026년 주요추진사업'!C:W,5,FALSE)),"",VLOOKUP(B112,'2026년 주요추진사업'!C:W,5,FALSE))</f>
        <v/>
      </c>
      <c r="G112" s="24" t="str">
        <f>IF(ISERROR(VLOOKUP(B112,'2026년 주요추진사업'!C:W,6,FALSE)),"",VLOOKUP(B112,'2026년 주요추진사업'!C:W,6,FALSE))</f>
        <v/>
      </c>
      <c r="H112" s="24" t="str">
        <f>IF(ISERROR(VLOOKUP(B112,'2026년 주요추진사업'!C:W,7,FALSE)),"",VLOOKUP(B112,'2026년 주요추진사업'!C:W,7,FALSE))</f>
        <v/>
      </c>
      <c r="I112" s="25" t="str">
        <f>IF(ISERROR(VLOOKUP(B112,'2026년 주요추진사업'!C:W,13,FALSE)),"",VLOOKUP(B112,'2026년 주요추진사업'!C:W,13,FALSE))</f>
        <v/>
      </c>
      <c r="J112" s="25" t="str">
        <f>IF(ISERROR(VLOOKUP(B112,'2026년 주요추진사업'!C:W,14,FALSE)),"",VLOOKUP(B112,'2026년 주요추진사업'!C:W,14,FALSE))</f>
        <v/>
      </c>
      <c r="K112" s="25" t="str">
        <f>IF(ISERROR(VLOOKUP(B112,'2026년 주요추진사업'!C:W,15,FALSE)),"",VLOOKUP(B112,'2026년 주요추진사업'!C:W,15,FALSE))</f>
        <v/>
      </c>
      <c r="L112" s="26" t="str">
        <f>IF(ISERROR(VLOOKUP(B112,'2026년 주요추진사업'!C:W,16,FALSE)),"",VLOOKUP(B112,'2026년 주요추진사업'!C:W,16,FALSE))</f>
        <v/>
      </c>
      <c r="M112" s="26" t="str">
        <f>IF(ISERROR(VLOOKUP(B112,'2026년 주요추진사업'!C:W,17,FALSE)),"",VLOOKUP(B112,'2026년 주요추진사업'!C:W,17,FALSE))</f>
        <v/>
      </c>
      <c r="N112" s="26" t="str">
        <f>IF(ISERROR(VLOOKUP(B112,'2026년 주요추진사업'!C:W,10,FALSE)),"",VLOOKUP(B112,'2026년 주요추진사업'!C:W,10,FALSE))</f>
        <v/>
      </c>
      <c r="O112" s="27"/>
      <c r="P112" s="28"/>
      <c r="Q112" s="28"/>
    </row>
    <row r="113" spans="1:17" ht="12.75">
      <c r="A113" s="21"/>
      <c r="B113" s="24"/>
      <c r="C113" s="23" t="str">
        <f>IF(ISERROR(VLOOKUP(B113,'2026년 주요추진사업'!C:W,2,FALSE)),"",VLOOKUP(B113,'2026년 주요추진사업'!C:W,2,FALSE))</f>
        <v/>
      </c>
      <c r="D113" s="23" t="str">
        <f>IF(ISERROR(VLOOKUP(B113,'2026년 주요추진사업'!C:W,3,FALSE)),"",VLOOKUP(B113,'2026년 주요추진사업'!C:W,3,FALSE))</f>
        <v/>
      </c>
      <c r="E113" s="23" t="str">
        <f>IF(ISERROR(VLOOKUP(B113,'2026년 주요추진사업'!C:W,4,FALSE)),"",VLOOKUP(B113,'2026년 주요추진사업'!C:W,4,FALSE))</f>
        <v/>
      </c>
      <c r="F113" s="23" t="str">
        <f>IF(ISERROR(VLOOKUP(B113,'2026년 주요추진사업'!C:W,5,FALSE)),"",VLOOKUP(B113,'2026년 주요추진사업'!C:W,5,FALSE))</f>
        <v/>
      </c>
      <c r="G113" s="24" t="str">
        <f>IF(ISERROR(VLOOKUP(B113,'2026년 주요추진사업'!C:W,6,FALSE)),"",VLOOKUP(B113,'2026년 주요추진사업'!C:W,6,FALSE))</f>
        <v/>
      </c>
      <c r="H113" s="24" t="str">
        <f>IF(ISERROR(VLOOKUP(B113,'2026년 주요추진사업'!C:W,7,FALSE)),"",VLOOKUP(B113,'2026년 주요추진사업'!C:W,7,FALSE))</f>
        <v/>
      </c>
      <c r="I113" s="25" t="str">
        <f>IF(ISERROR(VLOOKUP(B113,'2026년 주요추진사업'!C:W,13,FALSE)),"",VLOOKUP(B113,'2026년 주요추진사업'!C:W,13,FALSE))</f>
        <v/>
      </c>
      <c r="J113" s="25" t="str">
        <f>IF(ISERROR(VLOOKUP(B113,'2026년 주요추진사업'!C:W,14,FALSE)),"",VLOOKUP(B113,'2026년 주요추진사업'!C:W,14,FALSE))</f>
        <v/>
      </c>
      <c r="K113" s="25" t="str">
        <f>IF(ISERROR(VLOOKUP(B113,'2026년 주요추진사업'!C:W,15,FALSE)),"",VLOOKUP(B113,'2026년 주요추진사업'!C:W,15,FALSE))</f>
        <v/>
      </c>
      <c r="L113" s="26" t="str">
        <f>IF(ISERROR(VLOOKUP(B113,'2026년 주요추진사업'!C:W,16,FALSE)),"",VLOOKUP(B113,'2026년 주요추진사업'!C:W,16,FALSE))</f>
        <v/>
      </c>
      <c r="M113" s="26" t="str">
        <f>IF(ISERROR(VLOOKUP(B113,'2026년 주요추진사업'!C:W,17,FALSE)),"",VLOOKUP(B113,'2026년 주요추진사업'!C:W,17,FALSE))</f>
        <v/>
      </c>
      <c r="N113" s="26" t="str">
        <f>IF(ISERROR(VLOOKUP(B113,'2026년 주요추진사업'!C:W,10,FALSE)),"",VLOOKUP(B113,'2026년 주요추진사업'!C:W,10,FALSE))</f>
        <v/>
      </c>
      <c r="O113" s="27"/>
      <c r="P113" s="28"/>
      <c r="Q113" s="28"/>
    </row>
    <row r="114" spans="1:17" ht="12.75">
      <c r="A114" s="21"/>
      <c r="B114" s="24"/>
      <c r="C114" s="23" t="str">
        <f>IF(ISERROR(VLOOKUP(B114,'2026년 주요추진사업'!C:W,2,FALSE)),"",VLOOKUP(B114,'2026년 주요추진사업'!C:W,2,FALSE))</f>
        <v/>
      </c>
      <c r="D114" s="23" t="str">
        <f>IF(ISERROR(VLOOKUP(B114,'2026년 주요추진사업'!C:W,3,FALSE)),"",VLOOKUP(B114,'2026년 주요추진사업'!C:W,3,FALSE))</f>
        <v/>
      </c>
      <c r="E114" s="23" t="str">
        <f>IF(ISERROR(VLOOKUP(B114,'2026년 주요추진사업'!C:W,4,FALSE)),"",VLOOKUP(B114,'2026년 주요추진사업'!C:W,4,FALSE))</f>
        <v/>
      </c>
      <c r="F114" s="23" t="str">
        <f>IF(ISERROR(VLOOKUP(B114,'2026년 주요추진사업'!C:W,5,FALSE)),"",VLOOKUP(B114,'2026년 주요추진사업'!C:W,5,FALSE))</f>
        <v/>
      </c>
      <c r="G114" s="24" t="str">
        <f>IF(ISERROR(VLOOKUP(B114,'2026년 주요추진사업'!C:W,6,FALSE)),"",VLOOKUP(B114,'2026년 주요추진사업'!C:W,6,FALSE))</f>
        <v/>
      </c>
      <c r="H114" s="24" t="str">
        <f>IF(ISERROR(VLOOKUP(B114,'2026년 주요추진사업'!C:W,7,FALSE)),"",VLOOKUP(B114,'2026년 주요추진사업'!C:W,7,FALSE))</f>
        <v/>
      </c>
      <c r="I114" s="25" t="str">
        <f>IF(ISERROR(VLOOKUP(B114,'2026년 주요추진사업'!C:W,13,FALSE)),"",VLOOKUP(B114,'2026년 주요추진사업'!C:W,13,FALSE))</f>
        <v/>
      </c>
      <c r="J114" s="25" t="str">
        <f>IF(ISERROR(VLOOKUP(B114,'2026년 주요추진사업'!C:W,14,FALSE)),"",VLOOKUP(B114,'2026년 주요추진사업'!C:W,14,FALSE))</f>
        <v/>
      </c>
      <c r="K114" s="25" t="str">
        <f>IF(ISERROR(VLOOKUP(B114,'2026년 주요추진사업'!C:W,15,FALSE)),"",VLOOKUP(B114,'2026년 주요추진사업'!C:W,15,FALSE))</f>
        <v/>
      </c>
      <c r="L114" s="26" t="str">
        <f>IF(ISERROR(VLOOKUP(B114,'2026년 주요추진사업'!C:W,16,FALSE)),"",VLOOKUP(B114,'2026년 주요추진사업'!C:W,16,FALSE))</f>
        <v/>
      </c>
      <c r="M114" s="26" t="str">
        <f>IF(ISERROR(VLOOKUP(B114,'2026년 주요추진사업'!C:W,17,FALSE)),"",VLOOKUP(B114,'2026년 주요추진사업'!C:W,17,FALSE))</f>
        <v/>
      </c>
      <c r="N114" s="26" t="str">
        <f>IF(ISERROR(VLOOKUP(B114,'2026년 주요추진사업'!C:W,10,FALSE)),"",VLOOKUP(B114,'2026년 주요추진사업'!C:W,10,FALSE))</f>
        <v/>
      </c>
      <c r="O114" s="27"/>
      <c r="P114" s="28"/>
      <c r="Q114" s="28"/>
    </row>
    <row r="115" spans="1:17" ht="12.75">
      <c r="A115" s="21"/>
      <c r="B115" s="24"/>
      <c r="C115" s="23" t="str">
        <f>IF(ISERROR(VLOOKUP(B115,'2026년 주요추진사업'!C:W,2,FALSE)),"",VLOOKUP(B115,'2026년 주요추진사업'!C:W,2,FALSE))</f>
        <v/>
      </c>
      <c r="D115" s="23" t="str">
        <f>IF(ISERROR(VLOOKUP(B115,'2026년 주요추진사업'!C:W,3,FALSE)),"",VLOOKUP(B115,'2026년 주요추진사업'!C:W,3,FALSE))</f>
        <v/>
      </c>
      <c r="E115" s="23" t="str">
        <f>IF(ISERROR(VLOOKUP(B115,'2026년 주요추진사업'!C:W,4,FALSE)),"",VLOOKUP(B115,'2026년 주요추진사업'!C:W,4,FALSE))</f>
        <v/>
      </c>
      <c r="F115" s="23" t="str">
        <f>IF(ISERROR(VLOOKUP(B115,'2026년 주요추진사업'!C:W,5,FALSE)),"",VLOOKUP(B115,'2026년 주요추진사업'!C:W,5,FALSE))</f>
        <v/>
      </c>
      <c r="G115" s="24" t="str">
        <f>IF(ISERROR(VLOOKUP(B115,'2026년 주요추진사업'!C:W,6,FALSE)),"",VLOOKUP(B115,'2026년 주요추진사업'!C:W,6,FALSE))</f>
        <v/>
      </c>
      <c r="H115" s="24" t="str">
        <f>IF(ISERROR(VLOOKUP(B115,'2026년 주요추진사업'!C:W,7,FALSE)),"",VLOOKUP(B115,'2026년 주요추진사업'!C:W,7,FALSE))</f>
        <v/>
      </c>
      <c r="I115" s="25" t="str">
        <f>IF(ISERROR(VLOOKUP(B115,'2026년 주요추진사업'!C:W,13,FALSE)),"",VLOOKUP(B115,'2026년 주요추진사업'!C:W,13,FALSE))</f>
        <v/>
      </c>
      <c r="J115" s="25" t="str">
        <f>IF(ISERROR(VLOOKUP(B115,'2026년 주요추진사업'!C:W,14,FALSE)),"",VLOOKUP(B115,'2026년 주요추진사업'!C:W,14,FALSE))</f>
        <v/>
      </c>
      <c r="K115" s="25" t="str">
        <f>IF(ISERROR(VLOOKUP(B115,'2026년 주요추진사업'!C:W,15,FALSE)),"",VLOOKUP(B115,'2026년 주요추진사업'!C:W,15,FALSE))</f>
        <v/>
      </c>
      <c r="L115" s="26" t="str">
        <f>IF(ISERROR(VLOOKUP(B115,'2026년 주요추진사업'!C:W,16,FALSE)),"",VLOOKUP(B115,'2026년 주요추진사업'!C:W,16,FALSE))</f>
        <v/>
      </c>
      <c r="M115" s="26" t="str">
        <f>IF(ISERROR(VLOOKUP(B115,'2026년 주요추진사업'!C:W,17,FALSE)),"",VLOOKUP(B115,'2026년 주요추진사업'!C:W,17,FALSE))</f>
        <v/>
      </c>
      <c r="N115" s="26" t="str">
        <f>IF(ISERROR(VLOOKUP(B115,'2026년 주요추진사업'!C:W,10,FALSE)),"",VLOOKUP(B115,'2026년 주요추진사업'!C:W,10,FALSE))</f>
        <v/>
      </c>
      <c r="O115" s="27"/>
      <c r="P115" s="28"/>
      <c r="Q115" s="28"/>
    </row>
    <row r="116" spans="1:17" ht="12.75">
      <c r="A116" s="21"/>
      <c r="B116" s="24"/>
      <c r="C116" s="23" t="str">
        <f>IF(ISERROR(VLOOKUP(B116,'2026년 주요추진사업'!C:W,2,FALSE)),"",VLOOKUP(B116,'2026년 주요추진사업'!C:W,2,FALSE))</f>
        <v/>
      </c>
      <c r="D116" s="23" t="str">
        <f>IF(ISERROR(VLOOKUP(B116,'2026년 주요추진사업'!C:W,3,FALSE)),"",VLOOKUP(B116,'2026년 주요추진사업'!C:W,3,FALSE))</f>
        <v/>
      </c>
      <c r="E116" s="23" t="str">
        <f>IF(ISERROR(VLOOKUP(B116,'2026년 주요추진사업'!C:W,4,FALSE)),"",VLOOKUP(B116,'2026년 주요추진사업'!C:W,4,FALSE))</f>
        <v/>
      </c>
      <c r="F116" s="23" t="str">
        <f>IF(ISERROR(VLOOKUP(B116,'2026년 주요추진사업'!C:W,5,FALSE)),"",VLOOKUP(B116,'2026년 주요추진사업'!C:W,5,FALSE))</f>
        <v/>
      </c>
      <c r="G116" s="24" t="str">
        <f>IF(ISERROR(VLOOKUP(B116,'2026년 주요추진사업'!C:W,6,FALSE)),"",VLOOKUP(B116,'2026년 주요추진사업'!C:W,6,FALSE))</f>
        <v/>
      </c>
      <c r="H116" s="24" t="str">
        <f>IF(ISERROR(VLOOKUP(B116,'2026년 주요추진사업'!C:W,7,FALSE)),"",VLOOKUP(B116,'2026년 주요추진사업'!C:W,7,FALSE))</f>
        <v/>
      </c>
      <c r="I116" s="25" t="str">
        <f>IF(ISERROR(VLOOKUP(B116,'2026년 주요추진사업'!C:W,13,FALSE)),"",VLOOKUP(B116,'2026년 주요추진사업'!C:W,13,FALSE))</f>
        <v/>
      </c>
      <c r="J116" s="25" t="str">
        <f>IF(ISERROR(VLOOKUP(B116,'2026년 주요추진사업'!C:W,14,FALSE)),"",VLOOKUP(B116,'2026년 주요추진사업'!C:W,14,FALSE))</f>
        <v/>
      </c>
      <c r="K116" s="25" t="str">
        <f>IF(ISERROR(VLOOKUP(B116,'2026년 주요추진사업'!C:W,15,FALSE)),"",VLOOKUP(B116,'2026년 주요추진사업'!C:W,15,FALSE))</f>
        <v/>
      </c>
      <c r="L116" s="26" t="str">
        <f>IF(ISERROR(VLOOKUP(B116,'2026년 주요추진사업'!C:W,16,FALSE)),"",VLOOKUP(B116,'2026년 주요추진사업'!C:W,16,FALSE))</f>
        <v/>
      </c>
      <c r="M116" s="26" t="str">
        <f>IF(ISERROR(VLOOKUP(B116,'2026년 주요추진사업'!C:W,17,FALSE)),"",VLOOKUP(B116,'2026년 주요추진사업'!C:W,17,FALSE))</f>
        <v/>
      </c>
      <c r="N116" s="26" t="str">
        <f>IF(ISERROR(VLOOKUP(B116,'2026년 주요추진사업'!C:W,10,FALSE)),"",VLOOKUP(B116,'2026년 주요추진사업'!C:W,10,FALSE))</f>
        <v/>
      </c>
      <c r="O116" s="27"/>
      <c r="P116" s="28"/>
      <c r="Q116" s="28"/>
    </row>
    <row r="117" spans="1:17" ht="12.75">
      <c r="A117" s="21"/>
      <c r="B117" s="24"/>
      <c r="C117" s="23" t="str">
        <f>IF(ISERROR(VLOOKUP(B117,'2026년 주요추진사업'!C:W,2,FALSE)),"",VLOOKUP(B117,'2026년 주요추진사업'!C:W,2,FALSE))</f>
        <v/>
      </c>
      <c r="D117" s="23" t="str">
        <f>IF(ISERROR(VLOOKUP(B117,'2026년 주요추진사업'!C:W,3,FALSE)),"",VLOOKUP(B117,'2026년 주요추진사업'!C:W,3,FALSE))</f>
        <v/>
      </c>
      <c r="E117" s="23" t="str">
        <f>IF(ISERROR(VLOOKUP(B117,'2026년 주요추진사업'!C:W,4,FALSE)),"",VLOOKUP(B117,'2026년 주요추진사업'!C:W,4,FALSE))</f>
        <v/>
      </c>
      <c r="F117" s="23" t="str">
        <f>IF(ISERROR(VLOOKUP(B117,'2026년 주요추진사업'!C:W,5,FALSE)),"",VLOOKUP(B117,'2026년 주요추진사업'!C:W,5,FALSE))</f>
        <v/>
      </c>
      <c r="G117" s="24" t="str">
        <f>IF(ISERROR(VLOOKUP(B117,'2026년 주요추진사업'!C:W,6,FALSE)),"",VLOOKUP(B117,'2026년 주요추진사업'!C:W,6,FALSE))</f>
        <v/>
      </c>
      <c r="H117" s="24" t="str">
        <f>IF(ISERROR(VLOOKUP(B117,'2026년 주요추진사업'!C:W,7,FALSE)),"",VLOOKUP(B117,'2026년 주요추진사업'!C:W,7,FALSE))</f>
        <v/>
      </c>
      <c r="I117" s="25" t="str">
        <f>IF(ISERROR(VLOOKUP(B117,'2026년 주요추진사업'!C:W,13,FALSE)),"",VLOOKUP(B117,'2026년 주요추진사업'!C:W,13,FALSE))</f>
        <v/>
      </c>
      <c r="J117" s="25" t="str">
        <f>IF(ISERROR(VLOOKUP(B117,'2026년 주요추진사업'!C:W,14,FALSE)),"",VLOOKUP(B117,'2026년 주요추진사업'!C:W,14,FALSE))</f>
        <v/>
      </c>
      <c r="K117" s="25" t="str">
        <f>IF(ISERROR(VLOOKUP(B117,'2026년 주요추진사업'!C:W,15,FALSE)),"",VLOOKUP(B117,'2026년 주요추진사업'!C:W,15,FALSE))</f>
        <v/>
      </c>
      <c r="L117" s="26" t="str">
        <f>IF(ISERROR(VLOOKUP(B117,'2026년 주요추진사업'!C:W,16,FALSE)),"",VLOOKUP(B117,'2026년 주요추진사업'!C:W,16,FALSE))</f>
        <v/>
      </c>
      <c r="M117" s="26" t="str">
        <f>IF(ISERROR(VLOOKUP(B117,'2026년 주요추진사업'!C:W,17,FALSE)),"",VLOOKUP(B117,'2026년 주요추진사업'!C:W,17,FALSE))</f>
        <v/>
      </c>
      <c r="N117" s="26" t="str">
        <f>IF(ISERROR(VLOOKUP(B117,'2026년 주요추진사업'!C:W,10,FALSE)),"",VLOOKUP(B117,'2026년 주요추진사업'!C:W,10,FALSE))</f>
        <v/>
      </c>
      <c r="O117" s="27"/>
      <c r="P117" s="28"/>
      <c r="Q117" s="28"/>
    </row>
    <row r="118" spans="1:17" ht="12.75">
      <c r="A118" s="21"/>
      <c r="B118" s="24"/>
      <c r="C118" s="23" t="str">
        <f>IF(ISERROR(VLOOKUP(B118,'2026년 주요추진사업'!C:W,2,FALSE)),"",VLOOKUP(B118,'2026년 주요추진사업'!C:W,2,FALSE))</f>
        <v/>
      </c>
      <c r="D118" s="23" t="str">
        <f>IF(ISERROR(VLOOKUP(B118,'2026년 주요추진사업'!C:W,3,FALSE)),"",VLOOKUP(B118,'2026년 주요추진사업'!C:W,3,FALSE))</f>
        <v/>
      </c>
      <c r="E118" s="23" t="str">
        <f>IF(ISERROR(VLOOKUP(B118,'2026년 주요추진사업'!C:W,4,FALSE)),"",VLOOKUP(B118,'2026년 주요추진사업'!C:W,4,FALSE))</f>
        <v/>
      </c>
      <c r="F118" s="23" t="str">
        <f>IF(ISERROR(VLOOKUP(B118,'2026년 주요추진사업'!C:W,5,FALSE)),"",VLOOKUP(B118,'2026년 주요추진사업'!C:W,5,FALSE))</f>
        <v/>
      </c>
      <c r="G118" s="24" t="str">
        <f>IF(ISERROR(VLOOKUP(B118,'2026년 주요추진사업'!C:W,6,FALSE)),"",VLOOKUP(B118,'2026년 주요추진사업'!C:W,6,FALSE))</f>
        <v/>
      </c>
      <c r="H118" s="24" t="str">
        <f>IF(ISERROR(VLOOKUP(B118,'2026년 주요추진사업'!C:W,7,FALSE)),"",VLOOKUP(B118,'2026년 주요추진사업'!C:W,7,FALSE))</f>
        <v/>
      </c>
      <c r="I118" s="25" t="str">
        <f>IF(ISERROR(VLOOKUP(B118,'2026년 주요추진사업'!C:W,13,FALSE)),"",VLOOKUP(B118,'2026년 주요추진사업'!C:W,13,FALSE))</f>
        <v/>
      </c>
      <c r="J118" s="25" t="str">
        <f>IF(ISERROR(VLOOKUP(B118,'2026년 주요추진사업'!C:W,14,FALSE)),"",VLOOKUP(B118,'2026년 주요추진사업'!C:W,14,FALSE))</f>
        <v/>
      </c>
      <c r="K118" s="25" t="str">
        <f>IF(ISERROR(VLOOKUP(B118,'2026년 주요추진사업'!C:W,15,FALSE)),"",VLOOKUP(B118,'2026년 주요추진사업'!C:W,15,FALSE))</f>
        <v/>
      </c>
      <c r="L118" s="26" t="str">
        <f>IF(ISERROR(VLOOKUP(B118,'2026년 주요추진사업'!C:W,16,FALSE)),"",VLOOKUP(B118,'2026년 주요추진사업'!C:W,16,FALSE))</f>
        <v/>
      </c>
      <c r="M118" s="26" t="str">
        <f>IF(ISERROR(VLOOKUP(B118,'2026년 주요추진사업'!C:W,17,FALSE)),"",VLOOKUP(B118,'2026년 주요추진사업'!C:W,17,FALSE))</f>
        <v/>
      </c>
      <c r="N118" s="26" t="str">
        <f>IF(ISERROR(VLOOKUP(B118,'2026년 주요추진사업'!C:W,10,FALSE)),"",VLOOKUP(B118,'2026년 주요추진사업'!C:W,10,FALSE))</f>
        <v/>
      </c>
      <c r="O118" s="27"/>
      <c r="P118" s="28"/>
      <c r="Q118" s="28"/>
    </row>
    <row r="119" spans="1:17" ht="12.75">
      <c r="A119" s="21"/>
      <c r="B119" s="24"/>
      <c r="C119" s="23" t="str">
        <f>IF(ISERROR(VLOOKUP(B119,'2026년 주요추진사업'!C:W,2,FALSE)),"",VLOOKUP(B119,'2026년 주요추진사업'!C:W,2,FALSE))</f>
        <v/>
      </c>
      <c r="D119" s="23" t="str">
        <f>IF(ISERROR(VLOOKUP(B119,'2026년 주요추진사업'!C:W,3,FALSE)),"",VLOOKUP(B119,'2026년 주요추진사업'!C:W,3,FALSE))</f>
        <v/>
      </c>
      <c r="E119" s="23" t="str">
        <f>IF(ISERROR(VLOOKUP(B119,'2026년 주요추진사업'!C:W,4,FALSE)),"",VLOOKUP(B119,'2026년 주요추진사업'!C:W,4,FALSE))</f>
        <v/>
      </c>
      <c r="F119" s="23" t="str">
        <f>IF(ISERROR(VLOOKUP(B119,'2026년 주요추진사업'!C:W,5,FALSE)),"",VLOOKUP(B119,'2026년 주요추진사업'!C:W,5,FALSE))</f>
        <v/>
      </c>
      <c r="G119" s="24" t="str">
        <f>IF(ISERROR(VLOOKUP(B119,'2026년 주요추진사업'!C:W,6,FALSE)),"",VLOOKUP(B119,'2026년 주요추진사업'!C:W,6,FALSE))</f>
        <v/>
      </c>
      <c r="H119" s="24" t="str">
        <f>IF(ISERROR(VLOOKUP(B119,'2026년 주요추진사업'!C:W,7,FALSE)),"",VLOOKUP(B119,'2026년 주요추진사업'!C:W,7,FALSE))</f>
        <v/>
      </c>
      <c r="I119" s="25" t="str">
        <f>IF(ISERROR(VLOOKUP(B119,'2026년 주요추진사업'!C:W,13,FALSE)),"",VLOOKUP(B119,'2026년 주요추진사업'!C:W,13,FALSE))</f>
        <v/>
      </c>
      <c r="J119" s="25" t="str">
        <f>IF(ISERROR(VLOOKUP(B119,'2026년 주요추진사업'!C:W,14,FALSE)),"",VLOOKUP(B119,'2026년 주요추진사업'!C:W,14,FALSE))</f>
        <v/>
      </c>
      <c r="K119" s="25" t="str">
        <f>IF(ISERROR(VLOOKUP(B119,'2026년 주요추진사업'!C:W,15,FALSE)),"",VLOOKUP(B119,'2026년 주요추진사업'!C:W,15,FALSE))</f>
        <v/>
      </c>
      <c r="L119" s="26" t="str">
        <f>IF(ISERROR(VLOOKUP(B119,'2026년 주요추진사업'!C:W,16,FALSE)),"",VLOOKUP(B119,'2026년 주요추진사업'!C:W,16,FALSE))</f>
        <v/>
      </c>
      <c r="M119" s="26" t="str">
        <f>IF(ISERROR(VLOOKUP(B119,'2026년 주요추진사업'!C:W,17,FALSE)),"",VLOOKUP(B119,'2026년 주요추진사업'!C:W,17,FALSE))</f>
        <v/>
      </c>
      <c r="N119" s="26" t="str">
        <f>IF(ISERROR(VLOOKUP(B119,'2026년 주요추진사업'!C:W,10,FALSE)),"",VLOOKUP(B119,'2026년 주요추진사업'!C:W,10,FALSE))</f>
        <v/>
      </c>
      <c r="O119" s="27"/>
      <c r="P119" s="28"/>
      <c r="Q119" s="28"/>
    </row>
    <row r="120" spans="1:17" ht="14.25">
      <c r="A120" s="5"/>
      <c r="B120" s="2"/>
      <c r="C120" s="3"/>
      <c r="D120" s="3"/>
      <c r="E120" s="3"/>
      <c r="F120" s="3"/>
      <c r="G120" s="4"/>
      <c r="H120" s="4"/>
      <c r="I120" s="3"/>
      <c r="J120" s="3"/>
      <c r="K120" s="3"/>
      <c r="L120" s="3"/>
      <c r="M120" s="3"/>
      <c r="N120" s="3"/>
      <c r="O120" s="3"/>
      <c r="P120" s="3"/>
      <c r="Q120" s="3"/>
    </row>
    <row r="121" spans="1:17" ht="15">
      <c r="A121" s="31"/>
      <c r="B121" s="32"/>
      <c r="C121" s="33"/>
      <c r="D121" s="33"/>
      <c r="E121" s="33"/>
      <c r="F121" s="33"/>
      <c r="G121" s="34"/>
      <c r="H121" s="35" t="s">
        <v>19</v>
      </c>
      <c r="I121" s="33"/>
      <c r="J121" s="33"/>
      <c r="K121" s="33"/>
      <c r="L121" s="36">
        <f t="shared" ref="L121:M121" si="0">SUM(L6:L119)</f>
        <v>0</v>
      </c>
      <c r="M121" s="36">
        <f t="shared" si="0"/>
        <v>0</v>
      </c>
      <c r="N121" s="33"/>
      <c r="O121" s="33"/>
      <c r="P121" s="37"/>
      <c r="Q121" s="37"/>
    </row>
    <row r="122" spans="1:17" ht="14.25">
      <c r="A122" s="5"/>
      <c r="B122" s="2"/>
      <c r="C122" s="3"/>
      <c r="D122" s="3"/>
      <c r="E122" s="3"/>
      <c r="F122" s="3"/>
      <c r="G122" s="4"/>
      <c r="H122" s="4"/>
      <c r="I122" s="3"/>
      <c r="J122" s="3"/>
      <c r="K122" s="3"/>
      <c r="L122" s="3"/>
      <c r="M122" s="3"/>
      <c r="N122" s="3"/>
      <c r="O122" s="3"/>
      <c r="P122" s="3"/>
      <c r="Q122" s="3"/>
    </row>
    <row r="123" spans="1:17" ht="14.25">
      <c r="A123" s="5"/>
      <c r="B123" s="2"/>
      <c r="C123" s="3"/>
      <c r="D123" s="3"/>
      <c r="E123" s="3"/>
      <c r="F123" s="3"/>
      <c r="G123" s="4"/>
      <c r="H123" s="4"/>
      <c r="I123" s="3"/>
      <c r="J123" s="3"/>
      <c r="K123" s="3"/>
      <c r="L123" s="3"/>
      <c r="M123" s="10" t="s">
        <v>20</v>
      </c>
      <c r="N123" s="3"/>
      <c r="O123" s="3"/>
      <c r="P123" s="3"/>
      <c r="Q123" s="3"/>
    </row>
    <row r="124" spans="1:17" ht="14.25">
      <c r="A124" s="5"/>
      <c r="B124" s="2"/>
      <c r="C124" s="3"/>
      <c r="D124" s="3"/>
      <c r="E124" s="3"/>
      <c r="F124" s="3"/>
      <c r="G124" s="4"/>
      <c r="H124" s="4"/>
      <c r="I124" s="3"/>
      <c r="J124" s="3"/>
      <c r="K124" s="3"/>
      <c r="L124" s="3"/>
      <c r="M124" s="3"/>
      <c r="N124" s="3"/>
      <c r="O124" s="3"/>
      <c r="P124" s="3"/>
      <c r="Q124" s="3"/>
    </row>
    <row r="125" spans="1:17" ht="14.25">
      <c r="A125" s="5"/>
      <c r="B125" s="2"/>
      <c r="C125" s="3"/>
      <c r="D125" s="3"/>
      <c r="E125" s="3"/>
      <c r="F125" s="3"/>
      <c r="G125" s="4"/>
      <c r="H125" s="4"/>
      <c r="I125" s="3"/>
      <c r="J125" s="3"/>
      <c r="K125" s="3"/>
      <c r="L125" s="3"/>
      <c r="M125" s="3"/>
      <c r="N125" s="3"/>
      <c r="O125" s="3"/>
      <c r="P125" s="3"/>
      <c r="Q125" s="3"/>
    </row>
    <row r="126" spans="1:17" ht="14.25">
      <c r="A126" s="5"/>
      <c r="B126" s="2"/>
      <c r="C126" s="3"/>
      <c r="D126" s="3"/>
      <c r="E126" s="3"/>
      <c r="F126" s="3"/>
      <c r="G126" s="4"/>
      <c r="H126" s="4"/>
      <c r="I126" s="3"/>
      <c r="J126" s="3"/>
      <c r="K126" s="3"/>
      <c r="L126" s="3"/>
      <c r="M126" s="3"/>
      <c r="N126" s="3"/>
      <c r="O126" s="3"/>
      <c r="P126" s="3"/>
      <c r="Q126" s="3"/>
    </row>
    <row r="127" spans="1:17" ht="14.25">
      <c r="A127" s="5"/>
      <c r="B127" s="2"/>
      <c r="C127" s="3"/>
      <c r="D127" s="3"/>
      <c r="E127" s="3"/>
      <c r="F127" s="3"/>
      <c r="G127" s="4"/>
      <c r="H127" s="4"/>
      <c r="I127" s="3"/>
      <c r="J127" s="3"/>
      <c r="K127" s="3"/>
      <c r="L127" s="3"/>
      <c r="M127" s="3"/>
      <c r="N127" s="3"/>
      <c r="O127" s="3"/>
      <c r="P127" s="3"/>
      <c r="Q127" s="3"/>
    </row>
    <row r="128" spans="1:17" ht="14.25">
      <c r="A128" s="5"/>
      <c r="B128" s="2"/>
      <c r="C128" s="3"/>
      <c r="D128" s="3"/>
      <c r="E128" s="3"/>
      <c r="F128" s="10"/>
      <c r="G128" s="4"/>
      <c r="H128" s="4"/>
      <c r="I128" s="3"/>
      <c r="J128" s="3"/>
      <c r="K128" s="3"/>
      <c r="L128" s="3"/>
      <c r="M128" s="3"/>
      <c r="N128" s="3"/>
      <c r="O128" s="3"/>
      <c r="P128" s="3"/>
      <c r="Q128" s="3"/>
    </row>
    <row r="129" spans="1:17" ht="14.25">
      <c r="A129" s="5"/>
      <c r="B129" s="2"/>
      <c r="C129" s="3"/>
      <c r="D129" s="3"/>
      <c r="E129" s="3"/>
      <c r="F129" s="3"/>
      <c r="G129" s="4"/>
      <c r="H129" s="4"/>
      <c r="I129" s="3"/>
      <c r="J129" s="3"/>
      <c r="K129" s="3"/>
      <c r="L129" s="3"/>
      <c r="M129" s="3"/>
      <c r="N129" s="3"/>
      <c r="O129" s="3"/>
      <c r="P129" s="3"/>
      <c r="Q129" s="3"/>
    </row>
    <row r="130" spans="1:17" ht="14.25">
      <c r="A130" s="5"/>
      <c r="B130" s="2"/>
      <c r="C130" s="3"/>
      <c r="D130" s="3"/>
      <c r="E130" s="3"/>
      <c r="F130" s="3"/>
      <c r="G130" s="4"/>
      <c r="H130" s="4"/>
      <c r="I130" s="3"/>
      <c r="J130" s="3"/>
      <c r="K130" s="3"/>
      <c r="L130" s="3"/>
      <c r="M130" s="3"/>
      <c r="N130" s="3"/>
      <c r="O130" s="3"/>
      <c r="P130" s="3"/>
      <c r="Q130" s="3"/>
    </row>
    <row r="131" spans="1:17" ht="14.25">
      <c r="A131" s="5"/>
      <c r="B131" s="2"/>
      <c r="C131" s="3"/>
      <c r="D131" s="3"/>
      <c r="E131" s="3"/>
      <c r="F131" s="3"/>
      <c r="G131" s="4"/>
      <c r="H131" s="4"/>
      <c r="I131" s="3"/>
      <c r="J131" s="3"/>
      <c r="K131" s="3"/>
      <c r="L131" s="3"/>
      <c r="M131" s="3"/>
      <c r="N131" s="3"/>
      <c r="O131" s="3"/>
      <c r="P131" s="3"/>
      <c r="Q131" s="3"/>
    </row>
    <row r="132" spans="1:17" ht="14.25">
      <c r="A132" s="5"/>
      <c r="B132" s="2"/>
      <c r="C132" s="3"/>
      <c r="D132" s="3"/>
      <c r="E132" s="3"/>
      <c r="F132" s="3"/>
      <c r="G132" s="4"/>
      <c r="H132" s="4"/>
      <c r="I132" s="3"/>
      <c r="J132" s="3"/>
      <c r="K132" s="3"/>
      <c r="L132" s="3"/>
      <c r="M132" s="3"/>
      <c r="N132" s="3"/>
      <c r="O132" s="3"/>
      <c r="P132" s="3"/>
      <c r="Q132" s="3"/>
    </row>
    <row r="133" spans="1:17" ht="14.25">
      <c r="A133" s="5"/>
      <c r="B133" s="2"/>
      <c r="C133" s="3"/>
      <c r="D133" s="3"/>
      <c r="E133" s="3"/>
      <c r="F133" s="3"/>
      <c r="G133" s="4"/>
      <c r="H133" s="4"/>
      <c r="I133" s="3"/>
      <c r="J133" s="3"/>
      <c r="K133" s="3"/>
      <c r="L133" s="3"/>
      <c r="M133" s="3"/>
      <c r="N133" s="3"/>
      <c r="O133" s="3"/>
      <c r="P133" s="3"/>
      <c r="Q133" s="3"/>
    </row>
    <row r="134" spans="1:17" ht="12.75">
      <c r="A134" s="3"/>
      <c r="B134" s="3"/>
      <c r="C134" s="3"/>
      <c r="D134" s="3"/>
      <c r="E134" s="3"/>
      <c r="F134" s="3"/>
      <c r="G134" s="4"/>
      <c r="H134" s="4"/>
      <c r="I134" s="3"/>
      <c r="J134" s="3"/>
      <c r="K134" s="3"/>
      <c r="L134" s="3"/>
      <c r="M134" s="3"/>
      <c r="N134" s="3"/>
      <c r="O134" s="3"/>
      <c r="P134" s="3"/>
      <c r="Q134" s="3"/>
    </row>
    <row r="135" spans="1:17" ht="12.75">
      <c r="A135" s="3"/>
      <c r="B135" s="3"/>
      <c r="C135" s="3"/>
      <c r="D135" s="3"/>
      <c r="E135" s="3"/>
      <c r="F135" s="3"/>
      <c r="G135" s="4"/>
      <c r="H135" s="4"/>
      <c r="I135" s="3"/>
      <c r="J135" s="3"/>
      <c r="K135" s="3"/>
      <c r="L135" s="3"/>
      <c r="M135" s="3"/>
      <c r="N135" s="3"/>
      <c r="O135" s="3"/>
      <c r="P135" s="3"/>
      <c r="Q135" s="3"/>
    </row>
    <row r="136" spans="1:17" ht="12.75">
      <c r="A136" s="3"/>
      <c r="B136" s="3"/>
      <c r="C136" s="3"/>
      <c r="D136" s="3"/>
      <c r="E136" s="3"/>
      <c r="F136" s="3"/>
      <c r="G136" s="4"/>
      <c r="H136" s="4"/>
      <c r="I136" s="3"/>
      <c r="J136" s="3"/>
      <c r="K136" s="3"/>
      <c r="L136" s="3"/>
      <c r="M136" s="3"/>
      <c r="N136" s="3"/>
      <c r="O136" s="3"/>
      <c r="P136" s="3"/>
      <c r="Q136" s="3"/>
    </row>
    <row r="137" spans="1:17" ht="12.75">
      <c r="A137" s="3"/>
      <c r="B137" s="3"/>
      <c r="C137" s="3"/>
      <c r="D137" s="3"/>
      <c r="E137" s="3"/>
      <c r="F137" s="3"/>
      <c r="G137" s="4"/>
      <c r="H137" s="4"/>
      <c r="I137" s="3"/>
      <c r="J137" s="3"/>
      <c r="K137" s="3"/>
      <c r="L137" s="3"/>
      <c r="M137" s="3"/>
      <c r="N137" s="3"/>
      <c r="O137" s="3"/>
      <c r="P137" s="3"/>
      <c r="Q137" s="3"/>
    </row>
    <row r="138" spans="1:17" ht="12.75">
      <c r="A138" s="3"/>
      <c r="B138" s="3"/>
      <c r="C138" s="3"/>
      <c r="D138" s="3"/>
      <c r="E138" s="3"/>
      <c r="F138" s="3"/>
      <c r="G138" s="4"/>
      <c r="H138" s="4"/>
      <c r="I138" s="3"/>
      <c r="J138" s="3"/>
      <c r="K138" s="3"/>
      <c r="L138" s="3"/>
      <c r="M138" s="3"/>
      <c r="N138" s="3"/>
      <c r="O138" s="3"/>
      <c r="P138" s="3"/>
      <c r="Q138" s="3"/>
    </row>
    <row r="139" spans="1:17" ht="12.75">
      <c r="A139" s="3"/>
      <c r="B139" s="3"/>
      <c r="C139" s="3"/>
      <c r="D139" s="3"/>
      <c r="E139" s="3"/>
      <c r="F139" s="3"/>
      <c r="G139" s="4"/>
      <c r="H139" s="4"/>
      <c r="I139" s="3"/>
      <c r="J139" s="3"/>
      <c r="K139" s="3"/>
      <c r="L139" s="3"/>
      <c r="M139" s="3"/>
      <c r="N139" s="3"/>
      <c r="O139" s="3"/>
      <c r="P139" s="3"/>
      <c r="Q139" s="3"/>
    </row>
    <row r="140" spans="1:17" ht="12.75">
      <c r="A140" s="3"/>
      <c r="B140" s="3"/>
      <c r="C140" s="3"/>
      <c r="D140" s="3"/>
      <c r="E140" s="3"/>
      <c r="F140" s="3"/>
      <c r="G140" s="4"/>
      <c r="H140" s="4"/>
      <c r="I140" s="3"/>
      <c r="J140" s="3"/>
      <c r="K140" s="3"/>
      <c r="L140" s="3"/>
      <c r="M140" s="3"/>
      <c r="N140" s="3"/>
      <c r="O140" s="3"/>
      <c r="P140" s="3"/>
      <c r="Q140" s="3"/>
    </row>
    <row r="141" spans="1:17" ht="12.75">
      <c r="A141" s="3"/>
      <c r="B141" s="3"/>
      <c r="C141" s="3"/>
      <c r="D141" s="3"/>
      <c r="E141" s="3"/>
      <c r="F141" s="3"/>
      <c r="G141" s="4"/>
      <c r="H141" s="4"/>
      <c r="I141" s="3"/>
      <c r="J141" s="3"/>
      <c r="K141" s="3"/>
      <c r="L141" s="3"/>
      <c r="M141" s="3"/>
      <c r="N141" s="3"/>
      <c r="O141" s="3"/>
      <c r="P141" s="3"/>
      <c r="Q141" s="3"/>
    </row>
    <row r="142" spans="1:17" ht="12.75">
      <c r="A142" s="3"/>
      <c r="B142" s="3"/>
      <c r="C142" s="3"/>
      <c r="D142" s="3"/>
      <c r="E142" s="3"/>
      <c r="F142" s="3"/>
      <c r="G142" s="4"/>
      <c r="H142" s="4"/>
      <c r="I142" s="3"/>
      <c r="J142" s="3"/>
      <c r="K142" s="3"/>
      <c r="L142" s="3"/>
      <c r="M142" s="3"/>
      <c r="N142" s="3"/>
      <c r="O142" s="3"/>
      <c r="P142" s="3"/>
      <c r="Q142" s="3"/>
    </row>
    <row r="143" spans="1:17" ht="12.75">
      <c r="A143" s="3"/>
      <c r="B143" s="3"/>
      <c r="C143" s="3"/>
      <c r="D143" s="3"/>
      <c r="E143" s="3"/>
      <c r="F143" s="3"/>
      <c r="G143" s="4"/>
      <c r="H143" s="4"/>
      <c r="I143" s="3"/>
      <c r="J143" s="3"/>
      <c r="K143" s="3"/>
      <c r="L143" s="3"/>
      <c r="M143" s="3"/>
      <c r="N143" s="3"/>
      <c r="O143" s="3"/>
      <c r="P143" s="3"/>
      <c r="Q143" s="3"/>
    </row>
    <row r="144" spans="1:17" ht="12.75">
      <c r="A144" s="3"/>
      <c r="B144" s="3"/>
      <c r="C144" s="3"/>
      <c r="D144" s="3"/>
      <c r="E144" s="3"/>
      <c r="F144" s="3"/>
      <c r="G144" s="4"/>
      <c r="H144" s="4"/>
      <c r="I144" s="3"/>
      <c r="J144" s="3"/>
      <c r="K144" s="3"/>
      <c r="L144" s="3"/>
      <c r="M144" s="3"/>
      <c r="N144" s="3"/>
      <c r="O144" s="3"/>
      <c r="P144" s="3"/>
      <c r="Q144" s="3"/>
    </row>
    <row r="145" spans="1:17" ht="12.75">
      <c r="A145" s="3"/>
      <c r="B145" s="3"/>
      <c r="C145" s="3"/>
      <c r="D145" s="3"/>
      <c r="E145" s="3"/>
      <c r="F145" s="3"/>
      <c r="G145" s="4"/>
      <c r="H145" s="4"/>
      <c r="I145" s="3"/>
      <c r="J145" s="3"/>
      <c r="K145" s="3"/>
      <c r="L145" s="3"/>
      <c r="M145" s="3"/>
      <c r="N145" s="3"/>
      <c r="O145" s="3"/>
      <c r="P145" s="3"/>
      <c r="Q145" s="3"/>
    </row>
    <row r="146" spans="1:17" ht="12.75">
      <c r="A146" s="3"/>
      <c r="B146" s="3"/>
      <c r="C146" s="3"/>
      <c r="D146" s="3"/>
      <c r="E146" s="3"/>
      <c r="F146" s="3"/>
      <c r="G146" s="4"/>
      <c r="H146" s="4"/>
      <c r="I146" s="3"/>
      <c r="J146" s="3"/>
      <c r="K146" s="3"/>
      <c r="L146" s="3"/>
      <c r="M146" s="3"/>
      <c r="N146" s="3"/>
      <c r="O146" s="3"/>
      <c r="P146" s="3"/>
      <c r="Q146" s="3"/>
    </row>
    <row r="147" spans="1:17" ht="12.75">
      <c r="A147" s="3"/>
      <c r="B147" s="3"/>
      <c r="C147" s="3"/>
      <c r="D147" s="3"/>
      <c r="E147" s="3"/>
      <c r="F147" s="3"/>
      <c r="G147" s="4"/>
      <c r="H147" s="4"/>
      <c r="I147" s="3"/>
      <c r="J147" s="3"/>
      <c r="K147" s="3"/>
      <c r="L147" s="3"/>
      <c r="M147" s="3"/>
      <c r="N147" s="3"/>
      <c r="O147" s="3"/>
      <c r="P147" s="3"/>
      <c r="Q147" s="3"/>
    </row>
    <row r="148" spans="1:17" ht="12.75">
      <c r="A148" s="3"/>
      <c r="B148" s="3"/>
      <c r="C148" s="3"/>
      <c r="D148" s="3"/>
      <c r="E148" s="3"/>
      <c r="F148" s="3"/>
      <c r="G148" s="4"/>
      <c r="H148" s="4"/>
      <c r="I148" s="3"/>
      <c r="J148" s="3"/>
      <c r="K148" s="3"/>
      <c r="L148" s="3"/>
      <c r="M148" s="3"/>
      <c r="N148" s="3"/>
      <c r="O148" s="3"/>
      <c r="P148" s="3"/>
      <c r="Q148" s="3"/>
    </row>
    <row r="149" spans="1:17" ht="12.75">
      <c r="A149" s="3"/>
      <c r="B149" s="3"/>
      <c r="C149" s="3"/>
      <c r="D149" s="3"/>
      <c r="E149" s="3"/>
      <c r="F149" s="3"/>
      <c r="G149" s="4"/>
      <c r="H149" s="4"/>
      <c r="I149" s="3"/>
      <c r="J149" s="3"/>
      <c r="K149" s="3"/>
      <c r="L149" s="3"/>
      <c r="M149" s="3"/>
      <c r="N149" s="3"/>
      <c r="O149" s="3"/>
      <c r="P149" s="3"/>
      <c r="Q149" s="3"/>
    </row>
    <row r="150" spans="1:17" ht="12.75">
      <c r="A150" s="3"/>
      <c r="B150" s="3"/>
      <c r="C150" s="3"/>
      <c r="D150" s="3"/>
      <c r="E150" s="3"/>
      <c r="F150" s="3"/>
      <c r="G150" s="4"/>
      <c r="H150" s="4"/>
      <c r="I150" s="3"/>
      <c r="J150" s="3"/>
      <c r="K150" s="3"/>
      <c r="L150" s="3"/>
      <c r="M150" s="3"/>
      <c r="N150" s="3"/>
      <c r="O150" s="3"/>
      <c r="P150" s="3"/>
      <c r="Q150" s="3"/>
    </row>
    <row r="151" spans="1:17" ht="12.75">
      <c r="A151" s="3"/>
      <c r="B151" s="3"/>
      <c r="C151" s="3"/>
      <c r="D151" s="3"/>
      <c r="E151" s="3"/>
      <c r="F151" s="3"/>
      <c r="G151" s="4"/>
      <c r="H151" s="4"/>
      <c r="I151" s="3"/>
      <c r="J151" s="3"/>
      <c r="K151" s="3"/>
      <c r="L151" s="3"/>
      <c r="M151" s="3"/>
      <c r="N151" s="3"/>
      <c r="O151" s="3"/>
      <c r="P151" s="3"/>
      <c r="Q151" s="3"/>
    </row>
    <row r="152" spans="1:17" ht="12.75">
      <c r="A152" s="3"/>
      <c r="B152" s="3"/>
      <c r="C152" s="3"/>
      <c r="D152" s="3"/>
      <c r="E152" s="3"/>
      <c r="F152" s="3"/>
      <c r="G152" s="4"/>
      <c r="H152" s="4"/>
      <c r="I152" s="3"/>
      <c r="J152" s="3"/>
      <c r="K152" s="3"/>
      <c r="L152" s="3"/>
      <c r="M152" s="3"/>
      <c r="N152" s="3"/>
      <c r="O152" s="3"/>
      <c r="P152" s="3"/>
      <c r="Q152" s="3"/>
    </row>
    <row r="153" spans="1:17" ht="12.75">
      <c r="A153" s="3"/>
      <c r="B153" s="3"/>
      <c r="C153" s="3"/>
      <c r="D153" s="3"/>
      <c r="E153" s="3"/>
      <c r="F153" s="3"/>
      <c r="G153" s="4"/>
      <c r="H153" s="4"/>
      <c r="I153" s="3"/>
      <c r="J153" s="3"/>
      <c r="K153" s="3"/>
      <c r="L153" s="3"/>
      <c r="M153" s="3"/>
      <c r="N153" s="3"/>
      <c r="O153" s="3"/>
      <c r="P153" s="3"/>
      <c r="Q153" s="3"/>
    </row>
    <row r="154" spans="1:17" ht="12.75">
      <c r="A154" s="3"/>
      <c r="B154" s="3"/>
      <c r="C154" s="3"/>
      <c r="D154" s="3"/>
      <c r="E154" s="3"/>
      <c r="F154" s="3"/>
      <c r="G154" s="4"/>
      <c r="H154" s="4"/>
      <c r="I154" s="3"/>
      <c r="J154" s="3"/>
      <c r="K154" s="3"/>
      <c r="L154" s="3"/>
      <c r="M154" s="3"/>
      <c r="N154" s="3"/>
      <c r="O154" s="3"/>
      <c r="P154" s="3"/>
      <c r="Q154" s="3"/>
    </row>
    <row r="155" spans="1:17" ht="12.75">
      <c r="A155" s="3"/>
      <c r="B155" s="3"/>
      <c r="C155" s="3"/>
      <c r="D155" s="3"/>
      <c r="E155" s="3"/>
      <c r="F155" s="3"/>
      <c r="G155" s="4"/>
      <c r="H155" s="4"/>
      <c r="I155" s="3"/>
      <c r="J155" s="3"/>
      <c r="K155" s="3"/>
      <c r="L155" s="3"/>
      <c r="M155" s="3"/>
      <c r="N155" s="3"/>
      <c r="O155" s="3"/>
      <c r="P155" s="3"/>
      <c r="Q155" s="3"/>
    </row>
    <row r="156" spans="1:17" ht="12.75">
      <c r="A156" s="3"/>
      <c r="B156" s="3"/>
      <c r="C156" s="3"/>
      <c r="D156" s="3"/>
      <c r="E156" s="3"/>
      <c r="F156" s="3"/>
      <c r="G156" s="4"/>
      <c r="H156" s="4"/>
      <c r="I156" s="3"/>
      <c r="J156" s="3"/>
      <c r="K156" s="3"/>
      <c r="L156" s="3"/>
      <c r="M156" s="3"/>
      <c r="N156" s="3"/>
      <c r="O156" s="3"/>
      <c r="P156" s="3"/>
      <c r="Q156" s="3"/>
    </row>
    <row r="157" spans="1:17" ht="12.75">
      <c r="A157" s="3"/>
      <c r="B157" s="3"/>
      <c r="C157" s="3"/>
      <c r="D157" s="3"/>
      <c r="E157" s="3"/>
      <c r="F157" s="3"/>
      <c r="G157" s="4"/>
      <c r="H157" s="4"/>
      <c r="I157" s="3"/>
      <c r="J157" s="3"/>
      <c r="K157" s="3"/>
      <c r="L157" s="3"/>
      <c r="M157" s="3"/>
      <c r="N157" s="3"/>
      <c r="O157" s="3"/>
      <c r="P157" s="3"/>
      <c r="Q157" s="3"/>
    </row>
    <row r="158" spans="1:17" ht="12.75">
      <c r="A158" s="3"/>
      <c r="B158" s="3"/>
      <c r="C158" s="3"/>
      <c r="D158" s="3"/>
      <c r="E158" s="3"/>
      <c r="F158" s="3"/>
      <c r="G158" s="4"/>
      <c r="H158" s="4"/>
      <c r="I158" s="3"/>
      <c r="J158" s="3"/>
      <c r="K158" s="3"/>
      <c r="L158" s="3"/>
      <c r="M158" s="3"/>
      <c r="N158" s="3"/>
      <c r="O158" s="3"/>
      <c r="P158" s="3"/>
      <c r="Q158" s="3"/>
    </row>
    <row r="159" spans="1:17" ht="12.75">
      <c r="A159" s="3"/>
      <c r="B159" s="3"/>
      <c r="C159" s="3"/>
      <c r="D159" s="3"/>
      <c r="E159" s="3"/>
      <c r="F159" s="3"/>
      <c r="G159" s="4"/>
      <c r="H159" s="4"/>
      <c r="I159" s="3"/>
      <c r="J159" s="3"/>
      <c r="K159" s="3"/>
      <c r="L159" s="3"/>
      <c r="M159" s="3"/>
      <c r="N159" s="3"/>
      <c r="O159" s="3"/>
      <c r="P159" s="3"/>
      <c r="Q159" s="3"/>
    </row>
    <row r="160" spans="1:17" ht="12.75">
      <c r="A160" s="3"/>
      <c r="B160" s="3"/>
      <c r="C160" s="3"/>
      <c r="D160" s="3"/>
      <c r="E160" s="3"/>
      <c r="F160" s="3"/>
      <c r="G160" s="4"/>
      <c r="H160" s="4"/>
      <c r="I160" s="3"/>
      <c r="J160" s="3"/>
      <c r="K160" s="3"/>
      <c r="L160" s="3"/>
      <c r="M160" s="3"/>
      <c r="N160" s="3"/>
      <c r="O160" s="3"/>
      <c r="P160" s="3"/>
      <c r="Q160" s="3"/>
    </row>
    <row r="161" spans="1:17" ht="12.75">
      <c r="A161" s="3"/>
      <c r="B161" s="3"/>
      <c r="C161" s="3"/>
      <c r="D161" s="3"/>
      <c r="E161" s="3"/>
      <c r="F161" s="3"/>
      <c r="G161" s="4"/>
      <c r="H161" s="4"/>
      <c r="I161" s="3"/>
      <c r="J161" s="3"/>
      <c r="K161" s="3"/>
      <c r="L161" s="3"/>
      <c r="M161" s="3"/>
      <c r="N161" s="3"/>
      <c r="O161" s="3"/>
      <c r="P161" s="3"/>
      <c r="Q161" s="3"/>
    </row>
    <row r="162" spans="1:17" ht="12.75">
      <c r="A162" s="3"/>
      <c r="B162" s="3"/>
      <c r="C162" s="3"/>
      <c r="D162" s="3"/>
      <c r="E162" s="3"/>
      <c r="F162" s="3"/>
      <c r="G162" s="4"/>
      <c r="H162" s="4"/>
      <c r="I162" s="3"/>
      <c r="J162" s="3"/>
      <c r="K162" s="3"/>
      <c r="L162" s="3"/>
      <c r="M162" s="3"/>
      <c r="N162" s="3"/>
      <c r="O162" s="3"/>
      <c r="P162" s="3"/>
      <c r="Q162" s="3"/>
    </row>
    <row r="163" spans="1:17" ht="12.75">
      <c r="A163" s="3"/>
      <c r="B163" s="3"/>
      <c r="C163" s="3"/>
      <c r="D163" s="3"/>
      <c r="E163" s="3"/>
      <c r="F163" s="3"/>
      <c r="G163" s="4"/>
      <c r="H163" s="4"/>
      <c r="I163" s="3"/>
      <c r="J163" s="3"/>
      <c r="K163" s="3"/>
      <c r="L163" s="3"/>
      <c r="M163" s="3"/>
      <c r="N163" s="3"/>
      <c r="O163" s="3"/>
      <c r="P163" s="3"/>
      <c r="Q163" s="3"/>
    </row>
    <row r="164" spans="1:17" ht="12.75">
      <c r="A164" s="3"/>
      <c r="B164" s="3"/>
      <c r="C164" s="3"/>
      <c r="D164" s="3"/>
      <c r="E164" s="3"/>
      <c r="F164" s="3"/>
      <c r="G164" s="4"/>
      <c r="H164" s="4"/>
      <c r="I164" s="3"/>
      <c r="J164" s="3"/>
      <c r="K164" s="3"/>
      <c r="L164" s="3"/>
      <c r="M164" s="3"/>
      <c r="N164" s="3"/>
      <c r="O164" s="3"/>
      <c r="P164" s="3"/>
      <c r="Q164" s="3"/>
    </row>
    <row r="165" spans="1:17" ht="12.75">
      <c r="A165" s="3"/>
      <c r="B165" s="3"/>
      <c r="C165" s="3"/>
      <c r="D165" s="3"/>
      <c r="E165" s="3"/>
      <c r="F165" s="3"/>
      <c r="G165" s="4"/>
      <c r="H165" s="4"/>
      <c r="I165" s="3"/>
      <c r="J165" s="3"/>
      <c r="K165" s="3"/>
      <c r="L165" s="3"/>
      <c r="M165" s="3"/>
      <c r="N165" s="3"/>
      <c r="O165" s="3"/>
      <c r="P165" s="3"/>
      <c r="Q165" s="3"/>
    </row>
    <row r="166" spans="1:17" ht="12.75">
      <c r="A166" s="3"/>
      <c r="B166" s="3"/>
      <c r="C166" s="3"/>
      <c r="D166" s="3"/>
      <c r="E166" s="3"/>
      <c r="F166" s="3"/>
      <c r="G166" s="4"/>
      <c r="H166" s="4"/>
      <c r="I166" s="3"/>
      <c r="J166" s="3"/>
      <c r="K166" s="3"/>
      <c r="L166" s="3"/>
      <c r="M166" s="3"/>
      <c r="N166" s="3"/>
      <c r="O166" s="3"/>
      <c r="P166" s="3"/>
      <c r="Q166" s="3"/>
    </row>
    <row r="167" spans="1:17" ht="12.75">
      <c r="A167" s="3"/>
      <c r="B167" s="3"/>
      <c r="C167" s="3"/>
      <c r="D167" s="3"/>
      <c r="E167" s="3"/>
      <c r="F167" s="3"/>
      <c r="G167" s="4"/>
      <c r="H167" s="4"/>
      <c r="I167" s="3"/>
      <c r="J167" s="3"/>
      <c r="K167" s="3"/>
      <c r="L167" s="3"/>
      <c r="M167" s="3"/>
      <c r="N167" s="3"/>
      <c r="O167" s="3"/>
      <c r="P167" s="3"/>
      <c r="Q167" s="3"/>
    </row>
    <row r="168" spans="1:17" ht="12.75">
      <c r="A168" s="3"/>
      <c r="B168" s="3"/>
      <c r="C168" s="3"/>
      <c r="D168" s="3"/>
      <c r="E168" s="3"/>
      <c r="F168" s="3"/>
      <c r="G168" s="4"/>
      <c r="H168" s="4"/>
      <c r="I168" s="3"/>
      <c r="J168" s="3"/>
      <c r="K168" s="3"/>
      <c r="L168" s="3"/>
      <c r="M168" s="3"/>
      <c r="N168" s="3"/>
      <c r="O168" s="3"/>
      <c r="P168" s="3"/>
      <c r="Q168" s="3"/>
    </row>
    <row r="169" spans="1:17" ht="12.75">
      <c r="A169" s="3"/>
      <c r="B169" s="3"/>
      <c r="C169" s="3"/>
      <c r="D169" s="3"/>
      <c r="E169" s="3"/>
      <c r="F169" s="3"/>
      <c r="G169" s="4"/>
      <c r="H169" s="4"/>
      <c r="I169" s="3"/>
      <c r="J169" s="3"/>
      <c r="K169" s="3"/>
      <c r="L169" s="3"/>
      <c r="M169" s="3"/>
      <c r="N169" s="3"/>
      <c r="O169" s="3"/>
      <c r="P169" s="3"/>
      <c r="Q169" s="3"/>
    </row>
    <row r="170" spans="1:17" ht="12.75">
      <c r="A170" s="3"/>
      <c r="B170" s="3"/>
      <c r="C170" s="3"/>
      <c r="D170" s="3"/>
      <c r="E170" s="3"/>
      <c r="F170" s="3"/>
      <c r="G170" s="4"/>
      <c r="H170" s="4"/>
      <c r="I170" s="3"/>
      <c r="J170" s="3"/>
      <c r="K170" s="3"/>
      <c r="L170" s="3"/>
      <c r="M170" s="3"/>
      <c r="N170" s="3"/>
      <c r="O170" s="3"/>
      <c r="P170" s="3"/>
      <c r="Q170" s="3"/>
    </row>
    <row r="171" spans="1:17" ht="12.75">
      <c r="A171" s="3"/>
      <c r="B171" s="3"/>
      <c r="C171" s="3"/>
      <c r="D171" s="3"/>
      <c r="E171" s="3"/>
      <c r="F171" s="3"/>
      <c r="G171" s="4"/>
      <c r="H171" s="4"/>
      <c r="I171" s="3"/>
      <c r="J171" s="3"/>
      <c r="K171" s="3"/>
      <c r="L171" s="3"/>
      <c r="M171" s="3"/>
      <c r="N171" s="3"/>
      <c r="O171" s="3"/>
      <c r="P171" s="3"/>
      <c r="Q171" s="3"/>
    </row>
    <row r="172" spans="1:17" ht="12.75">
      <c r="A172" s="3"/>
      <c r="B172" s="3"/>
      <c r="C172" s="3"/>
      <c r="D172" s="3"/>
      <c r="E172" s="3"/>
      <c r="F172" s="3"/>
      <c r="G172" s="4"/>
      <c r="H172" s="4"/>
      <c r="I172" s="3"/>
      <c r="J172" s="3"/>
      <c r="K172" s="3"/>
      <c r="L172" s="3"/>
      <c r="M172" s="3"/>
      <c r="N172" s="3"/>
      <c r="O172" s="3"/>
      <c r="P172" s="3"/>
      <c r="Q172" s="3"/>
    </row>
    <row r="173" spans="1:17" ht="12.75">
      <c r="A173" s="3"/>
      <c r="B173" s="3"/>
      <c r="C173" s="3"/>
      <c r="D173" s="3"/>
      <c r="E173" s="3"/>
      <c r="F173" s="3"/>
      <c r="G173" s="4"/>
      <c r="H173" s="4"/>
      <c r="I173" s="3"/>
      <c r="J173" s="3"/>
      <c r="K173" s="3"/>
      <c r="L173" s="3"/>
      <c r="M173" s="3"/>
      <c r="N173" s="3"/>
      <c r="O173" s="3"/>
      <c r="P173" s="3"/>
      <c r="Q173" s="3"/>
    </row>
    <row r="174" spans="1:17" ht="12.75">
      <c r="A174" s="3"/>
      <c r="B174" s="3"/>
      <c r="C174" s="3"/>
      <c r="D174" s="3"/>
      <c r="E174" s="3"/>
      <c r="F174" s="3"/>
      <c r="G174" s="4"/>
      <c r="H174" s="4"/>
      <c r="I174" s="3"/>
      <c r="J174" s="3"/>
      <c r="K174" s="3"/>
      <c r="L174" s="3"/>
      <c r="M174" s="3"/>
      <c r="N174" s="3"/>
      <c r="O174" s="3"/>
      <c r="P174" s="3"/>
      <c r="Q174" s="3"/>
    </row>
    <row r="175" spans="1:17" ht="12.75">
      <c r="A175" s="3"/>
      <c r="B175" s="3"/>
      <c r="C175" s="3"/>
      <c r="D175" s="3"/>
      <c r="E175" s="3"/>
      <c r="F175" s="3"/>
      <c r="G175" s="4"/>
      <c r="H175" s="4"/>
      <c r="I175" s="3"/>
      <c r="J175" s="3"/>
      <c r="K175" s="3"/>
      <c r="L175" s="3"/>
      <c r="M175" s="3"/>
      <c r="N175" s="3"/>
      <c r="O175" s="3"/>
      <c r="P175" s="3"/>
      <c r="Q175" s="3"/>
    </row>
    <row r="176" spans="1:17" ht="12.75">
      <c r="A176" s="3"/>
      <c r="B176" s="3"/>
      <c r="C176" s="3"/>
      <c r="D176" s="3"/>
      <c r="E176" s="3"/>
      <c r="F176" s="3"/>
      <c r="G176" s="4"/>
      <c r="H176" s="4"/>
      <c r="I176" s="3"/>
      <c r="J176" s="3"/>
      <c r="K176" s="3"/>
      <c r="L176" s="3"/>
      <c r="M176" s="3"/>
      <c r="N176" s="3"/>
      <c r="O176" s="3"/>
      <c r="P176" s="3"/>
      <c r="Q176" s="3"/>
    </row>
    <row r="177" spans="1:17" ht="12.75">
      <c r="A177" s="3"/>
      <c r="B177" s="3"/>
      <c r="C177" s="3"/>
      <c r="D177" s="3"/>
      <c r="E177" s="3"/>
      <c r="F177" s="3"/>
      <c r="G177" s="4"/>
      <c r="H177" s="4"/>
      <c r="I177" s="3"/>
      <c r="J177" s="3"/>
      <c r="K177" s="3"/>
      <c r="L177" s="3"/>
      <c r="M177" s="3"/>
      <c r="N177" s="3"/>
      <c r="O177" s="3"/>
      <c r="P177" s="3"/>
      <c r="Q177" s="3"/>
    </row>
    <row r="178" spans="1:17" ht="12.75">
      <c r="A178" s="3"/>
      <c r="B178" s="3"/>
      <c r="C178" s="3"/>
      <c r="D178" s="3"/>
      <c r="E178" s="3"/>
      <c r="F178" s="3"/>
      <c r="G178" s="4"/>
      <c r="H178" s="4"/>
      <c r="I178" s="3"/>
      <c r="J178" s="3"/>
      <c r="K178" s="3"/>
      <c r="L178" s="3"/>
      <c r="M178" s="3"/>
      <c r="N178" s="3"/>
      <c r="O178" s="3"/>
      <c r="P178" s="3"/>
      <c r="Q178" s="3"/>
    </row>
    <row r="179" spans="1:17" ht="12.75">
      <c r="A179" s="3"/>
      <c r="B179" s="3"/>
      <c r="C179" s="3"/>
      <c r="D179" s="3"/>
      <c r="E179" s="3"/>
      <c r="F179" s="3"/>
      <c r="G179" s="4"/>
      <c r="H179" s="4"/>
      <c r="I179" s="3"/>
      <c r="J179" s="3"/>
      <c r="K179" s="3"/>
      <c r="L179" s="3"/>
      <c r="M179" s="3"/>
      <c r="N179" s="3"/>
      <c r="O179" s="3"/>
      <c r="P179" s="3"/>
      <c r="Q179" s="3"/>
    </row>
    <row r="180" spans="1:17" ht="12.75">
      <c r="A180" s="3"/>
      <c r="B180" s="3"/>
      <c r="C180" s="3"/>
      <c r="D180" s="3"/>
      <c r="E180" s="3"/>
      <c r="F180" s="3"/>
      <c r="G180" s="4"/>
      <c r="H180" s="4"/>
      <c r="I180" s="3"/>
      <c r="J180" s="3"/>
      <c r="K180" s="3"/>
      <c r="L180" s="3"/>
      <c r="M180" s="3"/>
      <c r="N180" s="3"/>
      <c r="O180" s="3"/>
      <c r="P180" s="3"/>
      <c r="Q180" s="3"/>
    </row>
    <row r="181" spans="1:17" ht="12.75">
      <c r="A181" s="3"/>
      <c r="B181" s="3"/>
      <c r="C181" s="3"/>
      <c r="D181" s="3"/>
      <c r="E181" s="3"/>
      <c r="F181" s="3"/>
      <c r="G181" s="4"/>
      <c r="H181" s="4"/>
      <c r="I181" s="3"/>
      <c r="J181" s="3"/>
      <c r="K181" s="3"/>
      <c r="L181" s="3"/>
      <c r="M181" s="3"/>
      <c r="N181" s="3"/>
      <c r="O181" s="3"/>
      <c r="P181" s="3"/>
      <c r="Q181" s="3"/>
    </row>
    <row r="182" spans="1:17" ht="12.75">
      <c r="A182" s="3"/>
      <c r="B182" s="3"/>
      <c r="C182" s="3"/>
      <c r="D182" s="3"/>
      <c r="E182" s="3"/>
      <c r="F182" s="3"/>
      <c r="G182" s="4"/>
      <c r="H182" s="4"/>
      <c r="I182" s="3"/>
      <c r="J182" s="3"/>
      <c r="K182" s="3"/>
      <c r="L182" s="3"/>
      <c r="M182" s="3"/>
      <c r="N182" s="3"/>
      <c r="O182" s="3"/>
      <c r="P182" s="3"/>
      <c r="Q182" s="3"/>
    </row>
    <row r="183" spans="1:17" ht="12.75">
      <c r="A183" s="3"/>
      <c r="B183" s="3"/>
      <c r="C183" s="3"/>
      <c r="D183" s="3"/>
      <c r="E183" s="3"/>
      <c r="F183" s="3"/>
      <c r="G183" s="4"/>
      <c r="H183" s="4"/>
      <c r="I183" s="3"/>
      <c r="J183" s="3"/>
      <c r="K183" s="3"/>
      <c r="L183" s="3"/>
      <c r="M183" s="3"/>
      <c r="N183" s="3"/>
      <c r="O183" s="3"/>
      <c r="P183" s="3"/>
      <c r="Q183" s="3"/>
    </row>
    <row r="184" spans="1:17" ht="12.75">
      <c r="A184" s="3"/>
      <c r="B184" s="3"/>
      <c r="C184" s="3"/>
      <c r="D184" s="3"/>
      <c r="E184" s="3"/>
      <c r="F184" s="3"/>
      <c r="G184" s="4"/>
      <c r="H184" s="4"/>
      <c r="I184" s="3"/>
      <c r="J184" s="3"/>
      <c r="K184" s="3"/>
      <c r="L184" s="3"/>
      <c r="M184" s="3"/>
      <c r="N184" s="3"/>
      <c r="O184" s="3"/>
      <c r="P184" s="3"/>
      <c r="Q184" s="3"/>
    </row>
    <row r="185" spans="1:17" ht="12.75">
      <c r="A185" s="3"/>
      <c r="B185" s="3"/>
      <c r="C185" s="3"/>
      <c r="D185" s="3"/>
      <c r="E185" s="3"/>
      <c r="F185" s="3"/>
      <c r="G185" s="4"/>
      <c r="H185" s="4"/>
      <c r="I185" s="3"/>
      <c r="J185" s="3"/>
      <c r="K185" s="3"/>
      <c r="L185" s="3"/>
      <c r="M185" s="3"/>
      <c r="N185" s="3"/>
      <c r="O185" s="3"/>
      <c r="P185" s="3"/>
      <c r="Q185" s="3"/>
    </row>
    <row r="186" spans="1:17" ht="12.75">
      <c r="A186" s="3"/>
      <c r="B186" s="3"/>
      <c r="C186" s="3"/>
      <c r="D186" s="3"/>
      <c r="E186" s="3"/>
      <c r="F186" s="3"/>
      <c r="G186" s="4"/>
      <c r="H186" s="4"/>
      <c r="I186" s="3"/>
      <c r="J186" s="3"/>
      <c r="K186" s="3"/>
      <c r="L186" s="3"/>
      <c r="M186" s="3"/>
      <c r="N186" s="3"/>
      <c r="O186" s="3"/>
      <c r="P186" s="3"/>
      <c r="Q186" s="3"/>
    </row>
    <row r="187" spans="1:17" ht="12.75">
      <c r="A187" s="3"/>
      <c r="B187" s="3"/>
      <c r="C187" s="3"/>
      <c r="D187" s="3"/>
      <c r="E187" s="3"/>
      <c r="F187" s="3"/>
      <c r="G187" s="4"/>
      <c r="H187" s="4"/>
      <c r="I187" s="3"/>
      <c r="J187" s="3"/>
      <c r="K187" s="3"/>
      <c r="L187" s="3"/>
      <c r="M187" s="3"/>
      <c r="N187" s="3"/>
      <c r="O187" s="3"/>
      <c r="P187" s="3"/>
      <c r="Q187" s="3"/>
    </row>
    <row r="188" spans="1:17" ht="12.75">
      <c r="A188" s="3"/>
      <c r="B188" s="3"/>
      <c r="C188" s="3"/>
      <c r="D188" s="3"/>
      <c r="E188" s="3"/>
      <c r="F188" s="3"/>
      <c r="G188" s="4"/>
      <c r="H188" s="4"/>
      <c r="I188" s="3"/>
      <c r="J188" s="3"/>
      <c r="K188" s="3"/>
      <c r="L188" s="3"/>
      <c r="M188" s="3"/>
      <c r="N188" s="3"/>
      <c r="O188" s="3"/>
      <c r="P188" s="3"/>
      <c r="Q188" s="3"/>
    </row>
    <row r="189" spans="1:17" ht="12.75">
      <c r="A189" s="3"/>
      <c r="B189" s="3"/>
      <c r="C189" s="3"/>
      <c r="D189" s="3"/>
      <c r="E189" s="3"/>
      <c r="F189" s="3"/>
      <c r="G189" s="4"/>
      <c r="H189" s="4"/>
      <c r="I189" s="3"/>
      <c r="J189" s="3"/>
      <c r="K189" s="3"/>
      <c r="L189" s="3"/>
      <c r="M189" s="3"/>
      <c r="N189" s="3"/>
      <c r="O189" s="3"/>
      <c r="P189" s="3"/>
      <c r="Q189" s="3"/>
    </row>
    <row r="190" spans="1:17" ht="12.75">
      <c r="A190" s="3"/>
      <c r="B190" s="3"/>
      <c r="C190" s="3"/>
      <c r="D190" s="3"/>
      <c r="E190" s="3"/>
      <c r="F190" s="3"/>
      <c r="G190" s="4"/>
      <c r="H190" s="4"/>
      <c r="I190" s="3"/>
      <c r="J190" s="3"/>
      <c r="K190" s="3"/>
      <c r="L190" s="3"/>
      <c r="M190" s="3"/>
      <c r="N190" s="3"/>
      <c r="O190" s="3"/>
      <c r="P190" s="3"/>
      <c r="Q190" s="3"/>
    </row>
    <row r="191" spans="1:17" ht="12.75">
      <c r="A191" s="3"/>
      <c r="B191" s="3"/>
      <c r="C191" s="3"/>
      <c r="D191" s="3"/>
      <c r="E191" s="3"/>
      <c r="F191" s="3"/>
      <c r="G191" s="4"/>
      <c r="H191" s="4"/>
      <c r="I191" s="3"/>
      <c r="J191" s="3"/>
      <c r="K191" s="3"/>
      <c r="L191" s="3"/>
      <c r="M191" s="3"/>
      <c r="N191" s="3"/>
      <c r="O191" s="3"/>
      <c r="P191" s="3"/>
      <c r="Q191" s="3"/>
    </row>
    <row r="192" spans="1:17" ht="12.75">
      <c r="A192" s="3"/>
      <c r="B192" s="3"/>
      <c r="C192" s="3"/>
      <c r="D192" s="3"/>
      <c r="E192" s="3"/>
      <c r="F192" s="3"/>
      <c r="G192" s="4"/>
      <c r="H192" s="4"/>
      <c r="I192" s="3"/>
      <c r="J192" s="3"/>
      <c r="K192" s="3"/>
      <c r="L192" s="3"/>
      <c r="M192" s="3"/>
      <c r="N192" s="3"/>
      <c r="O192" s="3"/>
      <c r="P192" s="3"/>
      <c r="Q192" s="3"/>
    </row>
    <row r="193" spans="1:17" ht="12.75">
      <c r="A193" s="3"/>
      <c r="B193" s="3"/>
      <c r="C193" s="3"/>
      <c r="D193" s="3"/>
      <c r="E193" s="3"/>
      <c r="F193" s="3"/>
      <c r="G193" s="4"/>
      <c r="H193" s="4"/>
      <c r="I193" s="3"/>
      <c r="J193" s="3"/>
      <c r="K193" s="3"/>
      <c r="L193" s="3"/>
      <c r="M193" s="3"/>
      <c r="N193" s="3"/>
      <c r="O193" s="3"/>
      <c r="P193" s="3"/>
      <c r="Q193" s="3"/>
    </row>
    <row r="194" spans="1:17" ht="12.75">
      <c r="A194" s="3"/>
      <c r="B194" s="3"/>
      <c r="C194" s="3"/>
      <c r="D194" s="3"/>
      <c r="E194" s="3"/>
      <c r="F194" s="3"/>
      <c r="G194" s="4"/>
      <c r="H194" s="4"/>
      <c r="I194" s="3"/>
      <c r="J194" s="3"/>
      <c r="K194" s="3"/>
      <c r="L194" s="3"/>
      <c r="M194" s="3"/>
      <c r="N194" s="3"/>
      <c r="O194" s="3"/>
      <c r="P194" s="3"/>
      <c r="Q194" s="3"/>
    </row>
    <row r="195" spans="1:17" ht="12.75">
      <c r="A195" s="3"/>
      <c r="B195" s="3"/>
      <c r="C195" s="3"/>
      <c r="D195" s="3"/>
      <c r="E195" s="3"/>
      <c r="F195" s="3"/>
      <c r="G195" s="4"/>
      <c r="H195" s="4"/>
      <c r="I195" s="3"/>
      <c r="J195" s="3"/>
      <c r="K195" s="3"/>
      <c r="L195" s="3"/>
      <c r="M195" s="3"/>
      <c r="N195" s="3"/>
      <c r="O195" s="3"/>
      <c r="P195" s="3"/>
      <c r="Q195" s="3"/>
    </row>
    <row r="196" spans="1:17" ht="12.75">
      <c r="A196" s="3"/>
      <c r="B196" s="3"/>
      <c r="C196" s="3"/>
      <c r="D196" s="3"/>
      <c r="E196" s="3"/>
      <c r="F196" s="3"/>
      <c r="G196" s="4"/>
      <c r="H196" s="4"/>
      <c r="I196" s="3"/>
      <c r="J196" s="3"/>
      <c r="K196" s="3"/>
      <c r="L196" s="3"/>
      <c r="M196" s="3"/>
      <c r="N196" s="3"/>
      <c r="O196" s="3"/>
      <c r="P196" s="3"/>
      <c r="Q196" s="3"/>
    </row>
    <row r="197" spans="1:17" ht="12.75">
      <c r="A197" s="3"/>
      <c r="B197" s="3"/>
      <c r="C197" s="3"/>
      <c r="D197" s="3"/>
      <c r="E197" s="3"/>
      <c r="F197" s="3"/>
      <c r="G197" s="4"/>
      <c r="H197" s="4"/>
      <c r="I197" s="3"/>
      <c r="J197" s="3"/>
      <c r="K197" s="3"/>
      <c r="L197" s="3"/>
      <c r="M197" s="3"/>
      <c r="N197" s="3"/>
      <c r="O197" s="3"/>
      <c r="P197" s="3"/>
      <c r="Q197" s="3"/>
    </row>
    <row r="198" spans="1:17" ht="12.75">
      <c r="A198" s="3"/>
      <c r="B198" s="3"/>
      <c r="C198" s="3"/>
      <c r="D198" s="3"/>
      <c r="E198" s="3"/>
      <c r="F198" s="3"/>
      <c r="G198" s="4"/>
      <c r="H198" s="4"/>
      <c r="I198" s="3"/>
      <c r="J198" s="3"/>
      <c r="K198" s="3"/>
      <c r="L198" s="3"/>
      <c r="M198" s="3"/>
      <c r="N198" s="3"/>
      <c r="O198" s="3"/>
      <c r="P198" s="3"/>
      <c r="Q198" s="3"/>
    </row>
    <row r="199" spans="1:17" ht="12.75">
      <c r="A199" s="3"/>
      <c r="B199" s="3"/>
      <c r="C199" s="3"/>
      <c r="D199" s="3"/>
      <c r="E199" s="3"/>
      <c r="F199" s="3"/>
      <c r="G199" s="4"/>
      <c r="H199" s="4"/>
      <c r="I199" s="3"/>
      <c r="J199" s="3"/>
      <c r="K199" s="3"/>
      <c r="L199" s="3"/>
      <c r="M199" s="3"/>
      <c r="N199" s="3"/>
      <c r="O199" s="3"/>
      <c r="P199" s="3"/>
      <c r="Q199" s="3"/>
    </row>
    <row r="200" spans="1:17" ht="12.75">
      <c r="A200" s="3"/>
      <c r="B200" s="3"/>
      <c r="C200" s="3"/>
      <c r="D200" s="3"/>
      <c r="E200" s="3"/>
      <c r="F200" s="3"/>
      <c r="G200" s="4"/>
      <c r="H200" s="4"/>
      <c r="I200" s="3"/>
      <c r="J200" s="3"/>
      <c r="K200" s="3"/>
      <c r="L200" s="3"/>
      <c r="M200" s="3"/>
      <c r="N200" s="3"/>
      <c r="O200" s="3"/>
      <c r="P200" s="3"/>
      <c r="Q200" s="3"/>
    </row>
    <row r="201" spans="1:17" ht="12.75">
      <c r="A201" s="3"/>
      <c r="B201" s="3"/>
      <c r="C201" s="3"/>
      <c r="D201" s="3"/>
      <c r="E201" s="3"/>
      <c r="F201" s="3"/>
      <c r="G201" s="4"/>
      <c r="H201" s="4"/>
      <c r="I201" s="3"/>
      <c r="J201" s="3"/>
      <c r="K201" s="3"/>
      <c r="L201" s="3"/>
      <c r="M201" s="3"/>
      <c r="N201" s="3"/>
      <c r="O201" s="3"/>
      <c r="P201" s="3"/>
      <c r="Q201" s="3"/>
    </row>
    <row r="202" spans="1:17" ht="12.75">
      <c r="A202" s="3"/>
      <c r="B202" s="3"/>
      <c r="C202" s="3"/>
      <c r="D202" s="3"/>
      <c r="E202" s="3"/>
      <c r="F202" s="3"/>
      <c r="G202" s="4"/>
      <c r="H202" s="4"/>
      <c r="I202" s="3"/>
      <c r="J202" s="3"/>
      <c r="K202" s="3"/>
      <c r="L202" s="3"/>
      <c r="M202" s="3"/>
      <c r="N202" s="3"/>
      <c r="O202" s="3"/>
      <c r="P202" s="3"/>
      <c r="Q202" s="3"/>
    </row>
    <row r="203" spans="1:17" ht="12.75">
      <c r="A203" s="3"/>
      <c r="B203" s="3"/>
      <c r="C203" s="3"/>
      <c r="D203" s="3"/>
      <c r="E203" s="3"/>
      <c r="F203" s="3"/>
      <c r="G203" s="4"/>
      <c r="H203" s="4"/>
      <c r="I203" s="3"/>
      <c r="J203" s="3"/>
      <c r="K203" s="3"/>
      <c r="L203" s="3"/>
      <c r="M203" s="3"/>
      <c r="N203" s="3"/>
      <c r="O203" s="3"/>
      <c r="P203" s="3"/>
      <c r="Q203" s="3"/>
    </row>
    <row r="204" spans="1:17" ht="12.75">
      <c r="A204" s="3"/>
      <c r="B204" s="3"/>
      <c r="C204" s="3"/>
      <c r="D204" s="3"/>
      <c r="E204" s="3"/>
      <c r="F204" s="3"/>
      <c r="G204" s="4"/>
      <c r="H204" s="4"/>
      <c r="I204" s="3"/>
      <c r="J204" s="3"/>
      <c r="K204" s="3"/>
      <c r="L204" s="3"/>
      <c r="M204" s="3"/>
      <c r="N204" s="3"/>
      <c r="O204" s="3"/>
      <c r="P204" s="3"/>
      <c r="Q204" s="3"/>
    </row>
    <row r="205" spans="1:17" ht="12.75">
      <c r="A205" s="3"/>
      <c r="B205" s="3"/>
      <c r="C205" s="3"/>
      <c r="D205" s="3"/>
      <c r="E205" s="3"/>
      <c r="F205" s="3"/>
      <c r="G205" s="4"/>
      <c r="H205" s="4"/>
      <c r="I205" s="3"/>
      <c r="J205" s="3"/>
      <c r="K205" s="3"/>
      <c r="L205" s="3"/>
      <c r="M205" s="3"/>
      <c r="N205" s="3"/>
      <c r="O205" s="3"/>
      <c r="P205" s="3"/>
      <c r="Q205" s="3"/>
    </row>
    <row r="206" spans="1:17" ht="12.75">
      <c r="A206" s="3"/>
      <c r="B206" s="3"/>
      <c r="C206" s="3"/>
      <c r="D206" s="3"/>
      <c r="E206" s="3"/>
      <c r="F206" s="3"/>
      <c r="G206" s="4"/>
      <c r="H206" s="4"/>
      <c r="I206" s="3"/>
      <c r="J206" s="3"/>
      <c r="K206" s="3"/>
      <c r="L206" s="3"/>
      <c r="M206" s="3"/>
      <c r="N206" s="3"/>
      <c r="O206" s="3"/>
      <c r="P206" s="3"/>
      <c r="Q206" s="3"/>
    </row>
    <row r="207" spans="1:17" ht="12.75">
      <c r="A207" s="3"/>
      <c r="B207" s="3"/>
      <c r="C207" s="3"/>
      <c r="D207" s="3"/>
      <c r="E207" s="3"/>
      <c r="F207" s="3"/>
      <c r="G207" s="4"/>
      <c r="H207" s="4"/>
      <c r="I207" s="3"/>
      <c r="J207" s="3"/>
      <c r="K207" s="3"/>
      <c r="L207" s="3"/>
      <c r="M207" s="3"/>
      <c r="N207" s="3"/>
      <c r="O207" s="3"/>
      <c r="P207" s="3"/>
      <c r="Q207" s="3"/>
    </row>
    <row r="208" spans="1:17" ht="12.75">
      <c r="A208" s="3"/>
      <c r="B208" s="3"/>
      <c r="C208" s="3"/>
      <c r="D208" s="3"/>
      <c r="E208" s="3"/>
      <c r="F208" s="3"/>
      <c r="G208" s="4"/>
      <c r="H208" s="4"/>
      <c r="I208" s="3"/>
      <c r="J208" s="3"/>
      <c r="K208" s="3"/>
      <c r="L208" s="3"/>
      <c r="M208" s="3"/>
      <c r="N208" s="3"/>
      <c r="O208" s="3"/>
      <c r="P208" s="3"/>
      <c r="Q208" s="3"/>
    </row>
    <row r="209" spans="1:17" ht="12.75">
      <c r="A209" s="3"/>
      <c r="B209" s="3"/>
      <c r="C209" s="3"/>
      <c r="D209" s="3"/>
      <c r="E209" s="3"/>
      <c r="F209" s="3"/>
      <c r="G209" s="4"/>
      <c r="H209" s="4"/>
      <c r="I209" s="3"/>
      <c r="J209" s="3"/>
      <c r="K209" s="3"/>
      <c r="L209" s="3"/>
      <c r="M209" s="3"/>
      <c r="N209" s="3"/>
      <c r="O209" s="3"/>
      <c r="P209" s="3"/>
      <c r="Q209" s="3"/>
    </row>
    <row r="210" spans="1:17" ht="12.75">
      <c r="A210" s="3"/>
      <c r="B210" s="3"/>
      <c r="C210" s="3"/>
      <c r="D210" s="3"/>
      <c r="E210" s="3"/>
      <c r="F210" s="3"/>
      <c r="G210" s="4"/>
      <c r="H210" s="4"/>
      <c r="I210" s="3"/>
      <c r="J210" s="3"/>
      <c r="K210" s="3"/>
      <c r="L210" s="3"/>
      <c r="M210" s="3"/>
      <c r="N210" s="3"/>
      <c r="O210" s="3"/>
      <c r="P210" s="3"/>
      <c r="Q210" s="3"/>
    </row>
    <row r="211" spans="1:17" ht="12.75">
      <c r="A211" s="3"/>
      <c r="B211" s="3"/>
      <c r="C211" s="3"/>
      <c r="D211" s="3"/>
      <c r="E211" s="3"/>
      <c r="F211" s="3"/>
      <c r="G211" s="4"/>
      <c r="H211" s="4"/>
      <c r="I211" s="3"/>
      <c r="J211" s="3"/>
      <c r="K211" s="3"/>
      <c r="L211" s="3"/>
      <c r="M211" s="3"/>
      <c r="N211" s="3"/>
      <c r="O211" s="3"/>
      <c r="P211" s="3"/>
      <c r="Q211" s="3"/>
    </row>
    <row r="212" spans="1:17" ht="12.75">
      <c r="A212" s="3"/>
      <c r="B212" s="3"/>
      <c r="C212" s="3"/>
      <c r="D212" s="3"/>
      <c r="E212" s="3"/>
      <c r="F212" s="3"/>
      <c r="G212" s="4"/>
      <c r="H212" s="4"/>
      <c r="I212" s="3"/>
      <c r="J212" s="3"/>
      <c r="K212" s="3"/>
      <c r="L212" s="3"/>
      <c r="M212" s="3"/>
      <c r="N212" s="3"/>
      <c r="O212" s="3"/>
      <c r="P212" s="3"/>
      <c r="Q212" s="3"/>
    </row>
    <row r="213" spans="1:17" ht="12.75">
      <c r="A213" s="3"/>
      <c r="B213" s="3"/>
      <c r="C213" s="3"/>
      <c r="D213" s="3"/>
      <c r="E213" s="3"/>
      <c r="F213" s="3"/>
      <c r="G213" s="4"/>
      <c r="H213" s="4"/>
      <c r="I213" s="3"/>
      <c r="J213" s="3"/>
      <c r="K213" s="3"/>
      <c r="L213" s="3"/>
      <c r="M213" s="3"/>
      <c r="N213" s="3"/>
      <c r="O213" s="3"/>
      <c r="P213" s="3"/>
      <c r="Q213" s="3"/>
    </row>
    <row r="214" spans="1:17" ht="12.75">
      <c r="A214" s="3"/>
      <c r="B214" s="3"/>
      <c r="C214" s="3"/>
      <c r="D214" s="3"/>
      <c r="E214" s="3"/>
      <c r="F214" s="3"/>
      <c r="G214" s="4"/>
      <c r="H214" s="4"/>
      <c r="I214" s="3"/>
      <c r="J214" s="3"/>
      <c r="K214" s="3"/>
      <c r="L214" s="3"/>
      <c r="M214" s="3"/>
      <c r="N214" s="3"/>
      <c r="O214" s="3"/>
      <c r="P214" s="3"/>
      <c r="Q214" s="3"/>
    </row>
    <row r="215" spans="1:17" ht="12.75">
      <c r="A215" s="3"/>
      <c r="B215" s="3"/>
      <c r="C215" s="3"/>
      <c r="D215" s="3"/>
      <c r="E215" s="3"/>
      <c r="F215" s="3"/>
      <c r="G215" s="4"/>
      <c r="H215" s="4"/>
      <c r="I215" s="3"/>
      <c r="J215" s="3"/>
      <c r="K215" s="3"/>
      <c r="L215" s="3"/>
      <c r="M215" s="3"/>
      <c r="N215" s="3"/>
      <c r="O215" s="3"/>
      <c r="P215" s="3"/>
      <c r="Q215" s="3"/>
    </row>
    <row r="216" spans="1:17" ht="12.75">
      <c r="A216" s="3"/>
      <c r="B216" s="3"/>
      <c r="C216" s="3"/>
      <c r="D216" s="3"/>
      <c r="E216" s="3"/>
      <c r="F216" s="3"/>
      <c r="G216" s="4"/>
      <c r="H216" s="4"/>
      <c r="I216" s="3"/>
      <c r="J216" s="3"/>
      <c r="K216" s="3"/>
      <c r="L216" s="3"/>
      <c r="M216" s="3"/>
      <c r="N216" s="3"/>
      <c r="O216" s="3"/>
      <c r="P216" s="3"/>
      <c r="Q216" s="3"/>
    </row>
    <row r="217" spans="1:17" ht="12.75">
      <c r="A217" s="3"/>
      <c r="B217" s="3"/>
      <c r="C217" s="3"/>
      <c r="D217" s="3"/>
      <c r="E217" s="3"/>
      <c r="F217" s="3"/>
      <c r="G217" s="4"/>
      <c r="H217" s="4"/>
      <c r="I217" s="3"/>
      <c r="J217" s="3"/>
      <c r="K217" s="3"/>
      <c r="L217" s="3"/>
      <c r="M217" s="3"/>
      <c r="N217" s="3"/>
      <c r="O217" s="3"/>
      <c r="P217" s="3"/>
      <c r="Q217" s="3"/>
    </row>
    <row r="218" spans="1:17" ht="12.75">
      <c r="A218" s="3"/>
      <c r="B218" s="3"/>
      <c r="C218" s="3"/>
      <c r="D218" s="3"/>
      <c r="E218" s="3"/>
      <c r="F218" s="3"/>
      <c r="G218" s="4"/>
      <c r="H218" s="4"/>
      <c r="I218" s="3"/>
      <c r="J218" s="3"/>
      <c r="K218" s="3"/>
      <c r="L218" s="3"/>
      <c r="M218" s="3"/>
      <c r="N218" s="3"/>
      <c r="O218" s="3"/>
      <c r="P218" s="3"/>
      <c r="Q218" s="3"/>
    </row>
    <row r="219" spans="1:17" ht="12.75">
      <c r="A219" s="3"/>
      <c r="B219" s="3"/>
      <c r="C219" s="3"/>
      <c r="D219" s="3"/>
      <c r="E219" s="3"/>
      <c r="F219" s="3"/>
      <c r="G219" s="4"/>
      <c r="H219" s="4"/>
      <c r="I219" s="3"/>
      <c r="J219" s="3"/>
      <c r="K219" s="3"/>
      <c r="L219" s="3"/>
      <c r="M219" s="3"/>
      <c r="N219" s="3"/>
      <c r="O219" s="3"/>
      <c r="P219" s="3"/>
      <c r="Q219" s="3"/>
    </row>
    <row r="220" spans="1:17" ht="12.75">
      <c r="A220" s="3"/>
      <c r="B220" s="3"/>
      <c r="C220" s="3"/>
      <c r="D220" s="3"/>
      <c r="E220" s="3"/>
      <c r="F220" s="3"/>
      <c r="G220" s="4"/>
      <c r="H220" s="4"/>
      <c r="I220" s="3"/>
      <c r="J220" s="3"/>
      <c r="K220" s="3"/>
      <c r="L220" s="3"/>
      <c r="M220" s="3"/>
      <c r="N220" s="3"/>
      <c r="O220" s="3"/>
      <c r="P220" s="3"/>
      <c r="Q220" s="3"/>
    </row>
    <row r="221" spans="1:17" ht="12.75">
      <c r="A221" s="3"/>
      <c r="B221" s="3"/>
      <c r="C221" s="3"/>
      <c r="D221" s="3"/>
      <c r="E221" s="3"/>
      <c r="F221" s="3"/>
      <c r="G221" s="4"/>
      <c r="H221" s="4"/>
      <c r="I221" s="3"/>
      <c r="J221" s="3"/>
      <c r="K221" s="3"/>
      <c r="L221" s="3"/>
      <c r="M221" s="3"/>
      <c r="N221" s="3"/>
      <c r="O221" s="3"/>
      <c r="P221" s="3"/>
      <c r="Q221" s="3"/>
    </row>
    <row r="222" spans="1:17" ht="12.75">
      <c r="A222" s="3"/>
      <c r="B222" s="3"/>
      <c r="C222" s="3"/>
      <c r="D222" s="3"/>
      <c r="E222" s="3"/>
      <c r="F222" s="3"/>
      <c r="G222" s="4"/>
      <c r="H222" s="4"/>
      <c r="I222" s="3"/>
      <c r="J222" s="3"/>
      <c r="K222" s="3"/>
      <c r="L222" s="3"/>
      <c r="M222" s="3"/>
      <c r="N222" s="3"/>
      <c r="O222" s="3"/>
      <c r="P222" s="3"/>
      <c r="Q222" s="3"/>
    </row>
    <row r="223" spans="1:17" ht="12.75">
      <c r="A223" s="3"/>
      <c r="B223" s="3"/>
      <c r="C223" s="3"/>
      <c r="D223" s="3"/>
      <c r="E223" s="3"/>
      <c r="F223" s="3"/>
      <c r="G223" s="4"/>
      <c r="H223" s="4"/>
      <c r="I223" s="3"/>
      <c r="J223" s="3"/>
      <c r="K223" s="3"/>
      <c r="L223" s="3"/>
      <c r="M223" s="3"/>
      <c r="N223" s="3"/>
      <c r="O223" s="3"/>
      <c r="P223" s="3"/>
      <c r="Q223" s="3"/>
    </row>
    <row r="224" spans="1:17" ht="12.75">
      <c r="A224" s="3"/>
      <c r="B224" s="3"/>
      <c r="C224" s="3"/>
      <c r="D224" s="3"/>
      <c r="E224" s="3"/>
      <c r="F224" s="3"/>
      <c r="G224" s="4"/>
      <c r="H224" s="4"/>
      <c r="I224" s="3"/>
      <c r="J224" s="3"/>
      <c r="K224" s="3"/>
      <c r="L224" s="3"/>
      <c r="M224" s="3"/>
      <c r="N224" s="3"/>
      <c r="O224" s="3"/>
      <c r="P224" s="3"/>
      <c r="Q224" s="3"/>
    </row>
    <row r="225" spans="1:17" ht="12.75">
      <c r="A225" s="3"/>
      <c r="B225" s="3"/>
      <c r="C225" s="3"/>
      <c r="D225" s="3"/>
      <c r="E225" s="3"/>
      <c r="F225" s="3"/>
      <c r="G225" s="4"/>
      <c r="H225" s="4"/>
      <c r="I225" s="3"/>
      <c r="J225" s="3"/>
      <c r="K225" s="3"/>
      <c r="L225" s="3"/>
      <c r="M225" s="3"/>
      <c r="N225" s="3"/>
      <c r="O225" s="3"/>
      <c r="P225" s="3"/>
      <c r="Q225" s="3"/>
    </row>
    <row r="226" spans="1:17" ht="12.75">
      <c r="A226" s="3"/>
      <c r="B226" s="3"/>
      <c r="C226" s="3"/>
      <c r="D226" s="3"/>
      <c r="E226" s="3"/>
      <c r="F226" s="3"/>
      <c r="G226" s="4"/>
      <c r="H226" s="4"/>
      <c r="I226" s="3"/>
      <c r="J226" s="3"/>
      <c r="K226" s="3"/>
      <c r="L226" s="3"/>
      <c r="M226" s="3"/>
      <c r="N226" s="3"/>
      <c r="O226" s="3"/>
      <c r="P226" s="3"/>
      <c r="Q226" s="3"/>
    </row>
    <row r="227" spans="1:17" ht="12.75">
      <c r="A227" s="3"/>
      <c r="B227" s="3"/>
      <c r="C227" s="3"/>
      <c r="D227" s="3"/>
      <c r="E227" s="3"/>
      <c r="F227" s="3"/>
      <c r="G227" s="4"/>
      <c r="H227" s="4"/>
      <c r="I227" s="3"/>
      <c r="J227" s="3"/>
      <c r="K227" s="3"/>
      <c r="L227" s="3"/>
      <c r="M227" s="3"/>
      <c r="N227" s="3"/>
      <c r="O227" s="3"/>
      <c r="P227" s="3"/>
      <c r="Q227" s="3"/>
    </row>
    <row r="228" spans="1:17" ht="12.75">
      <c r="A228" s="3"/>
      <c r="B228" s="3"/>
      <c r="C228" s="3"/>
      <c r="D228" s="3"/>
      <c r="E228" s="3"/>
      <c r="F228" s="3"/>
      <c r="G228" s="4"/>
      <c r="H228" s="4"/>
      <c r="I228" s="3"/>
      <c r="J228" s="3"/>
      <c r="K228" s="3"/>
      <c r="L228" s="3"/>
      <c r="M228" s="3"/>
      <c r="N228" s="3"/>
      <c r="O228" s="3"/>
      <c r="P228" s="3"/>
      <c r="Q228" s="3"/>
    </row>
    <row r="229" spans="1:17" ht="12.75">
      <c r="A229" s="3"/>
      <c r="B229" s="3"/>
      <c r="C229" s="3"/>
      <c r="D229" s="3"/>
      <c r="E229" s="3"/>
      <c r="F229" s="3"/>
      <c r="G229" s="4"/>
      <c r="H229" s="4"/>
      <c r="I229" s="3"/>
      <c r="J229" s="3"/>
      <c r="K229" s="3"/>
      <c r="L229" s="3"/>
      <c r="M229" s="3"/>
      <c r="N229" s="3"/>
      <c r="O229" s="3"/>
      <c r="P229" s="3"/>
      <c r="Q229" s="3"/>
    </row>
    <row r="230" spans="1:17" ht="12.75">
      <c r="A230" s="3"/>
      <c r="B230" s="3"/>
      <c r="C230" s="3"/>
      <c r="D230" s="3"/>
      <c r="E230" s="3"/>
      <c r="F230" s="3"/>
      <c r="G230" s="4"/>
      <c r="H230" s="4"/>
      <c r="I230" s="3"/>
      <c r="J230" s="3"/>
      <c r="K230" s="3"/>
      <c r="L230" s="3"/>
      <c r="M230" s="3"/>
      <c r="N230" s="3"/>
      <c r="O230" s="3"/>
      <c r="P230" s="3"/>
      <c r="Q230" s="3"/>
    </row>
    <row r="231" spans="1:17" ht="12.75">
      <c r="A231" s="3"/>
      <c r="B231" s="3"/>
      <c r="C231" s="3"/>
      <c r="D231" s="3"/>
      <c r="E231" s="3"/>
      <c r="F231" s="3"/>
      <c r="G231" s="4"/>
      <c r="H231" s="4"/>
      <c r="I231" s="3"/>
      <c r="J231" s="3"/>
      <c r="K231" s="3"/>
      <c r="L231" s="3"/>
      <c r="M231" s="3"/>
      <c r="N231" s="3"/>
      <c r="O231" s="3"/>
      <c r="P231" s="3"/>
      <c r="Q231" s="3"/>
    </row>
    <row r="232" spans="1:17" ht="12.75">
      <c r="A232" s="3"/>
      <c r="B232" s="3"/>
      <c r="C232" s="3"/>
      <c r="D232" s="3"/>
      <c r="E232" s="3"/>
      <c r="F232" s="3"/>
      <c r="G232" s="4"/>
      <c r="H232" s="4"/>
      <c r="I232" s="3"/>
      <c r="J232" s="3"/>
      <c r="K232" s="3"/>
      <c r="L232" s="3"/>
      <c r="M232" s="3"/>
      <c r="N232" s="3"/>
      <c r="O232" s="3"/>
      <c r="P232" s="3"/>
      <c r="Q232" s="3"/>
    </row>
    <row r="233" spans="1:17" ht="12.75">
      <c r="A233" s="3"/>
      <c r="B233" s="3"/>
      <c r="C233" s="3"/>
      <c r="D233" s="3"/>
      <c r="E233" s="3"/>
      <c r="F233" s="3"/>
      <c r="G233" s="4"/>
      <c r="H233" s="4"/>
      <c r="I233" s="3"/>
      <c r="J233" s="3"/>
      <c r="K233" s="3"/>
      <c r="L233" s="3"/>
      <c r="M233" s="3"/>
      <c r="N233" s="3"/>
      <c r="O233" s="3"/>
      <c r="P233" s="3"/>
      <c r="Q233" s="3"/>
    </row>
    <row r="234" spans="1:17" ht="12.75">
      <c r="A234" s="3"/>
      <c r="B234" s="3"/>
      <c r="C234" s="3"/>
      <c r="D234" s="3"/>
      <c r="E234" s="3"/>
      <c r="F234" s="3"/>
      <c r="G234" s="4"/>
      <c r="H234" s="4"/>
      <c r="I234" s="3"/>
      <c r="J234" s="3"/>
      <c r="K234" s="3"/>
      <c r="L234" s="3"/>
      <c r="M234" s="3"/>
      <c r="N234" s="3"/>
      <c r="O234" s="3"/>
      <c r="P234" s="3"/>
      <c r="Q234" s="3"/>
    </row>
    <row r="235" spans="1:17" ht="12.75">
      <c r="A235" s="3"/>
      <c r="B235" s="3"/>
      <c r="C235" s="3"/>
      <c r="D235" s="3"/>
      <c r="E235" s="3"/>
      <c r="F235" s="3"/>
      <c r="G235" s="4"/>
      <c r="H235" s="4"/>
      <c r="I235" s="3"/>
      <c r="J235" s="3"/>
      <c r="K235" s="3"/>
      <c r="L235" s="3"/>
      <c r="M235" s="3"/>
      <c r="N235" s="3"/>
      <c r="O235" s="3"/>
      <c r="P235" s="3"/>
      <c r="Q235" s="3"/>
    </row>
    <row r="236" spans="1:17" ht="12.75">
      <c r="A236" s="3"/>
      <c r="B236" s="3"/>
      <c r="C236" s="3"/>
      <c r="D236" s="3"/>
      <c r="E236" s="3"/>
      <c r="F236" s="3"/>
      <c r="G236" s="4"/>
      <c r="H236" s="4"/>
      <c r="I236" s="3"/>
      <c r="J236" s="3"/>
      <c r="K236" s="3"/>
      <c r="L236" s="3"/>
      <c r="M236" s="3"/>
      <c r="N236" s="3"/>
      <c r="O236" s="3"/>
      <c r="P236" s="3"/>
      <c r="Q236" s="3"/>
    </row>
    <row r="237" spans="1:17" ht="12.75">
      <c r="A237" s="3"/>
      <c r="B237" s="3"/>
      <c r="C237" s="3"/>
      <c r="D237" s="3"/>
      <c r="E237" s="3"/>
      <c r="F237" s="3"/>
      <c r="G237" s="4"/>
      <c r="H237" s="4"/>
      <c r="I237" s="3"/>
      <c r="J237" s="3"/>
      <c r="K237" s="3"/>
      <c r="L237" s="3"/>
      <c r="M237" s="3"/>
      <c r="N237" s="3"/>
      <c r="O237" s="3"/>
      <c r="P237" s="3"/>
      <c r="Q237" s="3"/>
    </row>
    <row r="238" spans="1:17" ht="12.75">
      <c r="A238" s="3"/>
      <c r="B238" s="3"/>
      <c r="C238" s="3"/>
      <c r="D238" s="3"/>
      <c r="E238" s="3"/>
      <c r="F238" s="3"/>
      <c r="G238" s="4"/>
      <c r="H238" s="4"/>
      <c r="I238" s="3"/>
      <c r="J238" s="3"/>
      <c r="K238" s="3"/>
      <c r="L238" s="3"/>
      <c r="M238" s="3"/>
      <c r="N238" s="3"/>
      <c r="O238" s="3"/>
      <c r="P238" s="3"/>
      <c r="Q238" s="3"/>
    </row>
    <row r="239" spans="1:17" ht="12.75">
      <c r="A239" s="3"/>
      <c r="B239" s="3"/>
      <c r="C239" s="3"/>
      <c r="D239" s="3"/>
      <c r="E239" s="3"/>
      <c r="F239" s="3"/>
      <c r="G239" s="4"/>
      <c r="H239" s="4"/>
      <c r="I239" s="3"/>
      <c r="J239" s="3"/>
      <c r="K239" s="3"/>
      <c r="L239" s="3"/>
      <c r="M239" s="3"/>
      <c r="N239" s="3"/>
      <c r="O239" s="3"/>
      <c r="P239" s="3"/>
      <c r="Q239" s="3"/>
    </row>
    <row r="240" spans="1:17" ht="12.75">
      <c r="A240" s="3"/>
      <c r="B240" s="3"/>
      <c r="C240" s="3"/>
      <c r="D240" s="3"/>
      <c r="E240" s="3"/>
      <c r="F240" s="3"/>
      <c r="G240" s="4"/>
      <c r="H240" s="4"/>
      <c r="I240" s="3"/>
      <c r="J240" s="3"/>
      <c r="K240" s="3"/>
      <c r="L240" s="3"/>
      <c r="M240" s="3"/>
      <c r="N240" s="3"/>
      <c r="O240" s="3"/>
      <c r="P240" s="3"/>
      <c r="Q240" s="3"/>
    </row>
    <row r="241" spans="1:17" ht="12.75">
      <c r="A241" s="3"/>
      <c r="B241" s="3"/>
      <c r="C241" s="3"/>
      <c r="D241" s="3"/>
      <c r="E241" s="3"/>
      <c r="F241" s="3"/>
      <c r="G241" s="4"/>
      <c r="H241" s="4"/>
      <c r="I241" s="3"/>
      <c r="J241" s="3"/>
      <c r="K241" s="3"/>
      <c r="L241" s="3"/>
      <c r="M241" s="3"/>
      <c r="N241" s="3"/>
      <c r="O241" s="3"/>
      <c r="P241" s="3"/>
      <c r="Q241" s="3"/>
    </row>
    <row r="242" spans="1:17" ht="12.75">
      <c r="A242" s="3"/>
      <c r="B242" s="3"/>
      <c r="C242" s="3"/>
      <c r="D242" s="3"/>
      <c r="E242" s="3"/>
      <c r="F242" s="3"/>
      <c r="G242" s="4"/>
      <c r="H242" s="4"/>
      <c r="I242" s="3"/>
      <c r="J242" s="3"/>
      <c r="K242" s="3"/>
      <c r="L242" s="3"/>
      <c r="M242" s="3"/>
      <c r="N242" s="3"/>
      <c r="O242" s="3"/>
      <c r="P242" s="3"/>
      <c r="Q242" s="3"/>
    </row>
    <row r="243" spans="1:17" ht="12.75">
      <c r="A243" s="3"/>
      <c r="B243" s="3"/>
      <c r="C243" s="3"/>
      <c r="D243" s="3"/>
      <c r="E243" s="3"/>
      <c r="F243" s="3"/>
      <c r="G243" s="4"/>
      <c r="H243" s="4"/>
      <c r="I243" s="3"/>
      <c r="J243" s="3"/>
      <c r="K243" s="3"/>
      <c r="L243" s="3"/>
      <c r="M243" s="3"/>
      <c r="N243" s="3"/>
      <c r="O243" s="3"/>
      <c r="P243" s="3"/>
      <c r="Q243" s="3"/>
    </row>
    <row r="244" spans="1:17" ht="12.75">
      <c r="A244" s="3"/>
      <c r="B244" s="3"/>
      <c r="C244" s="3"/>
      <c r="D244" s="3"/>
      <c r="E244" s="3"/>
      <c r="F244" s="3"/>
      <c r="G244" s="4"/>
      <c r="H244" s="4"/>
      <c r="I244" s="3"/>
      <c r="J244" s="3"/>
      <c r="K244" s="3"/>
      <c r="L244" s="3"/>
      <c r="M244" s="3"/>
      <c r="N244" s="3"/>
      <c r="O244" s="3"/>
      <c r="P244" s="3"/>
      <c r="Q244" s="3"/>
    </row>
    <row r="245" spans="1:17" ht="12.75">
      <c r="A245" s="3"/>
      <c r="B245" s="3"/>
      <c r="C245" s="3"/>
      <c r="D245" s="3"/>
      <c r="E245" s="3"/>
      <c r="F245" s="3"/>
      <c r="G245" s="4"/>
      <c r="H245" s="4"/>
      <c r="I245" s="3"/>
      <c r="J245" s="3"/>
      <c r="K245" s="3"/>
      <c r="L245" s="3"/>
      <c r="M245" s="3"/>
      <c r="N245" s="3"/>
      <c r="O245" s="3"/>
      <c r="P245" s="3"/>
      <c r="Q245" s="3"/>
    </row>
    <row r="246" spans="1:17" ht="12.75">
      <c r="A246" s="3"/>
      <c r="B246" s="3"/>
      <c r="C246" s="3"/>
      <c r="D246" s="3"/>
      <c r="E246" s="3"/>
      <c r="F246" s="3"/>
      <c r="G246" s="4"/>
      <c r="H246" s="4"/>
      <c r="I246" s="3"/>
      <c r="J246" s="3"/>
      <c r="K246" s="3"/>
      <c r="L246" s="3"/>
      <c r="M246" s="3"/>
      <c r="N246" s="3"/>
      <c r="O246" s="3"/>
      <c r="P246" s="3"/>
      <c r="Q246" s="3"/>
    </row>
    <row r="247" spans="1:17" ht="12.75">
      <c r="A247" s="3"/>
      <c r="B247" s="3"/>
      <c r="C247" s="3"/>
      <c r="D247" s="3"/>
      <c r="E247" s="3"/>
      <c r="F247" s="3"/>
      <c r="G247" s="4"/>
      <c r="H247" s="4"/>
      <c r="I247" s="3"/>
      <c r="J247" s="3"/>
      <c r="K247" s="3"/>
      <c r="L247" s="3"/>
      <c r="M247" s="3"/>
      <c r="N247" s="3"/>
      <c r="O247" s="3"/>
      <c r="P247" s="3"/>
      <c r="Q247" s="3"/>
    </row>
    <row r="248" spans="1:17" ht="12.75">
      <c r="A248" s="3"/>
      <c r="B248" s="3"/>
      <c r="C248" s="3"/>
      <c r="D248" s="3"/>
      <c r="E248" s="3"/>
      <c r="F248" s="3"/>
      <c r="G248" s="4"/>
      <c r="H248" s="4"/>
      <c r="I248" s="3"/>
      <c r="J248" s="3"/>
      <c r="K248" s="3"/>
      <c r="L248" s="3"/>
      <c r="M248" s="3"/>
      <c r="N248" s="3"/>
      <c r="O248" s="3"/>
      <c r="P248" s="3"/>
      <c r="Q248" s="3"/>
    </row>
    <row r="249" spans="1:17" ht="12.75">
      <c r="A249" s="3"/>
      <c r="B249" s="3"/>
      <c r="C249" s="3"/>
      <c r="D249" s="3"/>
      <c r="E249" s="3"/>
      <c r="F249" s="3"/>
      <c r="G249" s="4"/>
      <c r="H249" s="4"/>
      <c r="I249" s="3"/>
      <c r="J249" s="3"/>
      <c r="K249" s="3"/>
      <c r="L249" s="3"/>
      <c r="M249" s="3"/>
      <c r="N249" s="3"/>
      <c r="O249" s="3"/>
      <c r="P249" s="3"/>
      <c r="Q249" s="3"/>
    </row>
    <row r="250" spans="1:17" ht="12.75">
      <c r="A250" s="3"/>
      <c r="B250" s="3"/>
      <c r="C250" s="3"/>
      <c r="D250" s="3"/>
      <c r="E250" s="3"/>
      <c r="F250" s="3"/>
      <c r="G250" s="4"/>
      <c r="H250" s="4"/>
      <c r="I250" s="3"/>
      <c r="J250" s="3"/>
      <c r="K250" s="3"/>
      <c r="L250" s="3"/>
      <c r="M250" s="3"/>
      <c r="N250" s="3"/>
      <c r="O250" s="3"/>
      <c r="P250" s="3"/>
      <c r="Q250" s="3"/>
    </row>
    <row r="251" spans="1:17" ht="12.75">
      <c r="A251" s="3"/>
      <c r="B251" s="3"/>
      <c r="C251" s="3"/>
      <c r="D251" s="3"/>
      <c r="E251" s="3"/>
      <c r="F251" s="3"/>
      <c r="G251" s="4"/>
      <c r="H251" s="4"/>
      <c r="I251" s="3"/>
      <c r="J251" s="3"/>
      <c r="K251" s="3"/>
      <c r="L251" s="3"/>
      <c r="M251" s="3"/>
      <c r="N251" s="3"/>
      <c r="O251" s="3"/>
      <c r="P251" s="3"/>
      <c r="Q251" s="3"/>
    </row>
    <row r="252" spans="1:17" ht="12.75">
      <c r="A252" s="3"/>
      <c r="B252" s="3"/>
      <c r="C252" s="3"/>
      <c r="D252" s="3"/>
      <c r="E252" s="3"/>
      <c r="F252" s="3"/>
      <c r="G252" s="4"/>
      <c r="H252" s="4"/>
      <c r="I252" s="3"/>
      <c r="J252" s="3"/>
      <c r="K252" s="3"/>
      <c r="L252" s="3"/>
      <c r="M252" s="3"/>
      <c r="N252" s="3"/>
      <c r="O252" s="3"/>
      <c r="P252" s="3"/>
      <c r="Q252" s="3"/>
    </row>
    <row r="253" spans="1:17" ht="12.75">
      <c r="A253" s="3"/>
      <c r="B253" s="3"/>
      <c r="C253" s="3"/>
      <c r="D253" s="3"/>
      <c r="E253" s="3"/>
      <c r="F253" s="3"/>
      <c r="G253" s="4"/>
      <c r="H253" s="4"/>
      <c r="I253" s="3"/>
      <c r="J253" s="3"/>
      <c r="K253" s="3"/>
      <c r="L253" s="3"/>
      <c r="M253" s="3"/>
      <c r="N253" s="3"/>
      <c r="O253" s="3"/>
      <c r="P253" s="3"/>
      <c r="Q253" s="3"/>
    </row>
    <row r="254" spans="1:17" ht="12.75">
      <c r="A254" s="3"/>
      <c r="B254" s="3"/>
      <c r="C254" s="3"/>
      <c r="D254" s="3"/>
      <c r="E254" s="3"/>
      <c r="F254" s="3"/>
      <c r="G254" s="4"/>
      <c r="H254" s="4"/>
      <c r="I254" s="3"/>
      <c r="J254" s="3"/>
      <c r="K254" s="3"/>
      <c r="L254" s="3"/>
      <c r="M254" s="3"/>
      <c r="N254" s="3"/>
      <c r="O254" s="3"/>
      <c r="P254" s="3"/>
      <c r="Q254" s="3"/>
    </row>
    <row r="255" spans="1:17" ht="12.75">
      <c r="A255" s="3"/>
      <c r="B255" s="3"/>
      <c r="C255" s="3"/>
      <c r="D255" s="3"/>
      <c r="E255" s="3"/>
      <c r="F255" s="3"/>
      <c r="G255" s="4"/>
      <c r="H255" s="4"/>
      <c r="I255" s="3"/>
      <c r="J255" s="3"/>
      <c r="K255" s="3"/>
      <c r="L255" s="3"/>
      <c r="M255" s="3"/>
      <c r="N255" s="3"/>
      <c r="O255" s="3"/>
      <c r="P255" s="3"/>
      <c r="Q255" s="3"/>
    </row>
    <row r="256" spans="1:17" ht="12.75">
      <c r="A256" s="3"/>
      <c r="B256" s="3"/>
      <c r="C256" s="3"/>
      <c r="D256" s="3"/>
      <c r="E256" s="3"/>
      <c r="F256" s="3"/>
      <c r="G256" s="4"/>
      <c r="H256" s="4"/>
      <c r="I256" s="3"/>
      <c r="J256" s="3"/>
      <c r="K256" s="3"/>
      <c r="L256" s="3"/>
      <c r="M256" s="3"/>
      <c r="N256" s="3"/>
      <c r="O256" s="3"/>
      <c r="P256" s="3"/>
      <c r="Q256" s="3"/>
    </row>
    <row r="257" spans="1:17" ht="12.75">
      <c r="A257" s="3"/>
      <c r="B257" s="3"/>
      <c r="C257" s="3"/>
      <c r="D257" s="3"/>
      <c r="E257" s="3"/>
      <c r="F257" s="3"/>
      <c r="G257" s="4"/>
      <c r="H257" s="4"/>
      <c r="I257" s="3"/>
      <c r="J257" s="3"/>
      <c r="K257" s="3"/>
      <c r="L257" s="3"/>
      <c r="M257" s="3"/>
      <c r="N257" s="3"/>
      <c r="O257" s="3"/>
      <c r="P257" s="3"/>
      <c r="Q257" s="3"/>
    </row>
    <row r="258" spans="1:17" ht="12.75">
      <c r="A258" s="3"/>
      <c r="B258" s="3"/>
      <c r="C258" s="3"/>
      <c r="D258" s="3"/>
      <c r="E258" s="3"/>
      <c r="F258" s="3"/>
      <c r="G258" s="4"/>
      <c r="H258" s="4"/>
      <c r="I258" s="3"/>
      <c r="J258" s="3"/>
      <c r="K258" s="3"/>
      <c r="L258" s="3"/>
      <c r="M258" s="3"/>
      <c r="N258" s="3"/>
      <c r="O258" s="3"/>
      <c r="P258" s="3"/>
      <c r="Q258" s="3"/>
    </row>
    <row r="259" spans="1:17" ht="12.75">
      <c r="A259" s="3"/>
      <c r="B259" s="3"/>
      <c r="C259" s="3"/>
      <c r="D259" s="3"/>
      <c r="E259" s="3"/>
      <c r="F259" s="3"/>
      <c r="G259" s="4"/>
      <c r="H259" s="4"/>
      <c r="I259" s="3"/>
      <c r="J259" s="3"/>
      <c r="K259" s="3"/>
      <c r="L259" s="3"/>
      <c r="M259" s="3"/>
      <c r="N259" s="3"/>
      <c r="O259" s="3"/>
      <c r="P259" s="3"/>
      <c r="Q259" s="3"/>
    </row>
    <row r="260" spans="1:17" ht="12.75">
      <c r="A260" s="3"/>
      <c r="B260" s="3"/>
      <c r="C260" s="3"/>
      <c r="D260" s="3"/>
      <c r="E260" s="3"/>
      <c r="F260" s="3"/>
      <c r="G260" s="4"/>
      <c r="H260" s="4"/>
      <c r="I260" s="3"/>
      <c r="J260" s="3"/>
      <c r="K260" s="3"/>
      <c r="L260" s="3"/>
      <c r="M260" s="3"/>
      <c r="N260" s="3"/>
      <c r="O260" s="3"/>
      <c r="P260" s="3"/>
      <c r="Q260" s="3"/>
    </row>
    <row r="261" spans="1:17" ht="12.75">
      <c r="A261" s="3"/>
      <c r="B261" s="3"/>
      <c r="C261" s="3"/>
      <c r="D261" s="3"/>
      <c r="E261" s="3"/>
      <c r="F261" s="3"/>
      <c r="G261" s="4"/>
      <c r="H261" s="4"/>
      <c r="I261" s="3"/>
      <c r="J261" s="3"/>
      <c r="K261" s="3"/>
      <c r="L261" s="3"/>
      <c r="M261" s="3"/>
      <c r="N261" s="3"/>
      <c r="O261" s="3"/>
      <c r="P261" s="3"/>
      <c r="Q261" s="3"/>
    </row>
    <row r="262" spans="1:17" ht="12.75">
      <c r="A262" s="3"/>
      <c r="B262" s="3"/>
      <c r="C262" s="3"/>
      <c r="D262" s="3"/>
      <c r="E262" s="3"/>
      <c r="F262" s="3"/>
      <c r="G262" s="4"/>
      <c r="H262" s="4"/>
      <c r="I262" s="3"/>
      <c r="J262" s="3"/>
      <c r="K262" s="3"/>
      <c r="L262" s="3"/>
      <c r="M262" s="3"/>
      <c r="N262" s="3"/>
      <c r="O262" s="3"/>
      <c r="P262" s="3"/>
      <c r="Q262" s="3"/>
    </row>
    <row r="263" spans="1:17" ht="12.75">
      <c r="A263" s="3"/>
      <c r="B263" s="3"/>
      <c r="C263" s="3"/>
      <c r="D263" s="3"/>
      <c r="E263" s="3"/>
      <c r="F263" s="3"/>
      <c r="G263" s="4"/>
      <c r="H263" s="4"/>
      <c r="I263" s="3"/>
      <c r="J263" s="3"/>
      <c r="K263" s="3"/>
      <c r="L263" s="3"/>
      <c r="M263" s="3"/>
      <c r="N263" s="3"/>
      <c r="O263" s="3"/>
      <c r="P263" s="3"/>
      <c r="Q263" s="3"/>
    </row>
    <row r="264" spans="1:17" ht="12.75">
      <c r="A264" s="3"/>
      <c r="B264" s="3"/>
      <c r="C264" s="3"/>
      <c r="D264" s="3"/>
      <c r="E264" s="3"/>
      <c r="F264" s="3"/>
      <c r="G264" s="4"/>
      <c r="H264" s="4"/>
      <c r="I264" s="3"/>
      <c r="J264" s="3"/>
      <c r="K264" s="3"/>
      <c r="L264" s="3"/>
      <c r="M264" s="3"/>
      <c r="N264" s="3"/>
      <c r="O264" s="3"/>
      <c r="P264" s="3"/>
      <c r="Q264" s="3"/>
    </row>
    <row r="265" spans="1:17" ht="12.75">
      <c r="A265" s="3"/>
      <c r="B265" s="3"/>
      <c r="C265" s="3"/>
      <c r="D265" s="3"/>
      <c r="E265" s="3"/>
      <c r="F265" s="3"/>
      <c r="G265" s="4"/>
      <c r="H265" s="4"/>
      <c r="I265" s="3"/>
      <c r="J265" s="3"/>
      <c r="K265" s="3"/>
      <c r="L265" s="3"/>
      <c r="M265" s="3"/>
      <c r="N265" s="3"/>
      <c r="O265" s="3"/>
      <c r="P265" s="3"/>
      <c r="Q265" s="3"/>
    </row>
    <row r="266" spans="1:17" ht="12.75">
      <c r="A266" s="3"/>
      <c r="B266" s="3"/>
      <c r="C266" s="3"/>
      <c r="D266" s="3"/>
      <c r="E266" s="3"/>
      <c r="F266" s="3"/>
      <c r="G266" s="4"/>
      <c r="H266" s="4"/>
      <c r="I266" s="3"/>
      <c r="J266" s="3"/>
      <c r="K266" s="3"/>
      <c r="L266" s="3"/>
      <c r="M266" s="3"/>
      <c r="N266" s="3"/>
      <c r="O266" s="3"/>
      <c r="P266" s="3"/>
      <c r="Q266" s="3"/>
    </row>
    <row r="267" spans="1:17" ht="12.75">
      <c r="A267" s="3"/>
      <c r="B267" s="3"/>
      <c r="C267" s="3"/>
      <c r="D267" s="3"/>
      <c r="E267" s="3"/>
      <c r="F267" s="3"/>
      <c r="G267" s="4"/>
      <c r="H267" s="4"/>
      <c r="I267" s="3"/>
      <c r="J267" s="3"/>
      <c r="K267" s="3"/>
      <c r="L267" s="3"/>
      <c r="M267" s="3"/>
      <c r="N267" s="3"/>
      <c r="O267" s="3"/>
      <c r="P267" s="3"/>
      <c r="Q267" s="3"/>
    </row>
    <row r="268" spans="1:17" ht="12.75">
      <c r="A268" s="3"/>
      <c r="B268" s="3"/>
      <c r="C268" s="3"/>
      <c r="D268" s="3"/>
      <c r="E268" s="3"/>
      <c r="F268" s="3"/>
      <c r="G268" s="4"/>
      <c r="H268" s="4"/>
      <c r="I268" s="3"/>
      <c r="J268" s="3"/>
      <c r="K268" s="3"/>
      <c r="L268" s="3"/>
      <c r="M268" s="3"/>
      <c r="N268" s="3"/>
      <c r="O268" s="3"/>
      <c r="P268" s="3"/>
      <c r="Q268" s="3"/>
    </row>
    <row r="269" spans="1:17" ht="12.75">
      <c r="A269" s="3"/>
      <c r="B269" s="3"/>
      <c r="C269" s="3"/>
      <c r="D269" s="3"/>
      <c r="E269" s="3"/>
      <c r="F269" s="3"/>
      <c r="G269" s="4"/>
      <c r="H269" s="4"/>
      <c r="I269" s="3"/>
      <c r="J269" s="3"/>
      <c r="K269" s="3"/>
      <c r="L269" s="3"/>
      <c r="M269" s="3"/>
      <c r="N269" s="3"/>
      <c r="O269" s="3"/>
      <c r="P269" s="3"/>
      <c r="Q269" s="3"/>
    </row>
    <row r="270" spans="1:17" ht="12.75">
      <c r="A270" s="3"/>
      <c r="B270" s="3"/>
      <c r="C270" s="3"/>
      <c r="D270" s="3"/>
      <c r="E270" s="3"/>
      <c r="F270" s="3"/>
      <c r="G270" s="4"/>
      <c r="H270" s="4"/>
      <c r="I270" s="3"/>
      <c r="J270" s="3"/>
      <c r="K270" s="3"/>
      <c r="L270" s="3"/>
      <c r="M270" s="3"/>
      <c r="N270" s="3"/>
      <c r="O270" s="3"/>
      <c r="P270" s="3"/>
      <c r="Q270" s="3"/>
    </row>
    <row r="271" spans="1:17" ht="12.75">
      <c r="A271" s="3"/>
      <c r="B271" s="3"/>
      <c r="C271" s="3"/>
      <c r="D271" s="3"/>
      <c r="E271" s="3"/>
      <c r="F271" s="3"/>
      <c r="G271" s="4"/>
      <c r="H271" s="4"/>
      <c r="I271" s="3"/>
      <c r="J271" s="3"/>
      <c r="K271" s="3"/>
      <c r="L271" s="3"/>
      <c r="M271" s="3"/>
      <c r="N271" s="3"/>
      <c r="O271" s="3"/>
      <c r="P271" s="3"/>
      <c r="Q271" s="3"/>
    </row>
    <row r="272" spans="1:17" ht="12.75">
      <c r="A272" s="3"/>
      <c r="B272" s="3"/>
      <c r="C272" s="3"/>
      <c r="D272" s="3"/>
      <c r="E272" s="3"/>
      <c r="F272" s="3"/>
      <c r="G272" s="4"/>
      <c r="H272" s="4"/>
      <c r="I272" s="3"/>
      <c r="J272" s="3"/>
      <c r="K272" s="3"/>
      <c r="L272" s="3"/>
      <c r="M272" s="3"/>
      <c r="N272" s="3"/>
      <c r="O272" s="3"/>
      <c r="P272" s="3"/>
      <c r="Q272" s="3"/>
    </row>
    <row r="273" spans="1:17" ht="12.75">
      <c r="A273" s="3"/>
      <c r="B273" s="3"/>
      <c r="C273" s="3"/>
      <c r="D273" s="3"/>
      <c r="E273" s="3"/>
      <c r="F273" s="3"/>
      <c r="G273" s="4"/>
      <c r="H273" s="4"/>
      <c r="I273" s="3"/>
      <c r="J273" s="3"/>
      <c r="K273" s="3"/>
      <c r="L273" s="3"/>
      <c r="M273" s="3"/>
      <c r="N273" s="3"/>
      <c r="O273" s="3"/>
      <c r="P273" s="3"/>
      <c r="Q273" s="3"/>
    </row>
    <row r="274" spans="1:17" ht="12.75">
      <c r="A274" s="3"/>
      <c r="B274" s="3"/>
      <c r="C274" s="3"/>
      <c r="D274" s="3"/>
      <c r="E274" s="3"/>
      <c r="F274" s="3"/>
      <c r="G274" s="4"/>
      <c r="H274" s="4"/>
      <c r="I274" s="3"/>
      <c r="J274" s="3"/>
      <c r="K274" s="3"/>
      <c r="L274" s="3"/>
      <c r="M274" s="3"/>
      <c r="N274" s="3"/>
      <c r="O274" s="3"/>
      <c r="P274" s="3"/>
      <c r="Q274" s="3"/>
    </row>
    <row r="275" spans="1:17" ht="12.75">
      <c r="A275" s="3"/>
      <c r="B275" s="3"/>
      <c r="C275" s="3"/>
      <c r="D275" s="3"/>
      <c r="E275" s="3"/>
      <c r="F275" s="3"/>
      <c r="G275" s="4"/>
      <c r="H275" s="4"/>
      <c r="I275" s="3"/>
      <c r="J275" s="3"/>
      <c r="K275" s="3"/>
      <c r="L275" s="3"/>
      <c r="M275" s="3"/>
      <c r="N275" s="3"/>
      <c r="O275" s="3"/>
      <c r="P275" s="3"/>
      <c r="Q275" s="3"/>
    </row>
    <row r="276" spans="1:17" ht="12.75">
      <c r="A276" s="3"/>
      <c r="B276" s="3"/>
      <c r="C276" s="3"/>
      <c r="D276" s="3"/>
      <c r="E276" s="3"/>
      <c r="F276" s="3"/>
      <c r="G276" s="4"/>
      <c r="H276" s="4"/>
      <c r="I276" s="3"/>
      <c r="J276" s="3"/>
      <c r="K276" s="3"/>
      <c r="L276" s="3"/>
      <c r="M276" s="3"/>
      <c r="N276" s="3"/>
      <c r="O276" s="3"/>
      <c r="P276" s="3"/>
      <c r="Q276" s="3"/>
    </row>
    <row r="277" spans="1:17" ht="12.75">
      <c r="A277" s="3"/>
      <c r="B277" s="3"/>
      <c r="C277" s="3"/>
      <c r="D277" s="3"/>
      <c r="E277" s="3"/>
      <c r="F277" s="3"/>
      <c r="G277" s="4"/>
      <c r="H277" s="4"/>
      <c r="I277" s="3"/>
      <c r="J277" s="3"/>
      <c r="K277" s="3"/>
      <c r="L277" s="3"/>
      <c r="M277" s="3"/>
      <c r="N277" s="3"/>
      <c r="O277" s="3"/>
      <c r="P277" s="3"/>
      <c r="Q277" s="3"/>
    </row>
    <row r="278" spans="1:17" ht="12.75">
      <c r="A278" s="3"/>
      <c r="B278" s="3"/>
      <c r="C278" s="3"/>
      <c r="D278" s="3"/>
      <c r="E278" s="3"/>
      <c r="F278" s="3"/>
      <c r="G278" s="4"/>
      <c r="H278" s="4"/>
      <c r="I278" s="3"/>
      <c r="J278" s="3"/>
      <c r="K278" s="3"/>
      <c r="L278" s="3"/>
      <c r="M278" s="3"/>
      <c r="N278" s="3"/>
      <c r="O278" s="3"/>
      <c r="P278" s="3"/>
      <c r="Q278" s="3"/>
    </row>
    <row r="279" spans="1:17" ht="12.75">
      <c r="A279" s="3"/>
      <c r="B279" s="3"/>
      <c r="C279" s="3"/>
      <c r="D279" s="3"/>
      <c r="E279" s="3"/>
      <c r="F279" s="3"/>
      <c r="G279" s="4"/>
      <c r="H279" s="4"/>
      <c r="I279" s="3"/>
      <c r="J279" s="3"/>
      <c r="K279" s="3"/>
      <c r="L279" s="3"/>
      <c r="M279" s="3"/>
      <c r="N279" s="3"/>
      <c r="O279" s="3"/>
      <c r="P279" s="3"/>
      <c r="Q279" s="3"/>
    </row>
    <row r="280" spans="1:17" ht="12.75">
      <c r="A280" s="3"/>
      <c r="B280" s="3"/>
      <c r="C280" s="3"/>
      <c r="D280" s="3"/>
      <c r="E280" s="3"/>
      <c r="F280" s="3"/>
      <c r="G280" s="4"/>
      <c r="H280" s="4"/>
      <c r="I280" s="3"/>
      <c r="J280" s="3"/>
      <c r="K280" s="3"/>
      <c r="L280" s="3"/>
      <c r="M280" s="3"/>
      <c r="N280" s="3"/>
      <c r="O280" s="3"/>
      <c r="P280" s="3"/>
      <c r="Q280" s="3"/>
    </row>
    <row r="281" spans="1:17" ht="12.75">
      <c r="A281" s="3"/>
      <c r="B281" s="3"/>
      <c r="C281" s="3"/>
      <c r="D281" s="3"/>
      <c r="E281" s="3"/>
      <c r="F281" s="3"/>
      <c r="G281" s="4"/>
      <c r="H281" s="4"/>
      <c r="I281" s="3"/>
      <c r="J281" s="3"/>
      <c r="K281" s="3"/>
      <c r="L281" s="3"/>
      <c r="M281" s="3"/>
      <c r="N281" s="3"/>
      <c r="O281" s="3"/>
      <c r="P281" s="3"/>
      <c r="Q281" s="3"/>
    </row>
    <row r="282" spans="1:17" ht="12.75">
      <c r="A282" s="3"/>
      <c r="B282" s="3"/>
      <c r="C282" s="3"/>
      <c r="D282" s="3"/>
      <c r="E282" s="3"/>
      <c r="F282" s="3"/>
      <c r="G282" s="4"/>
      <c r="H282" s="4"/>
      <c r="I282" s="3"/>
      <c r="J282" s="3"/>
      <c r="K282" s="3"/>
      <c r="L282" s="3"/>
      <c r="M282" s="3"/>
      <c r="N282" s="3"/>
      <c r="O282" s="3"/>
      <c r="P282" s="3"/>
      <c r="Q282" s="3"/>
    </row>
    <row r="283" spans="1:17" ht="12.75">
      <c r="A283" s="3"/>
      <c r="B283" s="3"/>
      <c r="C283" s="3"/>
      <c r="D283" s="3"/>
      <c r="E283" s="3"/>
      <c r="F283" s="3"/>
      <c r="G283" s="4"/>
      <c r="H283" s="4"/>
      <c r="I283" s="3"/>
      <c r="J283" s="3"/>
      <c r="K283" s="3"/>
      <c r="L283" s="3"/>
      <c r="M283" s="3"/>
      <c r="N283" s="3"/>
      <c r="O283" s="3"/>
      <c r="P283" s="3"/>
      <c r="Q283" s="3"/>
    </row>
    <row r="284" spans="1:17" ht="12.75">
      <c r="A284" s="3"/>
      <c r="B284" s="3"/>
      <c r="C284" s="3"/>
      <c r="D284" s="3"/>
      <c r="E284" s="3"/>
      <c r="F284" s="3"/>
      <c r="G284" s="4"/>
      <c r="H284" s="4"/>
      <c r="I284" s="3"/>
      <c r="J284" s="3"/>
      <c r="K284" s="3"/>
      <c r="L284" s="3"/>
      <c r="M284" s="3"/>
      <c r="N284" s="3"/>
      <c r="O284" s="3"/>
      <c r="P284" s="3"/>
      <c r="Q284" s="3"/>
    </row>
    <row r="285" spans="1:17" ht="12.75">
      <c r="A285" s="3"/>
      <c r="B285" s="3"/>
      <c r="C285" s="3"/>
      <c r="D285" s="3"/>
      <c r="E285" s="3"/>
      <c r="F285" s="3"/>
      <c r="G285" s="4"/>
      <c r="H285" s="4"/>
      <c r="I285" s="3"/>
      <c r="J285" s="3"/>
      <c r="K285" s="3"/>
      <c r="L285" s="3"/>
      <c r="M285" s="3"/>
      <c r="N285" s="3"/>
      <c r="O285" s="3"/>
      <c r="P285" s="3"/>
      <c r="Q285" s="3"/>
    </row>
    <row r="286" spans="1:17" ht="12.75">
      <c r="A286" s="3"/>
      <c r="B286" s="3"/>
      <c r="C286" s="3"/>
      <c r="D286" s="3"/>
      <c r="E286" s="3"/>
      <c r="F286" s="3"/>
      <c r="G286" s="4"/>
      <c r="H286" s="4"/>
      <c r="I286" s="3"/>
      <c r="J286" s="3"/>
      <c r="K286" s="3"/>
      <c r="L286" s="3"/>
      <c r="M286" s="3"/>
      <c r="N286" s="3"/>
      <c r="O286" s="3"/>
      <c r="P286" s="3"/>
      <c r="Q286" s="3"/>
    </row>
    <row r="287" spans="1:17" ht="12.75">
      <c r="A287" s="3"/>
      <c r="B287" s="3"/>
      <c r="C287" s="3"/>
      <c r="D287" s="3"/>
      <c r="E287" s="3"/>
      <c r="F287" s="3"/>
      <c r="G287" s="4"/>
      <c r="H287" s="4"/>
      <c r="I287" s="3"/>
      <c r="J287" s="3"/>
      <c r="K287" s="3"/>
      <c r="L287" s="3"/>
      <c r="M287" s="3"/>
      <c r="N287" s="3"/>
      <c r="O287" s="3"/>
      <c r="P287" s="3"/>
      <c r="Q287" s="3"/>
    </row>
    <row r="288" spans="1:17" ht="12.75">
      <c r="A288" s="3"/>
      <c r="B288" s="3"/>
      <c r="C288" s="3"/>
      <c r="D288" s="3"/>
      <c r="E288" s="3"/>
      <c r="F288" s="3"/>
      <c r="G288" s="4"/>
      <c r="H288" s="4"/>
      <c r="I288" s="3"/>
      <c r="J288" s="3"/>
      <c r="K288" s="3"/>
      <c r="L288" s="3"/>
      <c r="M288" s="3"/>
      <c r="N288" s="3"/>
      <c r="O288" s="3"/>
      <c r="P288" s="3"/>
      <c r="Q288" s="3"/>
    </row>
    <row r="289" spans="1:17" ht="12.75">
      <c r="A289" s="3"/>
      <c r="B289" s="3"/>
      <c r="C289" s="3"/>
      <c r="D289" s="3"/>
      <c r="E289" s="3"/>
      <c r="F289" s="3"/>
      <c r="G289" s="4"/>
      <c r="H289" s="4"/>
      <c r="I289" s="3"/>
      <c r="J289" s="3"/>
      <c r="K289" s="3"/>
      <c r="L289" s="3"/>
      <c r="M289" s="3"/>
      <c r="N289" s="3"/>
      <c r="O289" s="3"/>
      <c r="P289" s="3"/>
      <c r="Q289" s="3"/>
    </row>
    <row r="290" spans="1:17" ht="12.75">
      <c r="A290" s="3"/>
      <c r="B290" s="3"/>
      <c r="C290" s="3"/>
      <c r="D290" s="3"/>
      <c r="E290" s="3"/>
      <c r="F290" s="3"/>
      <c r="G290" s="4"/>
      <c r="H290" s="4"/>
      <c r="I290" s="3"/>
      <c r="J290" s="3"/>
      <c r="K290" s="3"/>
      <c r="L290" s="3"/>
      <c r="M290" s="3"/>
      <c r="N290" s="3"/>
      <c r="O290" s="3"/>
      <c r="P290" s="3"/>
      <c r="Q290" s="3"/>
    </row>
    <row r="291" spans="1:17" ht="12.75">
      <c r="A291" s="3"/>
      <c r="B291" s="3"/>
      <c r="C291" s="3"/>
      <c r="D291" s="3"/>
      <c r="E291" s="3"/>
      <c r="F291" s="3"/>
      <c r="G291" s="4"/>
      <c r="H291" s="4"/>
      <c r="I291" s="3"/>
      <c r="J291" s="3"/>
      <c r="K291" s="3"/>
      <c r="L291" s="3"/>
      <c r="M291" s="3"/>
      <c r="N291" s="3"/>
      <c r="O291" s="3"/>
      <c r="P291" s="3"/>
      <c r="Q291" s="3"/>
    </row>
    <row r="292" spans="1:17" ht="12.75">
      <c r="A292" s="3"/>
      <c r="B292" s="3"/>
      <c r="C292" s="3"/>
      <c r="D292" s="3"/>
      <c r="E292" s="3"/>
      <c r="F292" s="3"/>
      <c r="G292" s="4"/>
      <c r="H292" s="4"/>
      <c r="I292" s="3"/>
      <c r="J292" s="3"/>
      <c r="K292" s="3"/>
      <c r="L292" s="3"/>
      <c r="M292" s="3"/>
      <c r="N292" s="3"/>
      <c r="O292" s="3"/>
      <c r="P292" s="3"/>
      <c r="Q292" s="3"/>
    </row>
    <row r="293" spans="1:17" ht="12.75">
      <c r="A293" s="3"/>
      <c r="B293" s="3"/>
      <c r="C293" s="3"/>
      <c r="D293" s="3"/>
      <c r="E293" s="3"/>
      <c r="F293" s="3"/>
      <c r="G293" s="4"/>
      <c r="H293" s="4"/>
      <c r="I293" s="3"/>
      <c r="J293" s="3"/>
      <c r="K293" s="3"/>
      <c r="L293" s="3"/>
      <c r="M293" s="3"/>
      <c r="N293" s="3"/>
      <c r="O293" s="3"/>
      <c r="P293" s="3"/>
      <c r="Q293" s="3"/>
    </row>
    <row r="294" spans="1:17" ht="12.75">
      <c r="A294" s="3"/>
      <c r="B294" s="3"/>
      <c r="C294" s="3"/>
      <c r="D294" s="3"/>
      <c r="E294" s="3"/>
      <c r="F294" s="3"/>
      <c r="G294" s="4"/>
      <c r="H294" s="4"/>
      <c r="I294" s="3"/>
      <c r="J294" s="3"/>
      <c r="K294" s="3"/>
      <c r="L294" s="3"/>
      <c r="M294" s="3"/>
      <c r="N294" s="3"/>
      <c r="O294" s="3"/>
      <c r="P294" s="3"/>
      <c r="Q294" s="3"/>
    </row>
    <row r="295" spans="1:17" ht="12.75">
      <c r="A295" s="3"/>
      <c r="B295" s="3"/>
      <c r="C295" s="3"/>
      <c r="D295" s="3"/>
      <c r="E295" s="3"/>
      <c r="F295" s="3"/>
      <c r="G295" s="4"/>
      <c r="H295" s="4"/>
      <c r="I295" s="3"/>
      <c r="J295" s="3"/>
      <c r="K295" s="3"/>
      <c r="L295" s="3"/>
      <c r="M295" s="3"/>
      <c r="N295" s="3"/>
      <c r="O295" s="3"/>
      <c r="P295" s="3"/>
      <c r="Q295" s="3"/>
    </row>
    <row r="296" spans="1:17" ht="12.75">
      <c r="A296" s="3"/>
      <c r="B296" s="3"/>
      <c r="C296" s="3"/>
      <c r="D296" s="3"/>
      <c r="E296" s="3"/>
      <c r="F296" s="3"/>
      <c r="G296" s="4"/>
      <c r="H296" s="4"/>
      <c r="I296" s="3"/>
      <c r="J296" s="3"/>
      <c r="K296" s="3"/>
      <c r="L296" s="3"/>
      <c r="M296" s="3"/>
      <c r="N296" s="3"/>
      <c r="O296" s="3"/>
      <c r="P296" s="3"/>
      <c r="Q296" s="3"/>
    </row>
    <row r="297" spans="1:17" ht="12.75">
      <c r="A297" s="3"/>
      <c r="B297" s="3"/>
      <c r="C297" s="3"/>
      <c r="D297" s="3"/>
      <c r="E297" s="3"/>
      <c r="F297" s="3"/>
      <c r="G297" s="4"/>
      <c r="H297" s="4"/>
      <c r="I297" s="3"/>
      <c r="J297" s="3"/>
      <c r="K297" s="3"/>
      <c r="L297" s="3"/>
      <c r="M297" s="3"/>
      <c r="N297" s="3"/>
      <c r="O297" s="3"/>
      <c r="P297" s="3"/>
      <c r="Q297" s="3"/>
    </row>
    <row r="298" spans="1:17" ht="12.75">
      <c r="A298" s="3"/>
      <c r="B298" s="3"/>
      <c r="C298" s="3"/>
      <c r="D298" s="3"/>
      <c r="E298" s="3"/>
      <c r="F298" s="3"/>
      <c r="G298" s="4"/>
      <c r="H298" s="4"/>
      <c r="I298" s="3"/>
      <c r="J298" s="3"/>
      <c r="K298" s="3"/>
      <c r="L298" s="3"/>
      <c r="M298" s="3"/>
      <c r="N298" s="3"/>
      <c r="O298" s="3"/>
      <c r="P298" s="3"/>
      <c r="Q298" s="3"/>
    </row>
    <row r="299" spans="1:17" ht="12.75">
      <c r="A299" s="3"/>
      <c r="B299" s="3"/>
      <c r="C299" s="3"/>
      <c r="D299" s="3"/>
      <c r="E299" s="3"/>
      <c r="F299" s="3"/>
      <c r="G299" s="4"/>
      <c r="H299" s="4"/>
      <c r="I299" s="3"/>
      <c r="J299" s="3"/>
      <c r="K299" s="3"/>
      <c r="L299" s="3"/>
      <c r="M299" s="3"/>
      <c r="N299" s="3"/>
      <c r="O299" s="3"/>
      <c r="P299" s="3"/>
      <c r="Q299" s="3"/>
    </row>
    <row r="300" spans="1:17" ht="12.75">
      <c r="A300" s="3"/>
      <c r="B300" s="3"/>
      <c r="C300" s="3"/>
      <c r="D300" s="3"/>
      <c r="E300" s="3"/>
      <c r="F300" s="3"/>
      <c r="G300" s="4"/>
      <c r="H300" s="4"/>
      <c r="I300" s="3"/>
      <c r="J300" s="3"/>
      <c r="K300" s="3"/>
      <c r="L300" s="3"/>
      <c r="M300" s="3"/>
      <c r="N300" s="3"/>
      <c r="O300" s="3"/>
      <c r="P300" s="3"/>
      <c r="Q300" s="3"/>
    </row>
    <row r="301" spans="1:17" ht="12.75">
      <c r="A301" s="3"/>
      <c r="B301" s="3"/>
      <c r="C301" s="3"/>
      <c r="D301" s="3"/>
      <c r="E301" s="3"/>
      <c r="F301" s="3"/>
      <c r="G301" s="4"/>
      <c r="H301" s="4"/>
      <c r="I301" s="3"/>
      <c r="J301" s="3"/>
      <c r="K301" s="3"/>
      <c r="L301" s="3"/>
      <c r="M301" s="3"/>
      <c r="N301" s="3"/>
      <c r="O301" s="3"/>
      <c r="P301" s="3"/>
      <c r="Q301" s="3"/>
    </row>
    <row r="302" spans="1:17" ht="12.75">
      <c r="A302" s="3"/>
      <c r="B302" s="3"/>
      <c r="C302" s="3"/>
      <c r="D302" s="3"/>
      <c r="E302" s="3"/>
      <c r="F302" s="3"/>
      <c r="G302" s="4"/>
      <c r="H302" s="4"/>
      <c r="I302" s="3"/>
      <c r="J302" s="3"/>
      <c r="K302" s="3"/>
      <c r="L302" s="3"/>
      <c r="M302" s="3"/>
      <c r="N302" s="3"/>
      <c r="O302" s="3"/>
      <c r="P302" s="3"/>
      <c r="Q302" s="3"/>
    </row>
    <row r="303" spans="1:17" ht="12.75">
      <c r="A303" s="3"/>
      <c r="B303" s="3"/>
      <c r="C303" s="3"/>
      <c r="D303" s="3"/>
      <c r="E303" s="3"/>
      <c r="F303" s="3"/>
      <c r="G303" s="4"/>
      <c r="H303" s="4"/>
      <c r="I303" s="3"/>
      <c r="J303" s="3"/>
      <c r="K303" s="3"/>
      <c r="L303" s="3"/>
      <c r="M303" s="3"/>
      <c r="N303" s="3"/>
      <c r="O303" s="3"/>
      <c r="P303" s="3"/>
      <c r="Q303" s="3"/>
    </row>
    <row r="304" spans="1:17" ht="12.75">
      <c r="A304" s="3"/>
      <c r="B304" s="3"/>
      <c r="C304" s="3"/>
      <c r="D304" s="3"/>
      <c r="E304" s="3"/>
      <c r="F304" s="3"/>
      <c r="G304" s="4"/>
      <c r="H304" s="4"/>
      <c r="I304" s="3"/>
      <c r="J304" s="3"/>
      <c r="K304" s="3"/>
      <c r="L304" s="3"/>
      <c r="M304" s="3"/>
      <c r="N304" s="3"/>
      <c r="O304" s="3"/>
      <c r="P304" s="3"/>
      <c r="Q304" s="3"/>
    </row>
    <row r="305" spans="1:17" ht="12.75">
      <c r="A305" s="3"/>
      <c r="B305" s="3"/>
      <c r="C305" s="3"/>
      <c r="D305" s="3"/>
      <c r="E305" s="3"/>
      <c r="F305" s="3"/>
      <c r="G305" s="4"/>
      <c r="H305" s="4"/>
      <c r="I305" s="3"/>
      <c r="J305" s="3"/>
      <c r="K305" s="3"/>
      <c r="L305" s="3"/>
      <c r="M305" s="3"/>
      <c r="N305" s="3"/>
      <c r="O305" s="3"/>
      <c r="P305" s="3"/>
      <c r="Q305" s="3"/>
    </row>
    <row r="306" spans="1:17" ht="12.75">
      <c r="A306" s="3"/>
      <c r="B306" s="3"/>
      <c r="C306" s="3"/>
      <c r="D306" s="3"/>
      <c r="E306" s="3"/>
      <c r="F306" s="3"/>
      <c r="G306" s="4"/>
      <c r="H306" s="4"/>
      <c r="I306" s="3"/>
      <c r="J306" s="3"/>
      <c r="K306" s="3"/>
      <c r="L306" s="3"/>
      <c r="M306" s="3"/>
      <c r="N306" s="3"/>
      <c r="O306" s="3"/>
      <c r="P306" s="3"/>
      <c r="Q306" s="3"/>
    </row>
    <row r="307" spans="1:17" ht="12.75">
      <c r="A307" s="3"/>
      <c r="B307" s="3"/>
      <c r="C307" s="3"/>
      <c r="D307" s="3"/>
      <c r="E307" s="3"/>
      <c r="F307" s="3"/>
      <c r="G307" s="4"/>
      <c r="H307" s="4"/>
      <c r="I307" s="3"/>
      <c r="J307" s="3"/>
      <c r="K307" s="3"/>
      <c r="L307" s="3"/>
      <c r="M307" s="3"/>
      <c r="N307" s="3"/>
      <c r="O307" s="3"/>
      <c r="P307" s="3"/>
      <c r="Q307" s="3"/>
    </row>
    <row r="308" spans="1:17" ht="12.75">
      <c r="A308" s="3"/>
      <c r="B308" s="3"/>
      <c r="C308" s="3"/>
      <c r="D308" s="3"/>
      <c r="E308" s="3"/>
      <c r="F308" s="3"/>
      <c r="G308" s="4"/>
      <c r="H308" s="4"/>
      <c r="I308" s="3"/>
      <c r="J308" s="3"/>
      <c r="K308" s="3"/>
      <c r="L308" s="3"/>
      <c r="M308" s="3"/>
      <c r="N308" s="3"/>
      <c r="O308" s="3"/>
      <c r="P308" s="3"/>
      <c r="Q308" s="3"/>
    </row>
    <row r="309" spans="1:17" ht="12.75">
      <c r="A309" s="3"/>
      <c r="B309" s="3"/>
      <c r="C309" s="3"/>
      <c r="D309" s="3"/>
      <c r="E309" s="3"/>
      <c r="F309" s="3"/>
      <c r="G309" s="4"/>
      <c r="H309" s="4"/>
      <c r="I309" s="3"/>
      <c r="J309" s="3"/>
      <c r="K309" s="3"/>
      <c r="L309" s="3"/>
      <c r="M309" s="3"/>
      <c r="N309" s="3"/>
      <c r="O309" s="3"/>
      <c r="P309" s="3"/>
      <c r="Q309" s="3"/>
    </row>
    <row r="310" spans="1:17" ht="12.75">
      <c r="A310" s="3"/>
      <c r="B310" s="3"/>
      <c r="C310" s="3"/>
      <c r="D310" s="3"/>
      <c r="E310" s="3"/>
      <c r="F310" s="3"/>
      <c r="G310" s="4"/>
      <c r="H310" s="4"/>
      <c r="I310" s="3"/>
      <c r="J310" s="3"/>
      <c r="K310" s="3"/>
      <c r="L310" s="3"/>
      <c r="M310" s="3"/>
      <c r="N310" s="3"/>
      <c r="O310" s="3"/>
      <c r="P310" s="3"/>
      <c r="Q310" s="3"/>
    </row>
    <row r="311" spans="1:17" ht="12.75">
      <c r="A311" s="3"/>
      <c r="B311" s="3"/>
      <c r="C311" s="3"/>
      <c r="D311" s="3"/>
      <c r="E311" s="3"/>
      <c r="F311" s="3"/>
      <c r="G311" s="4"/>
      <c r="H311" s="4"/>
      <c r="I311" s="3"/>
      <c r="J311" s="3"/>
      <c r="K311" s="3"/>
      <c r="L311" s="3"/>
      <c r="M311" s="3"/>
      <c r="N311" s="3"/>
      <c r="O311" s="3"/>
      <c r="P311" s="3"/>
      <c r="Q311" s="3"/>
    </row>
    <row r="312" spans="1:17" ht="12.75">
      <c r="A312" s="3"/>
      <c r="B312" s="3"/>
      <c r="C312" s="3"/>
      <c r="D312" s="3"/>
      <c r="E312" s="3"/>
      <c r="F312" s="3"/>
      <c r="G312" s="4"/>
      <c r="H312" s="4"/>
      <c r="I312" s="3"/>
      <c r="J312" s="3"/>
      <c r="K312" s="3"/>
      <c r="L312" s="3"/>
      <c r="M312" s="3"/>
      <c r="N312" s="3"/>
      <c r="O312" s="3"/>
      <c r="P312" s="3"/>
      <c r="Q312" s="3"/>
    </row>
    <row r="313" spans="1:17" ht="12.75">
      <c r="A313" s="3"/>
      <c r="B313" s="3"/>
      <c r="C313" s="3"/>
      <c r="D313" s="3"/>
      <c r="E313" s="3"/>
      <c r="F313" s="3"/>
      <c r="G313" s="4"/>
      <c r="H313" s="4"/>
      <c r="I313" s="3"/>
      <c r="J313" s="3"/>
      <c r="K313" s="3"/>
      <c r="L313" s="3"/>
      <c r="M313" s="3"/>
      <c r="N313" s="3"/>
      <c r="O313" s="3"/>
      <c r="P313" s="3"/>
      <c r="Q313" s="3"/>
    </row>
    <row r="314" spans="1:17" ht="12.75">
      <c r="A314" s="3"/>
      <c r="B314" s="3"/>
      <c r="C314" s="3"/>
      <c r="D314" s="3"/>
      <c r="E314" s="3"/>
      <c r="F314" s="3"/>
      <c r="G314" s="4"/>
      <c r="H314" s="4"/>
      <c r="I314" s="3"/>
      <c r="J314" s="3"/>
      <c r="K314" s="3"/>
      <c r="L314" s="3"/>
      <c r="M314" s="3"/>
      <c r="N314" s="3"/>
      <c r="O314" s="3"/>
      <c r="P314" s="3"/>
      <c r="Q314" s="3"/>
    </row>
    <row r="315" spans="1:17" ht="12.75">
      <c r="A315" s="3"/>
      <c r="B315" s="3"/>
      <c r="C315" s="3"/>
      <c r="D315" s="3"/>
      <c r="E315" s="3"/>
      <c r="F315" s="3"/>
      <c r="G315" s="4"/>
      <c r="H315" s="4"/>
      <c r="I315" s="3"/>
      <c r="J315" s="3"/>
      <c r="K315" s="3"/>
      <c r="L315" s="3"/>
      <c r="M315" s="3"/>
      <c r="N315" s="3"/>
      <c r="O315" s="3"/>
      <c r="P315" s="3"/>
      <c r="Q315" s="3"/>
    </row>
    <row r="316" spans="1:17" ht="12.75">
      <c r="A316" s="3"/>
      <c r="B316" s="3"/>
      <c r="C316" s="3"/>
      <c r="D316" s="3"/>
      <c r="E316" s="3"/>
      <c r="F316" s="3"/>
      <c r="G316" s="4"/>
      <c r="H316" s="4"/>
      <c r="I316" s="3"/>
      <c r="J316" s="3"/>
      <c r="K316" s="3"/>
      <c r="L316" s="3"/>
      <c r="M316" s="3"/>
      <c r="N316" s="3"/>
      <c r="O316" s="3"/>
      <c r="P316" s="3"/>
      <c r="Q316" s="3"/>
    </row>
    <row r="317" spans="1:17" ht="12.75">
      <c r="A317" s="3"/>
      <c r="B317" s="3"/>
      <c r="C317" s="3"/>
      <c r="D317" s="3"/>
      <c r="E317" s="3"/>
      <c r="F317" s="3"/>
      <c r="G317" s="4"/>
      <c r="H317" s="4"/>
      <c r="I317" s="3"/>
      <c r="J317" s="3"/>
      <c r="K317" s="3"/>
      <c r="L317" s="3"/>
      <c r="M317" s="3"/>
      <c r="N317" s="3"/>
      <c r="O317" s="3"/>
      <c r="P317" s="3"/>
      <c r="Q317" s="3"/>
    </row>
    <row r="318" spans="1:17" ht="12.75">
      <c r="A318" s="3"/>
      <c r="B318" s="3"/>
      <c r="C318" s="3"/>
      <c r="D318" s="3"/>
      <c r="E318" s="3"/>
      <c r="F318" s="3"/>
      <c r="G318" s="4"/>
      <c r="H318" s="4"/>
      <c r="I318" s="3"/>
      <c r="J318" s="3"/>
      <c r="K318" s="3"/>
      <c r="L318" s="3"/>
      <c r="M318" s="3"/>
      <c r="N318" s="3"/>
      <c r="O318" s="3"/>
      <c r="P318" s="3"/>
      <c r="Q318" s="3"/>
    </row>
    <row r="319" spans="1:17" ht="12.75">
      <c r="A319" s="3"/>
      <c r="B319" s="3"/>
      <c r="C319" s="3"/>
      <c r="D319" s="3"/>
      <c r="E319" s="3"/>
      <c r="F319" s="3"/>
      <c r="G319" s="4"/>
      <c r="H319" s="4"/>
      <c r="I319" s="3"/>
      <c r="J319" s="3"/>
      <c r="K319" s="3"/>
      <c r="L319" s="3"/>
      <c r="M319" s="3"/>
      <c r="N319" s="3"/>
      <c r="O319" s="3"/>
      <c r="P319" s="3"/>
      <c r="Q319" s="3"/>
    </row>
    <row r="320" spans="1:17" ht="12.75">
      <c r="A320" s="3"/>
      <c r="B320" s="3"/>
      <c r="C320" s="3"/>
      <c r="D320" s="3"/>
      <c r="E320" s="3"/>
      <c r="F320" s="3"/>
      <c r="G320" s="4"/>
      <c r="H320" s="4"/>
      <c r="I320" s="3"/>
      <c r="J320" s="3"/>
      <c r="K320" s="3"/>
      <c r="L320" s="3"/>
      <c r="M320" s="3"/>
      <c r="N320" s="3"/>
      <c r="O320" s="3"/>
      <c r="P320" s="3"/>
      <c r="Q320" s="3"/>
    </row>
    <row r="321" spans="1:17" ht="12.75">
      <c r="A321" s="3"/>
      <c r="B321" s="3"/>
      <c r="C321" s="3"/>
      <c r="D321" s="3"/>
      <c r="E321" s="3"/>
      <c r="F321" s="3"/>
      <c r="G321" s="4"/>
      <c r="H321" s="4"/>
      <c r="I321" s="3"/>
      <c r="J321" s="3"/>
      <c r="K321" s="3"/>
      <c r="L321" s="3"/>
      <c r="M321" s="3"/>
      <c r="N321" s="3"/>
      <c r="O321" s="3"/>
      <c r="P321" s="3"/>
      <c r="Q321" s="3"/>
    </row>
    <row r="322" spans="1:17" ht="12.75">
      <c r="A322" s="3"/>
      <c r="B322" s="3"/>
      <c r="C322" s="3"/>
      <c r="D322" s="3"/>
      <c r="E322" s="3"/>
      <c r="F322" s="3"/>
      <c r="G322" s="4"/>
      <c r="H322" s="4"/>
      <c r="I322" s="3"/>
      <c r="J322" s="3"/>
      <c r="K322" s="3"/>
      <c r="L322" s="3"/>
      <c r="M322" s="3"/>
      <c r="N322" s="3"/>
      <c r="O322" s="3"/>
      <c r="P322" s="3"/>
      <c r="Q322" s="3"/>
    </row>
    <row r="323" spans="1:17" ht="12.75">
      <c r="A323" s="3"/>
      <c r="B323" s="3"/>
      <c r="C323" s="3"/>
      <c r="D323" s="3"/>
      <c r="E323" s="3"/>
      <c r="F323" s="3"/>
      <c r="G323" s="4"/>
      <c r="H323" s="4"/>
      <c r="I323" s="3"/>
      <c r="J323" s="3"/>
      <c r="K323" s="3"/>
      <c r="L323" s="3"/>
      <c r="M323" s="3"/>
      <c r="N323" s="3"/>
      <c r="O323" s="3"/>
      <c r="P323" s="3"/>
      <c r="Q323" s="3"/>
    </row>
    <row r="324" spans="1:17" ht="12.75">
      <c r="A324" s="3"/>
      <c r="B324" s="3"/>
      <c r="C324" s="3"/>
      <c r="D324" s="3"/>
      <c r="E324" s="3"/>
      <c r="F324" s="3"/>
      <c r="G324" s="4"/>
      <c r="H324" s="4"/>
      <c r="I324" s="3"/>
      <c r="J324" s="3"/>
      <c r="K324" s="3"/>
      <c r="L324" s="3"/>
      <c r="M324" s="3"/>
      <c r="N324" s="3"/>
      <c r="O324" s="3"/>
      <c r="P324" s="3"/>
      <c r="Q324" s="3"/>
    </row>
    <row r="325" spans="1:17" ht="12.75">
      <c r="A325" s="3"/>
      <c r="B325" s="3"/>
      <c r="C325" s="3"/>
      <c r="D325" s="3"/>
      <c r="E325" s="3"/>
      <c r="F325" s="3"/>
      <c r="G325" s="4"/>
      <c r="H325" s="4"/>
      <c r="I325" s="3"/>
      <c r="J325" s="3"/>
      <c r="K325" s="3"/>
      <c r="L325" s="3"/>
      <c r="M325" s="3"/>
      <c r="N325" s="3"/>
      <c r="O325" s="3"/>
      <c r="P325" s="3"/>
      <c r="Q325" s="3"/>
    </row>
    <row r="326" spans="1:17" ht="12.75">
      <c r="A326" s="3"/>
      <c r="B326" s="3"/>
      <c r="C326" s="3"/>
      <c r="D326" s="3"/>
      <c r="E326" s="3"/>
      <c r="F326" s="3"/>
      <c r="G326" s="4"/>
      <c r="H326" s="4"/>
      <c r="I326" s="3"/>
      <c r="J326" s="3"/>
      <c r="K326" s="3"/>
      <c r="L326" s="3"/>
      <c r="M326" s="3"/>
      <c r="N326" s="3"/>
      <c r="O326" s="3"/>
      <c r="P326" s="3"/>
      <c r="Q326" s="3"/>
    </row>
    <row r="327" spans="1:17" ht="12.75">
      <c r="A327" s="3"/>
      <c r="B327" s="3"/>
      <c r="C327" s="3"/>
      <c r="D327" s="3"/>
      <c r="E327" s="3"/>
      <c r="F327" s="3"/>
      <c r="G327" s="4"/>
      <c r="H327" s="4"/>
      <c r="I327" s="3"/>
      <c r="J327" s="3"/>
      <c r="K327" s="3"/>
      <c r="L327" s="3"/>
      <c r="M327" s="3"/>
      <c r="N327" s="3"/>
      <c r="O327" s="3"/>
      <c r="P327" s="3"/>
      <c r="Q327" s="3"/>
    </row>
    <row r="328" spans="1:17" ht="12.75">
      <c r="A328" s="3"/>
      <c r="B328" s="3"/>
      <c r="C328" s="3"/>
      <c r="D328" s="3"/>
      <c r="E328" s="3"/>
      <c r="F328" s="3"/>
      <c r="G328" s="4"/>
      <c r="H328" s="4"/>
      <c r="I328" s="3"/>
      <c r="J328" s="3"/>
      <c r="K328" s="3"/>
      <c r="L328" s="3"/>
      <c r="M328" s="3"/>
      <c r="N328" s="3"/>
      <c r="O328" s="3"/>
      <c r="P328" s="3"/>
      <c r="Q328" s="3"/>
    </row>
    <row r="329" spans="1:17" ht="12.75">
      <c r="A329" s="3"/>
      <c r="B329" s="3"/>
      <c r="C329" s="3"/>
      <c r="D329" s="3"/>
      <c r="E329" s="3"/>
      <c r="F329" s="3"/>
      <c r="G329" s="4"/>
      <c r="H329" s="4"/>
      <c r="I329" s="3"/>
      <c r="J329" s="3"/>
      <c r="K329" s="3"/>
      <c r="L329" s="3"/>
      <c r="M329" s="3"/>
      <c r="N329" s="3"/>
      <c r="O329" s="3"/>
      <c r="P329" s="3"/>
      <c r="Q329" s="3"/>
    </row>
    <row r="330" spans="1:17" ht="12.75">
      <c r="A330" s="3"/>
      <c r="B330" s="3"/>
      <c r="C330" s="3"/>
      <c r="D330" s="3"/>
      <c r="E330" s="3"/>
      <c r="F330" s="3"/>
      <c r="G330" s="4"/>
      <c r="H330" s="4"/>
      <c r="I330" s="3"/>
      <c r="J330" s="3"/>
      <c r="K330" s="3"/>
      <c r="L330" s="3"/>
      <c r="M330" s="3"/>
      <c r="N330" s="3"/>
      <c r="O330" s="3"/>
      <c r="P330" s="3"/>
      <c r="Q330" s="3"/>
    </row>
    <row r="331" spans="1:17" ht="12.75">
      <c r="A331" s="3"/>
      <c r="B331" s="3"/>
      <c r="C331" s="3"/>
      <c r="D331" s="3"/>
      <c r="E331" s="3"/>
      <c r="F331" s="3"/>
      <c r="G331" s="4"/>
      <c r="H331" s="4"/>
      <c r="I331" s="3"/>
      <c r="J331" s="3"/>
      <c r="K331" s="3"/>
      <c r="L331" s="3"/>
      <c r="M331" s="3"/>
      <c r="N331" s="3"/>
      <c r="O331" s="3"/>
      <c r="P331" s="3"/>
      <c r="Q331" s="3"/>
    </row>
    <row r="332" spans="1:17" ht="12.75">
      <c r="A332" s="3"/>
      <c r="B332" s="3"/>
      <c r="C332" s="3"/>
      <c r="D332" s="3"/>
      <c r="E332" s="3"/>
      <c r="F332" s="3"/>
      <c r="G332" s="4"/>
      <c r="H332" s="4"/>
      <c r="I332" s="3"/>
      <c r="J332" s="3"/>
      <c r="K332" s="3"/>
      <c r="L332" s="3"/>
      <c r="M332" s="3"/>
      <c r="N332" s="3"/>
      <c r="O332" s="3"/>
      <c r="P332" s="3"/>
      <c r="Q332" s="3"/>
    </row>
    <row r="333" spans="1:17" ht="12.75">
      <c r="A333" s="3"/>
      <c r="B333" s="3"/>
      <c r="C333" s="3"/>
      <c r="D333" s="3"/>
      <c r="E333" s="3"/>
      <c r="F333" s="3"/>
      <c r="G333" s="4"/>
      <c r="H333" s="4"/>
      <c r="I333" s="3"/>
      <c r="J333" s="3"/>
      <c r="K333" s="3"/>
      <c r="L333" s="3"/>
      <c r="M333" s="3"/>
      <c r="N333" s="3"/>
      <c r="O333" s="3"/>
      <c r="P333" s="3"/>
      <c r="Q333" s="3"/>
    </row>
    <row r="334" spans="1:17" ht="12.75">
      <c r="A334" s="3"/>
      <c r="B334" s="3"/>
      <c r="C334" s="3"/>
      <c r="D334" s="3"/>
      <c r="E334" s="3"/>
      <c r="F334" s="3"/>
      <c r="G334" s="4"/>
      <c r="H334" s="4"/>
      <c r="I334" s="3"/>
      <c r="J334" s="3"/>
      <c r="K334" s="3"/>
      <c r="L334" s="3"/>
      <c r="M334" s="3"/>
      <c r="N334" s="3"/>
      <c r="O334" s="3"/>
      <c r="P334" s="3"/>
      <c r="Q334" s="3"/>
    </row>
    <row r="335" spans="1:17" ht="12.75">
      <c r="A335" s="3"/>
      <c r="B335" s="3"/>
      <c r="C335" s="3"/>
      <c r="D335" s="3"/>
      <c r="E335" s="3"/>
      <c r="F335" s="3"/>
      <c r="G335" s="4"/>
      <c r="H335" s="4"/>
      <c r="I335" s="3"/>
      <c r="J335" s="3"/>
      <c r="K335" s="3"/>
      <c r="L335" s="3"/>
      <c r="M335" s="3"/>
      <c r="N335" s="3"/>
      <c r="O335" s="3"/>
      <c r="P335" s="3"/>
      <c r="Q335" s="3"/>
    </row>
    <row r="336" spans="1:17" ht="12.75">
      <c r="A336" s="3"/>
      <c r="B336" s="3"/>
      <c r="C336" s="3"/>
      <c r="D336" s="3"/>
      <c r="E336" s="3"/>
      <c r="F336" s="3"/>
      <c r="G336" s="4"/>
      <c r="H336" s="4"/>
      <c r="I336" s="3"/>
      <c r="J336" s="3"/>
      <c r="K336" s="3"/>
      <c r="L336" s="3"/>
      <c r="M336" s="3"/>
      <c r="N336" s="3"/>
      <c r="O336" s="3"/>
      <c r="P336" s="3"/>
      <c r="Q336" s="3"/>
    </row>
    <row r="337" spans="1:17" ht="12.75">
      <c r="A337" s="3"/>
      <c r="B337" s="3"/>
      <c r="C337" s="3"/>
      <c r="D337" s="3"/>
      <c r="E337" s="3"/>
      <c r="F337" s="3"/>
      <c r="G337" s="4"/>
      <c r="H337" s="4"/>
      <c r="I337" s="3"/>
      <c r="J337" s="3"/>
      <c r="K337" s="3"/>
      <c r="L337" s="3"/>
      <c r="M337" s="3"/>
      <c r="N337" s="3"/>
      <c r="O337" s="3"/>
      <c r="P337" s="3"/>
      <c r="Q337" s="3"/>
    </row>
    <row r="338" spans="1:17" ht="12.75">
      <c r="A338" s="3"/>
      <c r="B338" s="3"/>
      <c r="C338" s="3"/>
      <c r="D338" s="3"/>
      <c r="E338" s="3"/>
      <c r="F338" s="3"/>
      <c r="G338" s="4"/>
      <c r="H338" s="4"/>
      <c r="I338" s="3"/>
      <c r="J338" s="3"/>
      <c r="K338" s="3"/>
      <c r="L338" s="3"/>
      <c r="M338" s="3"/>
      <c r="N338" s="3"/>
      <c r="O338" s="3"/>
      <c r="P338" s="3"/>
      <c r="Q338" s="3"/>
    </row>
    <row r="339" spans="1:17" ht="12.75">
      <c r="A339" s="3"/>
      <c r="B339" s="3"/>
      <c r="C339" s="3"/>
      <c r="D339" s="3"/>
      <c r="E339" s="3"/>
      <c r="F339" s="3"/>
      <c r="G339" s="4"/>
      <c r="H339" s="4"/>
      <c r="I339" s="3"/>
      <c r="J339" s="3"/>
      <c r="K339" s="3"/>
      <c r="L339" s="3"/>
      <c r="M339" s="3"/>
      <c r="N339" s="3"/>
      <c r="O339" s="3"/>
      <c r="P339" s="3"/>
      <c r="Q339" s="3"/>
    </row>
    <row r="340" spans="1:17" ht="12.75">
      <c r="A340" s="3"/>
      <c r="B340" s="3"/>
      <c r="C340" s="3"/>
      <c r="D340" s="3"/>
      <c r="E340" s="3"/>
      <c r="F340" s="3"/>
      <c r="G340" s="4"/>
      <c r="H340" s="4"/>
      <c r="I340" s="3"/>
      <c r="J340" s="3"/>
      <c r="K340" s="3"/>
      <c r="L340" s="3"/>
      <c r="M340" s="3"/>
      <c r="N340" s="3"/>
      <c r="O340" s="3"/>
      <c r="P340" s="3"/>
      <c r="Q340" s="3"/>
    </row>
    <row r="341" spans="1:17" ht="12.75">
      <c r="A341" s="3"/>
      <c r="B341" s="3"/>
      <c r="C341" s="3"/>
      <c r="D341" s="3"/>
      <c r="E341" s="3"/>
      <c r="F341" s="3"/>
      <c r="G341" s="4"/>
      <c r="H341" s="4"/>
      <c r="I341" s="3"/>
      <c r="J341" s="3"/>
      <c r="K341" s="3"/>
      <c r="L341" s="3"/>
      <c r="M341" s="3"/>
      <c r="N341" s="3"/>
      <c r="O341" s="3"/>
      <c r="P341" s="3"/>
      <c r="Q341" s="3"/>
    </row>
    <row r="342" spans="1:17" ht="12.75">
      <c r="A342" s="3"/>
      <c r="B342" s="3"/>
      <c r="C342" s="3"/>
      <c r="D342" s="3"/>
      <c r="E342" s="3"/>
      <c r="F342" s="3"/>
      <c r="G342" s="4"/>
      <c r="H342" s="4"/>
      <c r="I342" s="3"/>
      <c r="J342" s="3"/>
      <c r="K342" s="3"/>
      <c r="L342" s="3"/>
      <c r="M342" s="3"/>
      <c r="N342" s="3"/>
      <c r="O342" s="3"/>
      <c r="P342" s="3"/>
      <c r="Q342" s="3"/>
    </row>
    <row r="343" spans="1:17" ht="12.75">
      <c r="A343" s="3"/>
      <c r="B343" s="3"/>
      <c r="C343" s="3"/>
      <c r="D343" s="3"/>
      <c r="E343" s="3"/>
      <c r="F343" s="3"/>
      <c r="G343" s="4"/>
      <c r="H343" s="4"/>
      <c r="I343" s="3"/>
      <c r="J343" s="3"/>
      <c r="K343" s="3"/>
      <c r="L343" s="3"/>
      <c r="M343" s="3"/>
      <c r="N343" s="3"/>
      <c r="O343" s="3"/>
      <c r="P343" s="3"/>
      <c r="Q343" s="3"/>
    </row>
    <row r="344" spans="1:17" ht="12.75">
      <c r="A344" s="3"/>
      <c r="B344" s="3"/>
      <c r="C344" s="3"/>
      <c r="D344" s="3"/>
      <c r="E344" s="3"/>
      <c r="F344" s="3"/>
      <c r="G344" s="4"/>
      <c r="H344" s="4"/>
      <c r="I344" s="3"/>
      <c r="J344" s="3"/>
      <c r="K344" s="3"/>
      <c r="L344" s="3"/>
      <c r="M344" s="3"/>
      <c r="N344" s="3"/>
      <c r="O344" s="3"/>
      <c r="P344" s="3"/>
      <c r="Q344" s="3"/>
    </row>
    <row r="345" spans="1:17" ht="12.75">
      <c r="A345" s="3"/>
      <c r="B345" s="3"/>
      <c r="C345" s="3"/>
      <c r="D345" s="3"/>
      <c r="E345" s="3"/>
      <c r="F345" s="3"/>
      <c r="G345" s="4"/>
      <c r="H345" s="4"/>
      <c r="I345" s="3"/>
      <c r="J345" s="3"/>
      <c r="K345" s="3"/>
      <c r="L345" s="3"/>
      <c r="M345" s="3"/>
      <c r="N345" s="3"/>
      <c r="O345" s="3"/>
      <c r="P345" s="3"/>
      <c r="Q345" s="3"/>
    </row>
    <row r="346" spans="1:17" ht="12.75">
      <c r="A346" s="3"/>
      <c r="B346" s="3"/>
      <c r="C346" s="3"/>
      <c r="D346" s="3"/>
      <c r="E346" s="3"/>
      <c r="F346" s="3"/>
      <c r="G346" s="4"/>
      <c r="H346" s="4"/>
      <c r="I346" s="3"/>
      <c r="J346" s="3"/>
      <c r="K346" s="3"/>
      <c r="L346" s="3"/>
      <c r="M346" s="3"/>
      <c r="N346" s="3"/>
      <c r="O346" s="3"/>
      <c r="P346" s="3"/>
      <c r="Q346" s="3"/>
    </row>
    <row r="347" spans="1:17" ht="12.75">
      <c r="A347" s="3"/>
      <c r="B347" s="3"/>
      <c r="C347" s="3"/>
      <c r="D347" s="3"/>
      <c r="E347" s="3"/>
      <c r="F347" s="3"/>
      <c r="G347" s="4"/>
      <c r="H347" s="4"/>
      <c r="I347" s="3"/>
      <c r="J347" s="3"/>
      <c r="K347" s="3"/>
      <c r="L347" s="3"/>
      <c r="M347" s="3"/>
      <c r="N347" s="3"/>
      <c r="O347" s="3"/>
      <c r="P347" s="3"/>
      <c r="Q347" s="3"/>
    </row>
    <row r="348" spans="1:17" ht="12.75">
      <c r="A348" s="3"/>
      <c r="B348" s="3"/>
      <c r="C348" s="3"/>
      <c r="D348" s="3"/>
      <c r="E348" s="3"/>
      <c r="F348" s="3"/>
      <c r="G348" s="4"/>
      <c r="H348" s="4"/>
      <c r="I348" s="3"/>
      <c r="J348" s="3"/>
      <c r="K348" s="3"/>
      <c r="L348" s="3"/>
      <c r="M348" s="3"/>
      <c r="N348" s="3"/>
      <c r="O348" s="3"/>
      <c r="P348" s="3"/>
      <c r="Q348" s="3"/>
    </row>
    <row r="349" spans="1:17" ht="12.75">
      <c r="A349" s="3"/>
      <c r="B349" s="3"/>
      <c r="C349" s="3"/>
      <c r="D349" s="3"/>
      <c r="E349" s="3"/>
      <c r="F349" s="3"/>
      <c r="G349" s="4"/>
      <c r="H349" s="4"/>
      <c r="I349" s="3"/>
      <c r="J349" s="3"/>
      <c r="K349" s="3"/>
      <c r="L349" s="3"/>
      <c r="M349" s="3"/>
      <c r="N349" s="3"/>
      <c r="O349" s="3"/>
      <c r="P349" s="3"/>
      <c r="Q349" s="3"/>
    </row>
    <row r="350" spans="1:17" ht="12.75">
      <c r="A350" s="3"/>
      <c r="B350" s="3"/>
      <c r="C350" s="3"/>
      <c r="D350" s="3"/>
      <c r="E350" s="3"/>
      <c r="F350" s="3"/>
      <c r="G350" s="4"/>
      <c r="H350" s="4"/>
      <c r="I350" s="3"/>
      <c r="J350" s="3"/>
      <c r="K350" s="3"/>
      <c r="L350" s="3"/>
      <c r="M350" s="3"/>
      <c r="N350" s="3"/>
      <c r="O350" s="3"/>
      <c r="P350" s="3"/>
      <c r="Q350" s="3"/>
    </row>
    <row r="351" spans="1:17" ht="12.75">
      <c r="A351" s="3"/>
      <c r="B351" s="3"/>
      <c r="C351" s="3"/>
      <c r="D351" s="3"/>
      <c r="E351" s="3"/>
      <c r="F351" s="3"/>
      <c r="G351" s="4"/>
      <c r="H351" s="4"/>
      <c r="I351" s="3"/>
      <c r="J351" s="3"/>
      <c r="K351" s="3"/>
      <c r="L351" s="3"/>
      <c r="M351" s="3"/>
      <c r="N351" s="3"/>
      <c r="O351" s="3"/>
      <c r="P351" s="3"/>
      <c r="Q351" s="3"/>
    </row>
    <row r="352" spans="1:17" ht="12.75">
      <c r="A352" s="3"/>
      <c r="B352" s="3"/>
      <c r="C352" s="3"/>
      <c r="D352" s="3"/>
      <c r="E352" s="3"/>
      <c r="F352" s="3"/>
      <c r="G352" s="4"/>
      <c r="H352" s="4"/>
      <c r="I352" s="3"/>
      <c r="J352" s="3"/>
      <c r="K352" s="3"/>
      <c r="L352" s="3"/>
      <c r="M352" s="3"/>
      <c r="N352" s="3"/>
      <c r="O352" s="3"/>
      <c r="P352" s="3"/>
      <c r="Q352" s="3"/>
    </row>
    <row r="353" spans="1:17" ht="12.75">
      <c r="A353" s="3"/>
      <c r="B353" s="3"/>
      <c r="C353" s="3"/>
      <c r="D353" s="3"/>
      <c r="E353" s="3"/>
      <c r="F353" s="3"/>
      <c r="G353" s="4"/>
      <c r="H353" s="4"/>
      <c r="I353" s="3"/>
      <c r="J353" s="3"/>
      <c r="K353" s="3"/>
      <c r="L353" s="3"/>
      <c r="M353" s="3"/>
      <c r="N353" s="3"/>
      <c r="O353" s="3"/>
      <c r="P353" s="3"/>
      <c r="Q353" s="3"/>
    </row>
    <row r="354" spans="1:17" ht="12.75">
      <c r="A354" s="3"/>
      <c r="B354" s="3"/>
      <c r="C354" s="3"/>
      <c r="D354" s="3"/>
      <c r="E354" s="3"/>
      <c r="F354" s="3"/>
      <c r="G354" s="4"/>
      <c r="H354" s="4"/>
      <c r="I354" s="3"/>
      <c r="J354" s="3"/>
      <c r="K354" s="3"/>
      <c r="L354" s="3"/>
      <c r="M354" s="3"/>
      <c r="N354" s="3"/>
      <c r="O354" s="3"/>
      <c r="P354" s="3"/>
      <c r="Q354" s="3"/>
    </row>
    <row r="355" spans="1:17" ht="12.75">
      <c r="A355" s="3"/>
      <c r="B355" s="3"/>
      <c r="C355" s="3"/>
      <c r="D355" s="3"/>
      <c r="E355" s="3"/>
      <c r="F355" s="3"/>
      <c r="G355" s="4"/>
      <c r="H355" s="4"/>
      <c r="I355" s="3"/>
      <c r="J355" s="3"/>
      <c r="K355" s="3"/>
      <c r="L355" s="3"/>
      <c r="M355" s="3"/>
      <c r="N355" s="3"/>
      <c r="O355" s="3"/>
      <c r="P355" s="3"/>
      <c r="Q355" s="3"/>
    </row>
    <row r="356" spans="1:17" ht="12.75">
      <c r="A356" s="3"/>
      <c r="B356" s="3"/>
      <c r="C356" s="3"/>
      <c r="D356" s="3"/>
      <c r="E356" s="3"/>
      <c r="F356" s="3"/>
      <c r="G356" s="4"/>
      <c r="H356" s="4"/>
      <c r="I356" s="3"/>
      <c r="J356" s="3"/>
      <c r="K356" s="3"/>
      <c r="L356" s="3"/>
      <c r="M356" s="3"/>
      <c r="N356" s="3"/>
      <c r="O356" s="3"/>
      <c r="P356" s="3"/>
      <c r="Q356" s="3"/>
    </row>
    <row r="357" spans="1:17" ht="12.75">
      <c r="A357" s="3"/>
      <c r="B357" s="3"/>
      <c r="C357" s="3"/>
      <c r="D357" s="3"/>
      <c r="E357" s="3"/>
      <c r="F357" s="3"/>
      <c r="G357" s="4"/>
      <c r="H357" s="4"/>
      <c r="I357" s="3"/>
      <c r="J357" s="3"/>
      <c r="K357" s="3"/>
      <c r="L357" s="3"/>
      <c r="M357" s="3"/>
      <c r="N357" s="3"/>
      <c r="O357" s="3"/>
      <c r="P357" s="3"/>
      <c r="Q357" s="3"/>
    </row>
    <row r="358" spans="1:17" ht="12.75">
      <c r="A358" s="3"/>
      <c r="B358" s="3"/>
      <c r="C358" s="3"/>
      <c r="D358" s="3"/>
      <c r="E358" s="3"/>
      <c r="F358" s="3"/>
      <c r="G358" s="4"/>
      <c r="H358" s="4"/>
      <c r="I358" s="3"/>
      <c r="J358" s="3"/>
      <c r="K358" s="3"/>
      <c r="L358" s="3"/>
      <c r="M358" s="3"/>
      <c r="N358" s="3"/>
      <c r="O358" s="3"/>
      <c r="P358" s="3"/>
      <c r="Q358" s="3"/>
    </row>
    <row r="359" spans="1:17" ht="12.75">
      <c r="A359" s="3"/>
      <c r="B359" s="3"/>
      <c r="C359" s="3"/>
      <c r="D359" s="3"/>
      <c r="E359" s="3"/>
      <c r="F359" s="3"/>
      <c r="G359" s="4"/>
      <c r="H359" s="4"/>
      <c r="I359" s="3"/>
      <c r="J359" s="3"/>
      <c r="K359" s="3"/>
      <c r="L359" s="3"/>
      <c r="M359" s="3"/>
      <c r="N359" s="3"/>
      <c r="O359" s="3"/>
      <c r="P359" s="3"/>
      <c r="Q359" s="3"/>
    </row>
    <row r="360" spans="1:17" ht="12.75">
      <c r="A360" s="3"/>
      <c r="B360" s="3"/>
      <c r="C360" s="3"/>
      <c r="D360" s="3"/>
      <c r="E360" s="3"/>
      <c r="F360" s="3"/>
      <c r="G360" s="4"/>
      <c r="H360" s="4"/>
      <c r="I360" s="3"/>
      <c r="J360" s="3"/>
      <c r="K360" s="3"/>
      <c r="L360" s="3"/>
      <c r="M360" s="3"/>
      <c r="N360" s="3"/>
      <c r="O360" s="3"/>
      <c r="P360" s="3"/>
      <c r="Q360" s="3"/>
    </row>
    <row r="361" spans="1:17" ht="12.75">
      <c r="A361" s="3"/>
      <c r="B361" s="3"/>
      <c r="C361" s="3"/>
      <c r="D361" s="3"/>
      <c r="E361" s="3"/>
      <c r="F361" s="3"/>
      <c r="G361" s="4"/>
      <c r="H361" s="4"/>
      <c r="I361" s="3"/>
      <c r="J361" s="3"/>
      <c r="K361" s="3"/>
      <c r="L361" s="3"/>
      <c r="M361" s="3"/>
      <c r="N361" s="3"/>
      <c r="O361" s="3"/>
      <c r="P361" s="3"/>
      <c r="Q361" s="3"/>
    </row>
    <row r="362" spans="1:17" ht="12.75">
      <c r="A362" s="3"/>
      <c r="B362" s="3"/>
      <c r="C362" s="3"/>
      <c r="D362" s="3"/>
      <c r="E362" s="3"/>
      <c r="F362" s="3"/>
      <c r="G362" s="4"/>
      <c r="H362" s="4"/>
      <c r="I362" s="3"/>
      <c r="J362" s="3"/>
      <c r="K362" s="3"/>
      <c r="L362" s="3"/>
      <c r="M362" s="3"/>
      <c r="N362" s="3"/>
      <c r="O362" s="3"/>
      <c r="P362" s="3"/>
      <c r="Q362" s="3"/>
    </row>
    <row r="363" spans="1:17" ht="12.75">
      <c r="A363" s="3"/>
      <c r="B363" s="3"/>
      <c r="C363" s="3"/>
      <c r="D363" s="3"/>
      <c r="E363" s="3"/>
      <c r="F363" s="3"/>
      <c r="G363" s="4"/>
      <c r="H363" s="4"/>
      <c r="I363" s="3"/>
      <c r="J363" s="3"/>
      <c r="K363" s="3"/>
      <c r="L363" s="3"/>
      <c r="M363" s="3"/>
      <c r="N363" s="3"/>
      <c r="O363" s="3"/>
      <c r="P363" s="3"/>
      <c r="Q363" s="3"/>
    </row>
    <row r="364" spans="1:17" ht="12.75">
      <c r="A364" s="3"/>
      <c r="B364" s="3"/>
      <c r="C364" s="3"/>
      <c r="D364" s="3"/>
      <c r="E364" s="3"/>
      <c r="F364" s="3"/>
      <c r="G364" s="4"/>
      <c r="H364" s="4"/>
      <c r="I364" s="3"/>
      <c r="J364" s="3"/>
      <c r="K364" s="3"/>
      <c r="L364" s="3"/>
      <c r="M364" s="3"/>
      <c r="N364" s="3"/>
      <c r="O364" s="3"/>
      <c r="P364" s="3"/>
      <c r="Q364" s="3"/>
    </row>
    <row r="365" spans="1:17" ht="12.75">
      <c r="A365" s="3"/>
      <c r="B365" s="3"/>
      <c r="C365" s="3"/>
      <c r="D365" s="3"/>
      <c r="E365" s="3"/>
      <c r="F365" s="3"/>
      <c r="G365" s="4"/>
      <c r="H365" s="4"/>
      <c r="I365" s="3"/>
      <c r="J365" s="3"/>
      <c r="K365" s="3"/>
      <c r="L365" s="3"/>
      <c r="M365" s="3"/>
      <c r="N365" s="3"/>
      <c r="O365" s="3"/>
      <c r="P365" s="3"/>
      <c r="Q365" s="3"/>
    </row>
    <row r="366" spans="1:17" ht="12.75">
      <c r="A366" s="3"/>
      <c r="B366" s="3"/>
      <c r="C366" s="3"/>
      <c r="D366" s="3"/>
      <c r="E366" s="3"/>
      <c r="F366" s="3"/>
      <c r="G366" s="4"/>
      <c r="H366" s="4"/>
      <c r="I366" s="3"/>
      <c r="J366" s="3"/>
      <c r="K366" s="3"/>
      <c r="L366" s="3"/>
      <c r="M366" s="3"/>
      <c r="N366" s="3"/>
      <c r="O366" s="3"/>
      <c r="P366" s="3"/>
      <c r="Q366" s="3"/>
    </row>
    <row r="367" spans="1:17" ht="12.75">
      <c r="A367" s="3"/>
      <c r="B367" s="3"/>
      <c r="C367" s="3"/>
      <c r="D367" s="3"/>
      <c r="E367" s="3"/>
      <c r="F367" s="3"/>
      <c r="G367" s="4"/>
      <c r="H367" s="4"/>
      <c r="I367" s="3"/>
      <c r="J367" s="3"/>
      <c r="K367" s="3"/>
      <c r="L367" s="3"/>
      <c r="M367" s="3"/>
      <c r="N367" s="3"/>
      <c r="O367" s="3"/>
      <c r="P367" s="3"/>
      <c r="Q367" s="3"/>
    </row>
    <row r="368" spans="1:17" ht="12.75">
      <c r="A368" s="3"/>
      <c r="B368" s="3"/>
      <c r="C368" s="3"/>
      <c r="D368" s="3"/>
      <c r="E368" s="3"/>
      <c r="F368" s="3"/>
      <c r="G368" s="4"/>
      <c r="H368" s="4"/>
      <c r="I368" s="3"/>
      <c r="J368" s="3"/>
      <c r="K368" s="3"/>
      <c r="L368" s="3"/>
      <c r="M368" s="3"/>
      <c r="N368" s="3"/>
      <c r="O368" s="3"/>
      <c r="P368" s="3"/>
      <c r="Q368" s="3"/>
    </row>
    <row r="369" spans="1:17" ht="12.75">
      <c r="A369" s="3"/>
      <c r="B369" s="3"/>
      <c r="C369" s="3"/>
      <c r="D369" s="3"/>
      <c r="E369" s="3"/>
      <c r="F369" s="3"/>
      <c r="G369" s="4"/>
      <c r="H369" s="4"/>
      <c r="I369" s="3"/>
      <c r="J369" s="3"/>
      <c r="K369" s="3"/>
      <c r="L369" s="3"/>
      <c r="M369" s="3"/>
      <c r="N369" s="3"/>
      <c r="O369" s="3"/>
      <c r="P369" s="3"/>
      <c r="Q369" s="3"/>
    </row>
    <row r="370" spans="1:17" ht="12.75">
      <c r="A370" s="3"/>
      <c r="B370" s="3"/>
      <c r="C370" s="3"/>
      <c r="D370" s="3"/>
      <c r="E370" s="3"/>
      <c r="F370" s="3"/>
      <c r="G370" s="4"/>
      <c r="H370" s="4"/>
      <c r="I370" s="3"/>
      <c r="J370" s="3"/>
      <c r="K370" s="3"/>
      <c r="L370" s="3"/>
      <c r="M370" s="3"/>
      <c r="N370" s="3"/>
      <c r="O370" s="3"/>
      <c r="P370" s="3"/>
      <c r="Q370" s="3"/>
    </row>
    <row r="371" spans="1:17" ht="12.75">
      <c r="A371" s="3"/>
      <c r="B371" s="3"/>
      <c r="C371" s="3"/>
      <c r="D371" s="3"/>
      <c r="E371" s="3"/>
      <c r="F371" s="3"/>
      <c r="G371" s="4"/>
      <c r="H371" s="4"/>
      <c r="I371" s="3"/>
      <c r="J371" s="3"/>
      <c r="K371" s="3"/>
      <c r="L371" s="3"/>
      <c r="M371" s="3"/>
      <c r="N371" s="3"/>
      <c r="O371" s="3"/>
      <c r="P371" s="3"/>
      <c r="Q371" s="3"/>
    </row>
    <row r="372" spans="1:17" ht="12.75">
      <c r="A372" s="3"/>
      <c r="B372" s="3"/>
      <c r="C372" s="3"/>
      <c r="D372" s="3"/>
      <c r="E372" s="3"/>
      <c r="F372" s="3"/>
      <c r="G372" s="4"/>
      <c r="H372" s="4"/>
      <c r="I372" s="3"/>
      <c r="J372" s="3"/>
      <c r="K372" s="3"/>
      <c r="L372" s="3"/>
      <c r="M372" s="3"/>
      <c r="N372" s="3"/>
      <c r="O372" s="3"/>
      <c r="P372" s="3"/>
      <c r="Q372" s="3"/>
    </row>
    <row r="373" spans="1:17" ht="12.75">
      <c r="A373" s="3"/>
      <c r="B373" s="3"/>
      <c r="C373" s="3"/>
      <c r="D373" s="3"/>
      <c r="E373" s="3"/>
      <c r="F373" s="3"/>
      <c r="G373" s="4"/>
      <c r="H373" s="4"/>
      <c r="I373" s="3"/>
      <c r="J373" s="3"/>
      <c r="K373" s="3"/>
      <c r="L373" s="3"/>
      <c r="M373" s="3"/>
      <c r="N373" s="3"/>
      <c r="O373" s="3"/>
      <c r="P373" s="3"/>
      <c r="Q373" s="3"/>
    </row>
    <row r="374" spans="1:17" ht="12.75">
      <c r="A374" s="3"/>
      <c r="B374" s="3"/>
      <c r="C374" s="3"/>
      <c r="D374" s="3"/>
      <c r="E374" s="3"/>
      <c r="F374" s="3"/>
      <c r="G374" s="4"/>
      <c r="H374" s="4"/>
      <c r="I374" s="3"/>
      <c r="J374" s="3"/>
      <c r="K374" s="3"/>
      <c r="L374" s="3"/>
      <c r="M374" s="3"/>
      <c r="N374" s="3"/>
      <c r="O374" s="3"/>
      <c r="P374" s="3"/>
      <c r="Q374" s="3"/>
    </row>
    <row r="375" spans="1:17" ht="12.75">
      <c r="A375" s="3"/>
      <c r="B375" s="3"/>
      <c r="C375" s="3"/>
      <c r="D375" s="3"/>
      <c r="E375" s="3"/>
      <c r="F375" s="3"/>
      <c r="G375" s="4"/>
      <c r="H375" s="4"/>
      <c r="I375" s="3"/>
      <c r="J375" s="3"/>
      <c r="K375" s="3"/>
      <c r="L375" s="3"/>
      <c r="M375" s="3"/>
      <c r="N375" s="3"/>
      <c r="O375" s="3"/>
      <c r="P375" s="3"/>
      <c r="Q375" s="3"/>
    </row>
    <row r="376" spans="1:17" ht="12.75">
      <c r="A376" s="3"/>
      <c r="B376" s="3"/>
      <c r="C376" s="3"/>
      <c r="D376" s="3"/>
      <c r="E376" s="3"/>
      <c r="F376" s="3"/>
      <c r="G376" s="4"/>
      <c r="H376" s="4"/>
      <c r="I376" s="3"/>
      <c r="J376" s="3"/>
      <c r="K376" s="3"/>
      <c r="L376" s="3"/>
      <c r="M376" s="3"/>
      <c r="N376" s="3"/>
      <c r="O376" s="3"/>
      <c r="P376" s="3"/>
      <c r="Q376" s="3"/>
    </row>
    <row r="377" spans="1:17" ht="12.75">
      <c r="A377" s="3"/>
      <c r="B377" s="3"/>
      <c r="C377" s="3"/>
      <c r="D377" s="3"/>
      <c r="E377" s="3"/>
      <c r="F377" s="3"/>
      <c r="G377" s="4"/>
      <c r="H377" s="4"/>
      <c r="I377" s="3"/>
      <c r="J377" s="3"/>
      <c r="K377" s="3"/>
      <c r="L377" s="3"/>
      <c r="M377" s="3"/>
      <c r="N377" s="3"/>
      <c r="O377" s="3"/>
      <c r="P377" s="3"/>
      <c r="Q377" s="3"/>
    </row>
    <row r="378" spans="1:17" ht="12.75">
      <c r="A378" s="3"/>
      <c r="B378" s="3"/>
      <c r="C378" s="3"/>
      <c r="D378" s="3"/>
      <c r="E378" s="3"/>
      <c r="F378" s="3"/>
      <c r="G378" s="4"/>
      <c r="H378" s="4"/>
      <c r="I378" s="3"/>
      <c r="J378" s="3"/>
      <c r="K378" s="3"/>
      <c r="L378" s="3"/>
      <c r="M378" s="3"/>
      <c r="N378" s="3"/>
      <c r="O378" s="3"/>
      <c r="P378" s="3"/>
      <c r="Q378" s="3"/>
    </row>
    <row r="379" spans="1:17" ht="12.75">
      <c r="A379" s="3"/>
      <c r="B379" s="3"/>
      <c r="C379" s="3"/>
      <c r="D379" s="3"/>
      <c r="E379" s="3"/>
      <c r="F379" s="3"/>
      <c r="G379" s="4"/>
      <c r="H379" s="4"/>
      <c r="I379" s="3"/>
      <c r="J379" s="3"/>
      <c r="K379" s="3"/>
      <c r="L379" s="3"/>
      <c r="M379" s="3"/>
      <c r="N379" s="3"/>
      <c r="O379" s="3"/>
      <c r="P379" s="3"/>
      <c r="Q379" s="3"/>
    </row>
    <row r="380" spans="1:17" ht="12.75">
      <c r="A380" s="3"/>
      <c r="B380" s="3"/>
      <c r="C380" s="3"/>
      <c r="D380" s="3"/>
      <c r="E380" s="3"/>
      <c r="F380" s="3"/>
      <c r="G380" s="4"/>
      <c r="H380" s="4"/>
      <c r="I380" s="3"/>
      <c r="J380" s="3"/>
      <c r="K380" s="3"/>
      <c r="L380" s="3"/>
      <c r="M380" s="3"/>
      <c r="N380" s="3"/>
      <c r="O380" s="3"/>
      <c r="P380" s="3"/>
      <c r="Q380" s="3"/>
    </row>
    <row r="381" spans="1:17" ht="12.75">
      <c r="A381" s="3"/>
      <c r="B381" s="3"/>
      <c r="C381" s="3"/>
      <c r="D381" s="3"/>
      <c r="E381" s="3"/>
      <c r="F381" s="3"/>
      <c r="G381" s="4"/>
      <c r="H381" s="4"/>
      <c r="I381" s="3"/>
      <c r="J381" s="3"/>
      <c r="K381" s="3"/>
      <c r="L381" s="3"/>
      <c r="M381" s="3"/>
      <c r="N381" s="3"/>
      <c r="O381" s="3"/>
      <c r="P381" s="3"/>
      <c r="Q381" s="3"/>
    </row>
    <row r="382" spans="1:17" ht="12.75">
      <c r="A382" s="3"/>
      <c r="B382" s="3"/>
      <c r="C382" s="3"/>
      <c r="D382" s="3"/>
      <c r="E382" s="3"/>
      <c r="F382" s="3"/>
      <c r="G382" s="4"/>
      <c r="H382" s="4"/>
      <c r="I382" s="3"/>
      <c r="J382" s="3"/>
      <c r="K382" s="3"/>
      <c r="L382" s="3"/>
      <c r="M382" s="3"/>
      <c r="N382" s="3"/>
      <c r="O382" s="3"/>
      <c r="P382" s="3"/>
      <c r="Q382" s="3"/>
    </row>
    <row r="383" spans="1:17" ht="12.75">
      <c r="A383" s="3"/>
      <c r="B383" s="3"/>
      <c r="C383" s="3"/>
      <c r="D383" s="3"/>
      <c r="E383" s="3"/>
      <c r="F383" s="3"/>
      <c r="G383" s="4"/>
      <c r="H383" s="4"/>
      <c r="I383" s="3"/>
      <c r="J383" s="3"/>
      <c r="K383" s="3"/>
      <c r="L383" s="3"/>
      <c r="M383" s="3"/>
      <c r="N383" s="3"/>
      <c r="O383" s="3"/>
      <c r="P383" s="3"/>
      <c r="Q383" s="3"/>
    </row>
    <row r="384" spans="1:17" ht="12.75">
      <c r="A384" s="3"/>
      <c r="B384" s="3"/>
      <c r="C384" s="3"/>
      <c r="D384" s="3"/>
      <c r="E384" s="3"/>
      <c r="F384" s="3"/>
      <c r="G384" s="4"/>
      <c r="H384" s="4"/>
      <c r="I384" s="3"/>
      <c r="J384" s="3"/>
      <c r="K384" s="3"/>
      <c r="L384" s="3"/>
      <c r="M384" s="3"/>
      <c r="N384" s="3"/>
      <c r="O384" s="3"/>
      <c r="P384" s="3"/>
      <c r="Q384" s="3"/>
    </row>
    <row r="385" spans="1:17" ht="12.75">
      <c r="A385" s="3"/>
      <c r="B385" s="3"/>
      <c r="C385" s="3"/>
      <c r="D385" s="3"/>
      <c r="E385" s="3"/>
      <c r="F385" s="3"/>
      <c r="G385" s="4"/>
      <c r="H385" s="4"/>
      <c r="I385" s="3"/>
      <c r="J385" s="3"/>
      <c r="K385" s="3"/>
      <c r="L385" s="3"/>
      <c r="M385" s="3"/>
      <c r="N385" s="3"/>
      <c r="O385" s="3"/>
      <c r="P385" s="3"/>
      <c r="Q385" s="3"/>
    </row>
    <row r="386" spans="1:17" ht="12.75">
      <c r="A386" s="3"/>
      <c r="B386" s="3"/>
      <c r="C386" s="3"/>
      <c r="D386" s="3"/>
      <c r="E386" s="3"/>
      <c r="F386" s="3"/>
      <c r="G386" s="4"/>
      <c r="H386" s="4"/>
      <c r="I386" s="3"/>
      <c r="J386" s="3"/>
      <c r="K386" s="3"/>
      <c r="L386" s="3"/>
      <c r="M386" s="3"/>
      <c r="N386" s="3"/>
      <c r="O386" s="3"/>
      <c r="P386" s="3"/>
      <c r="Q386" s="3"/>
    </row>
    <row r="387" spans="1:17" ht="12.75">
      <c r="A387" s="3"/>
      <c r="B387" s="3"/>
      <c r="C387" s="3"/>
      <c r="D387" s="3"/>
      <c r="E387" s="3"/>
      <c r="F387" s="3"/>
      <c r="G387" s="4"/>
      <c r="H387" s="4"/>
      <c r="I387" s="3"/>
      <c r="J387" s="3"/>
      <c r="K387" s="3"/>
      <c r="L387" s="3"/>
      <c r="M387" s="3"/>
      <c r="N387" s="3"/>
      <c r="O387" s="3"/>
      <c r="P387" s="3"/>
      <c r="Q387" s="3"/>
    </row>
    <row r="388" spans="1:17" ht="12.75">
      <c r="A388" s="3"/>
      <c r="B388" s="3"/>
      <c r="C388" s="3"/>
      <c r="D388" s="3"/>
      <c r="E388" s="3"/>
      <c r="F388" s="3"/>
      <c r="G388" s="4"/>
      <c r="H388" s="4"/>
      <c r="I388" s="3"/>
      <c r="J388" s="3"/>
      <c r="K388" s="3"/>
      <c r="L388" s="3"/>
      <c r="M388" s="3"/>
      <c r="N388" s="3"/>
      <c r="O388" s="3"/>
      <c r="P388" s="3"/>
      <c r="Q388" s="3"/>
    </row>
    <row r="389" spans="1:17" ht="12.75">
      <c r="A389" s="3"/>
      <c r="B389" s="3"/>
      <c r="C389" s="3"/>
      <c r="D389" s="3"/>
      <c r="E389" s="3"/>
      <c r="F389" s="3"/>
      <c r="G389" s="4"/>
      <c r="H389" s="4"/>
      <c r="I389" s="3"/>
      <c r="J389" s="3"/>
      <c r="K389" s="3"/>
      <c r="L389" s="3"/>
      <c r="M389" s="3"/>
      <c r="N389" s="3"/>
      <c r="O389" s="3"/>
      <c r="P389" s="3"/>
      <c r="Q389" s="3"/>
    </row>
    <row r="390" spans="1:17" ht="12.75">
      <c r="A390" s="3"/>
      <c r="B390" s="3"/>
      <c r="C390" s="3"/>
      <c r="D390" s="3"/>
      <c r="E390" s="3"/>
      <c r="F390" s="3"/>
      <c r="G390" s="4"/>
      <c r="H390" s="4"/>
      <c r="I390" s="3"/>
      <c r="J390" s="3"/>
      <c r="K390" s="3"/>
      <c r="L390" s="3"/>
      <c r="M390" s="3"/>
      <c r="N390" s="3"/>
      <c r="O390" s="3"/>
      <c r="P390" s="3"/>
      <c r="Q390" s="3"/>
    </row>
    <row r="391" spans="1:17" ht="12.75">
      <c r="A391" s="3"/>
      <c r="B391" s="3"/>
      <c r="C391" s="3"/>
      <c r="D391" s="3"/>
      <c r="E391" s="3"/>
      <c r="F391" s="3"/>
      <c r="G391" s="4"/>
      <c r="H391" s="4"/>
      <c r="I391" s="3"/>
      <c r="J391" s="3"/>
      <c r="K391" s="3"/>
      <c r="L391" s="3"/>
      <c r="M391" s="3"/>
      <c r="N391" s="3"/>
      <c r="O391" s="3"/>
      <c r="P391" s="3"/>
      <c r="Q391" s="3"/>
    </row>
    <row r="392" spans="1:17" ht="12.75">
      <c r="A392" s="3"/>
      <c r="B392" s="3"/>
      <c r="C392" s="3"/>
      <c r="D392" s="3"/>
      <c r="E392" s="3"/>
      <c r="F392" s="3"/>
      <c r="G392" s="4"/>
      <c r="H392" s="4"/>
      <c r="I392" s="3"/>
      <c r="J392" s="3"/>
      <c r="K392" s="3"/>
      <c r="L392" s="3"/>
      <c r="M392" s="3"/>
      <c r="N392" s="3"/>
      <c r="O392" s="3"/>
      <c r="P392" s="3"/>
      <c r="Q392" s="3"/>
    </row>
    <row r="393" spans="1:17" ht="12.75">
      <c r="A393" s="3"/>
      <c r="B393" s="3"/>
      <c r="C393" s="3"/>
      <c r="D393" s="3"/>
      <c r="E393" s="3"/>
      <c r="F393" s="3"/>
      <c r="G393" s="4"/>
      <c r="H393" s="4"/>
      <c r="I393" s="3"/>
      <c r="J393" s="3"/>
      <c r="K393" s="3"/>
      <c r="L393" s="3"/>
      <c r="M393" s="3"/>
      <c r="N393" s="3"/>
      <c r="O393" s="3"/>
      <c r="P393" s="3"/>
      <c r="Q393" s="3"/>
    </row>
    <row r="394" spans="1:17" ht="12.75">
      <c r="A394" s="3"/>
      <c r="B394" s="3"/>
      <c r="C394" s="3"/>
      <c r="D394" s="3"/>
      <c r="E394" s="3"/>
      <c r="F394" s="3"/>
      <c r="G394" s="4"/>
      <c r="H394" s="4"/>
      <c r="I394" s="3"/>
      <c r="J394" s="3"/>
      <c r="K394" s="3"/>
      <c r="L394" s="3"/>
      <c r="M394" s="3"/>
      <c r="N394" s="3"/>
      <c r="O394" s="3"/>
      <c r="P394" s="3"/>
      <c r="Q394" s="3"/>
    </row>
    <row r="395" spans="1:17" ht="12.75">
      <c r="A395" s="3"/>
      <c r="B395" s="3"/>
      <c r="C395" s="3"/>
      <c r="D395" s="3"/>
      <c r="E395" s="3"/>
      <c r="F395" s="3"/>
      <c r="G395" s="4"/>
      <c r="H395" s="4"/>
      <c r="I395" s="3"/>
      <c r="J395" s="3"/>
      <c r="K395" s="3"/>
      <c r="L395" s="3"/>
      <c r="M395" s="3"/>
      <c r="N395" s="3"/>
      <c r="O395" s="3"/>
      <c r="P395" s="3"/>
      <c r="Q395" s="3"/>
    </row>
    <row r="396" spans="1:17" ht="12.75">
      <c r="A396" s="3"/>
      <c r="B396" s="3"/>
      <c r="C396" s="3"/>
      <c r="D396" s="3"/>
      <c r="E396" s="3"/>
      <c r="F396" s="3"/>
      <c r="G396" s="4"/>
      <c r="H396" s="4"/>
      <c r="I396" s="3"/>
      <c r="J396" s="3"/>
      <c r="K396" s="3"/>
      <c r="L396" s="3"/>
      <c r="M396" s="3"/>
      <c r="N396" s="3"/>
      <c r="O396" s="3"/>
      <c r="P396" s="3"/>
      <c r="Q396" s="3"/>
    </row>
    <row r="397" spans="1:17" ht="12.75">
      <c r="A397" s="3"/>
      <c r="B397" s="3"/>
      <c r="C397" s="3"/>
      <c r="D397" s="3"/>
      <c r="E397" s="3"/>
      <c r="F397" s="3"/>
      <c r="G397" s="4"/>
      <c r="H397" s="4"/>
      <c r="I397" s="3"/>
      <c r="J397" s="3"/>
      <c r="K397" s="3"/>
      <c r="L397" s="3"/>
      <c r="M397" s="3"/>
      <c r="N397" s="3"/>
      <c r="O397" s="3"/>
      <c r="P397" s="3"/>
      <c r="Q397" s="3"/>
    </row>
    <row r="398" spans="1:17" ht="12.75">
      <c r="A398" s="3"/>
      <c r="B398" s="3"/>
      <c r="C398" s="3"/>
      <c r="D398" s="3"/>
      <c r="E398" s="3"/>
      <c r="F398" s="3"/>
      <c r="G398" s="4"/>
      <c r="H398" s="4"/>
      <c r="I398" s="3"/>
      <c r="J398" s="3"/>
      <c r="K398" s="3"/>
      <c r="L398" s="3"/>
      <c r="M398" s="3"/>
      <c r="N398" s="3"/>
      <c r="O398" s="3"/>
      <c r="P398" s="3"/>
      <c r="Q398" s="3"/>
    </row>
    <row r="399" spans="1:17" ht="12.75">
      <c r="A399" s="3"/>
      <c r="B399" s="3"/>
      <c r="C399" s="3"/>
      <c r="D399" s="3"/>
      <c r="E399" s="3"/>
      <c r="F399" s="3"/>
      <c r="G399" s="4"/>
      <c r="H399" s="4"/>
      <c r="I399" s="3"/>
      <c r="J399" s="3"/>
      <c r="K399" s="3"/>
      <c r="L399" s="3"/>
      <c r="M399" s="3"/>
      <c r="N399" s="3"/>
      <c r="O399" s="3"/>
      <c r="P399" s="3"/>
      <c r="Q399" s="3"/>
    </row>
    <row r="400" spans="1:17" ht="12.75">
      <c r="A400" s="3"/>
      <c r="B400" s="3"/>
      <c r="C400" s="3"/>
      <c r="D400" s="3"/>
      <c r="E400" s="3"/>
      <c r="F400" s="3"/>
      <c r="G400" s="4"/>
      <c r="H400" s="4"/>
      <c r="I400" s="3"/>
      <c r="J400" s="3"/>
      <c r="K400" s="3"/>
      <c r="L400" s="3"/>
      <c r="M400" s="3"/>
      <c r="N400" s="3"/>
      <c r="O400" s="3"/>
      <c r="P400" s="3"/>
      <c r="Q400" s="3"/>
    </row>
    <row r="401" spans="1:17" ht="12.75">
      <c r="A401" s="3"/>
      <c r="B401" s="3"/>
      <c r="C401" s="3"/>
      <c r="D401" s="3"/>
      <c r="E401" s="3"/>
      <c r="F401" s="3"/>
      <c r="G401" s="4"/>
      <c r="H401" s="4"/>
      <c r="I401" s="3"/>
      <c r="J401" s="3"/>
      <c r="K401" s="3"/>
      <c r="L401" s="3"/>
      <c r="M401" s="3"/>
      <c r="N401" s="3"/>
      <c r="O401" s="3"/>
      <c r="P401" s="3"/>
      <c r="Q401" s="3"/>
    </row>
    <row r="402" spans="1:17" ht="12.75">
      <c r="A402" s="3"/>
      <c r="B402" s="3"/>
      <c r="C402" s="3"/>
      <c r="D402" s="3"/>
      <c r="E402" s="3"/>
      <c r="F402" s="3"/>
      <c r="G402" s="4"/>
      <c r="H402" s="4"/>
      <c r="I402" s="3"/>
      <c r="J402" s="3"/>
      <c r="K402" s="3"/>
      <c r="L402" s="3"/>
      <c r="M402" s="3"/>
      <c r="N402" s="3"/>
      <c r="O402" s="3"/>
      <c r="P402" s="3"/>
      <c r="Q402" s="3"/>
    </row>
    <row r="403" spans="1:17" ht="12.75">
      <c r="A403" s="3"/>
      <c r="B403" s="3"/>
      <c r="C403" s="3"/>
      <c r="D403" s="3"/>
      <c r="E403" s="3"/>
      <c r="F403" s="3"/>
      <c r="G403" s="4"/>
      <c r="H403" s="4"/>
      <c r="I403" s="3"/>
      <c r="J403" s="3"/>
      <c r="K403" s="3"/>
      <c r="L403" s="3"/>
      <c r="M403" s="3"/>
      <c r="N403" s="3"/>
      <c r="O403" s="3"/>
      <c r="P403" s="3"/>
      <c r="Q403" s="3"/>
    </row>
    <row r="404" spans="1:17" ht="12.75">
      <c r="A404" s="3"/>
      <c r="B404" s="3"/>
      <c r="C404" s="3"/>
      <c r="D404" s="3"/>
      <c r="E404" s="3"/>
      <c r="F404" s="3"/>
      <c r="G404" s="4"/>
      <c r="H404" s="4"/>
      <c r="I404" s="3"/>
      <c r="J404" s="3"/>
      <c r="K404" s="3"/>
      <c r="L404" s="3"/>
      <c r="M404" s="3"/>
      <c r="N404" s="3"/>
      <c r="O404" s="3"/>
      <c r="P404" s="3"/>
      <c r="Q404" s="3"/>
    </row>
    <row r="405" spans="1:17" ht="12.75">
      <c r="A405" s="3"/>
      <c r="B405" s="3"/>
      <c r="C405" s="3"/>
      <c r="D405" s="3"/>
      <c r="E405" s="3"/>
      <c r="F405" s="3"/>
      <c r="G405" s="4"/>
      <c r="H405" s="4"/>
      <c r="I405" s="3"/>
      <c r="J405" s="3"/>
      <c r="K405" s="3"/>
      <c r="L405" s="3"/>
      <c r="M405" s="3"/>
      <c r="N405" s="3"/>
      <c r="O405" s="3"/>
      <c r="P405" s="3"/>
      <c r="Q405" s="3"/>
    </row>
    <row r="406" spans="1:17" ht="12.75">
      <c r="A406" s="3"/>
      <c r="B406" s="3"/>
      <c r="C406" s="3"/>
      <c r="D406" s="3"/>
      <c r="E406" s="3"/>
      <c r="F406" s="3"/>
      <c r="G406" s="4"/>
      <c r="H406" s="4"/>
      <c r="I406" s="3"/>
      <c r="J406" s="3"/>
      <c r="K406" s="3"/>
      <c r="L406" s="3"/>
      <c r="M406" s="3"/>
      <c r="N406" s="3"/>
      <c r="O406" s="3"/>
      <c r="P406" s="3"/>
      <c r="Q406" s="3"/>
    </row>
    <row r="407" spans="1:17" ht="12.75">
      <c r="A407" s="3"/>
      <c r="B407" s="3"/>
      <c r="C407" s="3"/>
      <c r="D407" s="3"/>
      <c r="E407" s="3"/>
      <c r="F407" s="3"/>
      <c r="G407" s="4"/>
      <c r="H407" s="4"/>
      <c r="I407" s="3"/>
      <c r="J407" s="3"/>
      <c r="K407" s="3"/>
      <c r="L407" s="3"/>
      <c r="M407" s="3"/>
      <c r="N407" s="3"/>
      <c r="O407" s="3"/>
      <c r="P407" s="3"/>
      <c r="Q407" s="3"/>
    </row>
    <row r="408" spans="1:17" ht="12.75">
      <c r="A408" s="3"/>
      <c r="B408" s="3"/>
      <c r="C408" s="3"/>
      <c r="D408" s="3"/>
      <c r="E408" s="3"/>
      <c r="F408" s="3"/>
      <c r="G408" s="4"/>
      <c r="H408" s="4"/>
      <c r="I408" s="3"/>
      <c r="J408" s="3"/>
      <c r="K408" s="3"/>
      <c r="L408" s="3"/>
      <c r="M408" s="3"/>
      <c r="N408" s="3"/>
      <c r="O408" s="3"/>
      <c r="P408" s="3"/>
      <c r="Q408" s="3"/>
    </row>
    <row r="409" spans="1:17" ht="12.75">
      <c r="A409" s="3"/>
      <c r="B409" s="3"/>
      <c r="C409" s="3"/>
      <c r="D409" s="3"/>
      <c r="E409" s="3"/>
      <c r="F409" s="3"/>
      <c r="G409" s="4"/>
      <c r="H409" s="4"/>
      <c r="I409" s="3"/>
      <c r="J409" s="3"/>
      <c r="K409" s="3"/>
      <c r="L409" s="3"/>
      <c r="M409" s="3"/>
      <c r="N409" s="3"/>
      <c r="O409" s="3"/>
      <c r="P409" s="3"/>
      <c r="Q409" s="3"/>
    </row>
    <row r="410" spans="1:17" ht="12.75">
      <c r="A410" s="3"/>
      <c r="B410" s="3"/>
      <c r="C410" s="3"/>
      <c r="D410" s="3"/>
      <c r="E410" s="3"/>
      <c r="F410" s="3"/>
      <c r="G410" s="4"/>
      <c r="H410" s="4"/>
      <c r="I410" s="3"/>
      <c r="J410" s="3"/>
      <c r="K410" s="3"/>
      <c r="L410" s="3"/>
      <c r="M410" s="3"/>
      <c r="N410" s="3"/>
      <c r="O410" s="3"/>
      <c r="P410" s="3"/>
      <c r="Q410" s="3"/>
    </row>
    <row r="411" spans="1:17" ht="12.75">
      <c r="A411" s="3"/>
      <c r="B411" s="3"/>
      <c r="C411" s="3"/>
      <c r="D411" s="3"/>
      <c r="E411" s="3"/>
      <c r="F411" s="3"/>
      <c r="G411" s="4"/>
      <c r="H411" s="4"/>
      <c r="I411" s="3"/>
      <c r="J411" s="3"/>
      <c r="K411" s="3"/>
      <c r="L411" s="3"/>
      <c r="M411" s="3"/>
      <c r="N411" s="3"/>
      <c r="O411" s="3"/>
      <c r="P411" s="3"/>
      <c r="Q411" s="3"/>
    </row>
    <row r="412" spans="1:17" ht="12.75">
      <c r="A412" s="3"/>
      <c r="B412" s="3"/>
      <c r="C412" s="3"/>
      <c r="D412" s="3"/>
      <c r="E412" s="3"/>
      <c r="F412" s="3"/>
      <c r="G412" s="4"/>
      <c r="H412" s="4"/>
      <c r="I412" s="3"/>
      <c r="J412" s="3"/>
      <c r="K412" s="3"/>
      <c r="L412" s="3"/>
      <c r="M412" s="3"/>
      <c r="N412" s="3"/>
      <c r="O412" s="3"/>
      <c r="P412" s="3"/>
      <c r="Q412" s="3"/>
    </row>
    <row r="413" spans="1:17" ht="12.75">
      <c r="A413" s="3"/>
      <c r="B413" s="3"/>
      <c r="C413" s="3"/>
      <c r="D413" s="3"/>
      <c r="E413" s="3"/>
      <c r="F413" s="3"/>
      <c r="G413" s="4"/>
      <c r="H413" s="4"/>
      <c r="I413" s="3"/>
      <c r="J413" s="3"/>
      <c r="K413" s="3"/>
      <c r="L413" s="3"/>
      <c r="M413" s="3"/>
      <c r="N413" s="3"/>
      <c r="O413" s="3"/>
      <c r="P413" s="3"/>
      <c r="Q413" s="3"/>
    </row>
    <row r="414" spans="1:17" ht="12.75">
      <c r="A414" s="3"/>
      <c r="B414" s="3"/>
      <c r="C414" s="3"/>
      <c r="D414" s="3"/>
      <c r="E414" s="3"/>
      <c r="F414" s="3"/>
      <c r="G414" s="4"/>
      <c r="H414" s="4"/>
      <c r="I414" s="3"/>
      <c r="J414" s="3"/>
      <c r="K414" s="3"/>
      <c r="L414" s="3"/>
      <c r="M414" s="3"/>
      <c r="N414" s="3"/>
      <c r="O414" s="3"/>
      <c r="P414" s="3"/>
      <c r="Q414" s="3"/>
    </row>
    <row r="415" spans="1:17" ht="12.75">
      <c r="A415" s="3"/>
      <c r="B415" s="3"/>
      <c r="C415" s="3"/>
      <c r="D415" s="3"/>
      <c r="E415" s="3"/>
      <c r="F415" s="3"/>
      <c r="G415" s="4"/>
      <c r="H415" s="4"/>
      <c r="I415" s="3"/>
      <c r="J415" s="3"/>
      <c r="K415" s="3"/>
      <c r="L415" s="3"/>
      <c r="M415" s="3"/>
      <c r="N415" s="3"/>
      <c r="O415" s="3"/>
      <c r="P415" s="3"/>
      <c r="Q415" s="3"/>
    </row>
    <row r="416" spans="1:17" ht="12.75">
      <c r="A416" s="3"/>
      <c r="B416" s="3"/>
      <c r="C416" s="3"/>
      <c r="D416" s="3"/>
      <c r="E416" s="3"/>
      <c r="F416" s="3"/>
      <c r="G416" s="4"/>
      <c r="H416" s="4"/>
      <c r="I416" s="3"/>
      <c r="J416" s="3"/>
      <c r="K416" s="3"/>
      <c r="L416" s="3"/>
      <c r="M416" s="3"/>
      <c r="N416" s="3"/>
      <c r="O416" s="3"/>
      <c r="P416" s="3"/>
      <c r="Q416" s="3"/>
    </row>
    <row r="417" spans="1:17" ht="12.75">
      <c r="A417" s="3"/>
      <c r="B417" s="3"/>
      <c r="C417" s="3"/>
      <c r="D417" s="3"/>
      <c r="E417" s="3"/>
      <c r="F417" s="3"/>
      <c r="G417" s="4"/>
      <c r="H417" s="4"/>
      <c r="I417" s="3"/>
      <c r="J417" s="3"/>
      <c r="K417" s="3"/>
      <c r="L417" s="3"/>
      <c r="M417" s="3"/>
      <c r="N417" s="3"/>
      <c r="O417" s="3"/>
      <c r="P417" s="3"/>
      <c r="Q417" s="3"/>
    </row>
    <row r="418" spans="1:17" ht="12.75">
      <c r="A418" s="3"/>
      <c r="B418" s="3"/>
      <c r="C418" s="3"/>
      <c r="D418" s="3"/>
      <c r="E418" s="3"/>
      <c r="F418" s="3"/>
      <c r="G418" s="4"/>
      <c r="H418" s="4"/>
      <c r="I418" s="3"/>
      <c r="J418" s="3"/>
      <c r="K418" s="3"/>
      <c r="L418" s="3"/>
      <c r="M418" s="3"/>
      <c r="N418" s="3"/>
      <c r="O418" s="3"/>
      <c r="P418" s="3"/>
      <c r="Q418" s="3"/>
    </row>
    <row r="419" spans="1:17" ht="12.75">
      <c r="A419" s="3"/>
      <c r="B419" s="3"/>
      <c r="C419" s="3"/>
      <c r="D419" s="3"/>
      <c r="E419" s="3"/>
      <c r="F419" s="3"/>
      <c r="G419" s="4"/>
      <c r="H419" s="4"/>
      <c r="I419" s="3"/>
      <c r="J419" s="3"/>
      <c r="K419" s="3"/>
      <c r="L419" s="3"/>
      <c r="M419" s="3"/>
      <c r="N419" s="3"/>
      <c r="O419" s="3"/>
      <c r="P419" s="3"/>
      <c r="Q419" s="3"/>
    </row>
    <row r="420" spans="1:17" ht="12.75">
      <c r="A420" s="3"/>
      <c r="B420" s="3"/>
      <c r="C420" s="3"/>
      <c r="D420" s="3"/>
      <c r="E420" s="3"/>
      <c r="F420" s="3"/>
      <c r="G420" s="4"/>
      <c r="H420" s="4"/>
      <c r="I420" s="3"/>
      <c r="J420" s="3"/>
      <c r="K420" s="3"/>
      <c r="L420" s="3"/>
      <c r="M420" s="3"/>
      <c r="N420" s="3"/>
      <c r="O420" s="3"/>
      <c r="P420" s="3"/>
      <c r="Q420" s="3"/>
    </row>
    <row r="421" spans="1:17" ht="12.75">
      <c r="A421" s="3"/>
      <c r="B421" s="3"/>
      <c r="C421" s="3"/>
      <c r="D421" s="3"/>
      <c r="E421" s="3"/>
      <c r="F421" s="3"/>
      <c r="G421" s="4"/>
      <c r="H421" s="4"/>
      <c r="I421" s="3"/>
      <c r="J421" s="3"/>
      <c r="K421" s="3"/>
      <c r="L421" s="3"/>
      <c r="M421" s="3"/>
      <c r="N421" s="3"/>
      <c r="O421" s="3"/>
      <c r="P421" s="3"/>
      <c r="Q421" s="3"/>
    </row>
    <row r="422" spans="1:17" ht="12.75">
      <c r="A422" s="3"/>
      <c r="B422" s="3"/>
      <c r="C422" s="3"/>
      <c r="D422" s="3"/>
      <c r="E422" s="3"/>
      <c r="F422" s="3"/>
      <c r="G422" s="4"/>
      <c r="H422" s="4"/>
      <c r="I422" s="3"/>
      <c r="J422" s="3"/>
      <c r="K422" s="3"/>
      <c r="L422" s="3"/>
      <c r="M422" s="3"/>
      <c r="N422" s="3"/>
      <c r="O422" s="3"/>
      <c r="P422" s="3"/>
      <c r="Q422" s="3"/>
    </row>
    <row r="423" spans="1:17" ht="12.75">
      <c r="A423" s="3"/>
      <c r="B423" s="3"/>
      <c r="C423" s="3"/>
      <c r="D423" s="3"/>
      <c r="E423" s="3"/>
      <c r="F423" s="3"/>
      <c r="G423" s="4"/>
      <c r="H423" s="4"/>
      <c r="I423" s="3"/>
      <c r="J423" s="3"/>
      <c r="K423" s="3"/>
      <c r="L423" s="3"/>
      <c r="M423" s="3"/>
      <c r="N423" s="3"/>
      <c r="O423" s="3"/>
      <c r="P423" s="3"/>
      <c r="Q423" s="3"/>
    </row>
    <row r="424" spans="1:17" ht="12.75">
      <c r="A424" s="3"/>
      <c r="B424" s="3"/>
      <c r="C424" s="3"/>
      <c r="D424" s="3"/>
      <c r="E424" s="3"/>
      <c r="F424" s="3"/>
      <c r="G424" s="4"/>
      <c r="H424" s="4"/>
      <c r="I424" s="3"/>
      <c r="J424" s="3"/>
      <c r="K424" s="3"/>
      <c r="L424" s="3"/>
      <c r="M424" s="3"/>
      <c r="N424" s="3"/>
      <c r="O424" s="3"/>
      <c r="P424" s="3"/>
      <c r="Q424" s="3"/>
    </row>
    <row r="425" spans="1:17" ht="12.75">
      <c r="A425" s="3"/>
      <c r="B425" s="3"/>
      <c r="C425" s="3"/>
      <c r="D425" s="3"/>
      <c r="E425" s="3"/>
      <c r="F425" s="3"/>
      <c r="G425" s="4"/>
      <c r="H425" s="4"/>
      <c r="I425" s="3"/>
      <c r="J425" s="3"/>
      <c r="K425" s="3"/>
      <c r="L425" s="3"/>
      <c r="M425" s="3"/>
      <c r="N425" s="3"/>
      <c r="O425" s="3"/>
      <c r="P425" s="3"/>
      <c r="Q425" s="3"/>
    </row>
    <row r="426" spans="1:17" ht="12.75">
      <c r="A426" s="3"/>
      <c r="B426" s="3"/>
      <c r="C426" s="3"/>
      <c r="D426" s="3"/>
      <c r="E426" s="3"/>
      <c r="F426" s="3"/>
      <c r="G426" s="4"/>
      <c r="H426" s="4"/>
      <c r="I426" s="3"/>
      <c r="J426" s="3"/>
      <c r="K426" s="3"/>
      <c r="L426" s="3"/>
      <c r="M426" s="3"/>
      <c r="N426" s="3"/>
      <c r="O426" s="3"/>
      <c r="P426" s="3"/>
      <c r="Q426" s="3"/>
    </row>
    <row r="427" spans="1:17" ht="12.75">
      <c r="A427" s="3"/>
      <c r="B427" s="3"/>
      <c r="C427" s="3"/>
      <c r="D427" s="3"/>
      <c r="E427" s="3"/>
      <c r="F427" s="3"/>
      <c r="G427" s="4"/>
      <c r="H427" s="4"/>
      <c r="I427" s="3"/>
      <c r="J427" s="3"/>
      <c r="K427" s="3"/>
      <c r="L427" s="3"/>
      <c r="M427" s="3"/>
      <c r="N427" s="3"/>
      <c r="O427" s="3"/>
      <c r="P427" s="3"/>
      <c r="Q427" s="3"/>
    </row>
    <row r="428" spans="1:17" ht="12.75">
      <c r="A428" s="3"/>
      <c r="B428" s="3"/>
      <c r="C428" s="3"/>
      <c r="D428" s="3"/>
      <c r="E428" s="3"/>
      <c r="F428" s="3"/>
      <c r="G428" s="4"/>
      <c r="H428" s="4"/>
      <c r="I428" s="3"/>
      <c r="J428" s="3"/>
      <c r="K428" s="3"/>
      <c r="L428" s="3"/>
      <c r="M428" s="3"/>
      <c r="N428" s="3"/>
      <c r="O428" s="3"/>
      <c r="P428" s="3"/>
      <c r="Q428" s="3"/>
    </row>
    <row r="429" spans="1:17" ht="12.75">
      <c r="A429" s="3"/>
      <c r="B429" s="3"/>
      <c r="C429" s="3"/>
      <c r="D429" s="3"/>
      <c r="E429" s="3"/>
      <c r="F429" s="3"/>
      <c r="G429" s="4"/>
      <c r="H429" s="4"/>
      <c r="I429" s="3"/>
      <c r="J429" s="3"/>
      <c r="K429" s="3"/>
      <c r="L429" s="3"/>
      <c r="M429" s="3"/>
      <c r="N429" s="3"/>
      <c r="O429" s="3"/>
      <c r="P429" s="3"/>
      <c r="Q429" s="3"/>
    </row>
    <row r="430" spans="1:17" ht="12.75">
      <c r="A430" s="3"/>
      <c r="B430" s="3"/>
      <c r="C430" s="3"/>
      <c r="D430" s="3"/>
      <c r="E430" s="3"/>
      <c r="F430" s="3"/>
      <c r="G430" s="4"/>
      <c r="H430" s="4"/>
      <c r="I430" s="3"/>
      <c r="J430" s="3"/>
      <c r="K430" s="3"/>
      <c r="L430" s="3"/>
      <c r="M430" s="3"/>
      <c r="N430" s="3"/>
      <c r="O430" s="3"/>
      <c r="P430" s="3"/>
      <c r="Q430" s="3"/>
    </row>
    <row r="431" spans="1:17" ht="12.75">
      <c r="A431" s="3"/>
      <c r="B431" s="3"/>
      <c r="C431" s="3"/>
      <c r="D431" s="3"/>
      <c r="E431" s="3"/>
      <c r="F431" s="3"/>
      <c r="G431" s="4"/>
      <c r="H431" s="4"/>
      <c r="I431" s="3"/>
      <c r="J431" s="3"/>
      <c r="K431" s="3"/>
      <c r="L431" s="3"/>
      <c r="M431" s="3"/>
      <c r="N431" s="3"/>
      <c r="O431" s="3"/>
      <c r="P431" s="3"/>
      <c r="Q431" s="3"/>
    </row>
    <row r="432" spans="1:17" ht="12.75">
      <c r="A432" s="3"/>
      <c r="B432" s="3"/>
      <c r="C432" s="3"/>
      <c r="D432" s="3"/>
      <c r="E432" s="3"/>
      <c r="F432" s="3"/>
      <c r="G432" s="4"/>
      <c r="H432" s="4"/>
      <c r="I432" s="3"/>
      <c r="J432" s="3"/>
      <c r="K432" s="3"/>
      <c r="L432" s="3"/>
      <c r="M432" s="3"/>
      <c r="N432" s="3"/>
      <c r="O432" s="3"/>
      <c r="P432" s="3"/>
      <c r="Q432" s="3"/>
    </row>
    <row r="433" spans="1:17" ht="12.75">
      <c r="A433" s="3"/>
      <c r="B433" s="3"/>
      <c r="C433" s="3"/>
      <c r="D433" s="3"/>
      <c r="E433" s="3"/>
      <c r="F433" s="3"/>
      <c r="G433" s="4"/>
      <c r="H433" s="4"/>
      <c r="I433" s="3"/>
      <c r="J433" s="3"/>
      <c r="K433" s="3"/>
      <c r="L433" s="3"/>
      <c r="M433" s="3"/>
      <c r="N433" s="3"/>
      <c r="O433" s="3"/>
      <c r="P433" s="3"/>
      <c r="Q433" s="3"/>
    </row>
    <row r="434" spans="1:17" ht="12.75">
      <c r="A434" s="3"/>
      <c r="B434" s="3"/>
      <c r="C434" s="3"/>
      <c r="D434" s="3"/>
      <c r="E434" s="3"/>
      <c r="F434" s="3"/>
      <c r="G434" s="4"/>
      <c r="H434" s="4"/>
      <c r="I434" s="3"/>
      <c r="J434" s="3"/>
      <c r="K434" s="3"/>
      <c r="L434" s="3"/>
      <c r="M434" s="3"/>
      <c r="N434" s="3"/>
      <c r="O434" s="3"/>
      <c r="P434" s="3"/>
      <c r="Q434" s="3"/>
    </row>
    <row r="435" spans="1:17" ht="12.75">
      <c r="A435" s="3"/>
      <c r="B435" s="3"/>
      <c r="C435" s="3"/>
      <c r="D435" s="3"/>
      <c r="E435" s="3"/>
      <c r="F435" s="3"/>
      <c r="G435" s="4"/>
      <c r="H435" s="4"/>
      <c r="I435" s="3"/>
      <c r="J435" s="3"/>
      <c r="K435" s="3"/>
      <c r="L435" s="3"/>
      <c r="M435" s="3"/>
      <c r="N435" s="3"/>
      <c r="O435" s="3"/>
      <c r="P435" s="3"/>
      <c r="Q435" s="3"/>
    </row>
    <row r="436" spans="1:17" ht="12.75">
      <c r="A436" s="3"/>
      <c r="B436" s="3"/>
      <c r="C436" s="3"/>
      <c r="D436" s="3"/>
      <c r="E436" s="3"/>
      <c r="F436" s="3"/>
      <c r="G436" s="4"/>
      <c r="H436" s="4"/>
      <c r="I436" s="3"/>
      <c r="J436" s="3"/>
      <c r="K436" s="3"/>
      <c r="L436" s="3"/>
      <c r="M436" s="3"/>
      <c r="N436" s="3"/>
      <c r="O436" s="3"/>
      <c r="P436" s="3"/>
      <c r="Q436" s="3"/>
    </row>
    <row r="437" spans="1:17" ht="12.75">
      <c r="A437" s="3"/>
      <c r="B437" s="3"/>
      <c r="C437" s="3"/>
      <c r="D437" s="3"/>
      <c r="E437" s="3"/>
      <c r="F437" s="3"/>
      <c r="G437" s="4"/>
      <c r="H437" s="4"/>
      <c r="I437" s="3"/>
      <c r="J437" s="3"/>
      <c r="K437" s="3"/>
      <c r="L437" s="3"/>
      <c r="M437" s="3"/>
      <c r="N437" s="3"/>
      <c r="O437" s="3"/>
      <c r="P437" s="3"/>
      <c r="Q437" s="3"/>
    </row>
    <row r="438" spans="1:17" ht="12.75">
      <c r="A438" s="3"/>
      <c r="B438" s="3"/>
      <c r="C438" s="3"/>
      <c r="D438" s="3"/>
      <c r="E438" s="3"/>
      <c r="F438" s="3"/>
      <c r="G438" s="4"/>
      <c r="H438" s="4"/>
      <c r="I438" s="3"/>
      <c r="J438" s="3"/>
      <c r="K438" s="3"/>
      <c r="L438" s="3"/>
      <c r="M438" s="3"/>
      <c r="N438" s="3"/>
      <c r="O438" s="3"/>
      <c r="P438" s="3"/>
      <c r="Q438" s="3"/>
    </row>
    <row r="439" spans="1:17" ht="12.75">
      <c r="A439" s="3"/>
      <c r="B439" s="3"/>
      <c r="C439" s="3"/>
      <c r="D439" s="3"/>
      <c r="E439" s="3"/>
      <c r="F439" s="3"/>
      <c r="G439" s="4"/>
      <c r="H439" s="4"/>
      <c r="I439" s="3"/>
      <c r="J439" s="3"/>
      <c r="K439" s="3"/>
      <c r="L439" s="3"/>
      <c r="M439" s="3"/>
      <c r="N439" s="3"/>
      <c r="O439" s="3"/>
      <c r="P439" s="3"/>
      <c r="Q439" s="3"/>
    </row>
    <row r="440" spans="1:17" ht="12.75">
      <c r="A440" s="3"/>
      <c r="B440" s="3"/>
      <c r="C440" s="3"/>
      <c r="D440" s="3"/>
      <c r="E440" s="3"/>
      <c r="F440" s="3"/>
      <c r="G440" s="4"/>
      <c r="H440" s="4"/>
      <c r="I440" s="3"/>
      <c r="J440" s="3"/>
      <c r="K440" s="3"/>
      <c r="L440" s="3"/>
      <c r="M440" s="3"/>
      <c r="N440" s="3"/>
      <c r="O440" s="3"/>
      <c r="P440" s="3"/>
      <c r="Q440" s="3"/>
    </row>
    <row r="441" spans="1:17" ht="12.75">
      <c r="A441" s="3"/>
      <c r="B441" s="3"/>
      <c r="C441" s="3"/>
      <c r="D441" s="3"/>
      <c r="E441" s="3"/>
      <c r="F441" s="3"/>
      <c r="G441" s="4"/>
      <c r="H441" s="4"/>
      <c r="I441" s="3"/>
      <c r="J441" s="3"/>
      <c r="K441" s="3"/>
      <c r="L441" s="3"/>
      <c r="M441" s="3"/>
      <c r="N441" s="3"/>
      <c r="O441" s="3"/>
      <c r="P441" s="3"/>
      <c r="Q441" s="3"/>
    </row>
    <row r="442" spans="1:17" ht="12.75">
      <c r="A442" s="3"/>
      <c r="B442" s="3"/>
      <c r="C442" s="3"/>
      <c r="D442" s="3"/>
      <c r="E442" s="3"/>
      <c r="F442" s="3"/>
      <c r="G442" s="4"/>
      <c r="H442" s="4"/>
      <c r="I442" s="3"/>
      <c r="J442" s="3"/>
      <c r="K442" s="3"/>
      <c r="L442" s="3"/>
      <c r="M442" s="3"/>
      <c r="N442" s="3"/>
      <c r="O442" s="3"/>
      <c r="P442" s="3"/>
      <c r="Q442" s="3"/>
    </row>
    <row r="443" spans="1:17" ht="12.75">
      <c r="A443" s="3"/>
      <c r="B443" s="3"/>
      <c r="C443" s="3"/>
      <c r="D443" s="3"/>
      <c r="E443" s="3"/>
      <c r="F443" s="3"/>
      <c r="G443" s="4"/>
      <c r="H443" s="4"/>
      <c r="I443" s="3"/>
      <c r="J443" s="3"/>
      <c r="K443" s="3"/>
      <c r="L443" s="3"/>
      <c r="M443" s="3"/>
      <c r="N443" s="3"/>
      <c r="O443" s="3"/>
      <c r="P443" s="3"/>
      <c r="Q443" s="3"/>
    </row>
    <row r="444" spans="1:17" ht="12.75">
      <c r="A444" s="3"/>
      <c r="B444" s="3"/>
      <c r="C444" s="3"/>
      <c r="D444" s="3"/>
      <c r="E444" s="3"/>
      <c r="F444" s="3"/>
      <c r="G444" s="4"/>
      <c r="H444" s="4"/>
      <c r="I444" s="3"/>
      <c r="J444" s="3"/>
      <c r="K444" s="3"/>
      <c r="L444" s="3"/>
      <c r="M444" s="3"/>
      <c r="N444" s="3"/>
      <c r="O444" s="3"/>
      <c r="P444" s="3"/>
      <c r="Q444" s="3"/>
    </row>
    <row r="445" spans="1:17" ht="12.75">
      <c r="A445" s="3"/>
      <c r="B445" s="3"/>
      <c r="C445" s="3"/>
      <c r="D445" s="3"/>
      <c r="E445" s="3"/>
      <c r="F445" s="3"/>
      <c r="G445" s="4"/>
      <c r="H445" s="4"/>
      <c r="I445" s="3"/>
      <c r="J445" s="3"/>
      <c r="K445" s="3"/>
      <c r="L445" s="3"/>
      <c r="M445" s="3"/>
      <c r="N445" s="3"/>
      <c r="O445" s="3"/>
      <c r="P445" s="3"/>
      <c r="Q445" s="3"/>
    </row>
    <row r="446" spans="1:17" ht="12.75">
      <c r="A446" s="3"/>
      <c r="B446" s="3"/>
      <c r="C446" s="3"/>
      <c r="D446" s="3"/>
      <c r="E446" s="3"/>
      <c r="F446" s="3"/>
      <c r="G446" s="4"/>
      <c r="H446" s="4"/>
      <c r="I446" s="3"/>
      <c r="J446" s="3"/>
      <c r="K446" s="3"/>
      <c r="L446" s="3"/>
      <c r="M446" s="3"/>
      <c r="N446" s="3"/>
      <c r="O446" s="3"/>
      <c r="P446" s="3"/>
      <c r="Q446" s="3"/>
    </row>
    <row r="447" spans="1:17" ht="12.75">
      <c r="A447" s="3"/>
      <c r="B447" s="3"/>
      <c r="C447" s="3"/>
      <c r="D447" s="3"/>
      <c r="E447" s="3"/>
      <c r="F447" s="3"/>
      <c r="G447" s="4"/>
      <c r="H447" s="4"/>
      <c r="I447" s="3"/>
      <c r="J447" s="3"/>
      <c r="K447" s="3"/>
      <c r="L447" s="3"/>
      <c r="M447" s="3"/>
      <c r="N447" s="3"/>
      <c r="O447" s="3"/>
      <c r="P447" s="3"/>
      <c r="Q447" s="3"/>
    </row>
    <row r="448" spans="1:17" ht="12.75">
      <c r="A448" s="3"/>
      <c r="B448" s="3"/>
      <c r="C448" s="3"/>
      <c r="D448" s="3"/>
      <c r="E448" s="3"/>
      <c r="F448" s="3"/>
      <c r="G448" s="4"/>
      <c r="H448" s="4"/>
      <c r="I448" s="3"/>
      <c r="J448" s="3"/>
      <c r="K448" s="3"/>
      <c r="L448" s="3"/>
      <c r="M448" s="3"/>
      <c r="N448" s="3"/>
      <c r="O448" s="3"/>
      <c r="P448" s="3"/>
      <c r="Q448" s="3"/>
    </row>
    <row r="449" spans="1:17" ht="12.75">
      <c r="A449" s="3"/>
      <c r="B449" s="3"/>
      <c r="C449" s="3"/>
      <c r="D449" s="3"/>
      <c r="E449" s="3"/>
      <c r="F449" s="3"/>
      <c r="G449" s="4"/>
      <c r="H449" s="4"/>
      <c r="I449" s="3"/>
      <c r="J449" s="3"/>
      <c r="K449" s="3"/>
      <c r="L449" s="3"/>
      <c r="M449" s="3"/>
      <c r="N449" s="3"/>
      <c r="O449" s="3"/>
      <c r="P449" s="3"/>
      <c r="Q449" s="3"/>
    </row>
    <row r="450" spans="1:17" ht="12.75">
      <c r="A450" s="3"/>
      <c r="B450" s="3"/>
      <c r="C450" s="3"/>
      <c r="D450" s="3"/>
      <c r="E450" s="3"/>
      <c r="F450" s="3"/>
      <c r="G450" s="4"/>
      <c r="H450" s="4"/>
      <c r="I450" s="3"/>
      <c r="J450" s="3"/>
      <c r="K450" s="3"/>
      <c r="L450" s="3"/>
      <c r="M450" s="3"/>
      <c r="N450" s="3"/>
      <c r="O450" s="3"/>
      <c r="P450" s="3"/>
      <c r="Q450" s="3"/>
    </row>
    <row r="451" spans="1:17" ht="12.75">
      <c r="A451" s="3"/>
      <c r="B451" s="3"/>
      <c r="C451" s="3"/>
      <c r="D451" s="3"/>
      <c r="E451" s="3"/>
      <c r="F451" s="3"/>
      <c r="G451" s="4"/>
      <c r="H451" s="4"/>
      <c r="I451" s="3"/>
      <c r="J451" s="3"/>
      <c r="K451" s="3"/>
      <c r="L451" s="3"/>
      <c r="M451" s="3"/>
      <c r="N451" s="3"/>
      <c r="O451" s="3"/>
      <c r="P451" s="3"/>
      <c r="Q451" s="3"/>
    </row>
    <row r="452" spans="1:17" ht="12.75">
      <c r="A452" s="3"/>
      <c r="B452" s="3"/>
      <c r="C452" s="3"/>
      <c r="D452" s="3"/>
      <c r="E452" s="3"/>
      <c r="F452" s="3"/>
      <c r="G452" s="4"/>
      <c r="H452" s="4"/>
      <c r="I452" s="3"/>
      <c r="J452" s="3"/>
      <c r="K452" s="3"/>
      <c r="L452" s="3"/>
      <c r="M452" s="3"/>
      <c r="N452" s="3"/>
      <c r="O452" s="3"/>
      <c r="P452" s="3"/>
      <c r="Q452" s="3"/>
    </row>
    <row r="453" spans="1:17" ht="12.75">
      <c r="A453" s="3"/>
      <c r="B453" s="3"/>
      <c r="C453" s="3"/>
      <c r="D453" s="3"/>
      <c r="E453" s="3"/>
      <c r="F453" s="3"/>
      <c r="G453" s="4"/>
      <c r="H453" s="4"/>
      <c r="I453" s="3"/>
      <c r="J453" s="3"/>
      <c r="K453" s="3"/>
      <c r="L453" s="3"/>
      <c r="M453" s="3"/>
      <c r="N453" s="3"/>
      <c r="O453" s="3"/>
      <c r="P453" s="3"/>
      <c r="Q453" s="3"/>
    </row>
    <row r="454" spans="1:17" ht="12.75">
      <c r="A454" s="3"/>
      <c r="B454" s="3"/>
      <c r="C454" s="3"/>
      <c r="D454" s="3"/>
      <c r="E454" s="3"/>
      <c r="F454" s="3"/>
      <c r="G454" s="4"/>
      <c r="H454" s="4"/>
      <c r="I454" s="3"/>
      <c r="J454" s="3"/>
      <c r="K454" s="3"/>
      <c r="L454" s="3"/>
      <c r="M454" s="3"/>
      <c r="N454" s="3"/>
      <c r="O454" s="3"/>
      <c r="P454" s="3"/>
      <c r="Q454" s="3"/>
    </row>
    <row r="455" spans="1:17" ht="12.75">
      <c r="A455" s="3"/>
      <c r="B455" s="3"/>
      <c r="C455" s="3"/>
      <c r="D455" s="3"/>
      <c r="E455" s="3"/>
      <c r="F455" s="3"/>
      <c r="G455" s="4"/>
      <c r="H455" s="4"/>
      <c r="I455" s="3"/>
      <c r="J455" s="3"/>
      <c r="K455" s="3"/>
      <c r="L455" s="3"/>
      <c r="M455" s="3"/>
      <c r="N455" s="3"/>
      <c r="O455" s="3"/>
      <c r="P455" s="3"/>
      <c r="Q455" s="3"/>
    </row>
    <row r="456" spans="1:17" ht="12.75">
      <c r="A456" s="3"/>
      <c r="B456" s="3"/>
      <c r="C456" s="3"/>
      <c r="D456" s="3"/>
      <c r="E456" s="3"/>
      <c r="F456" s="3"/>
      <c r="G456" s="4"/>
      <c r="H456" s="4"/>
      <c r="I456" s="3"/>
      <c r="J456" s="3"/>
      <c r="K456" s="3"/>
      <c r="L456" s="3"/>
      <c r="M456" s="3"/>
      <c r="N456" s="3"/>
      <c r="O456" s="3"/>
      <c r="P456" s="3"/>
      <c r="Q456" s="3"/>
    </row>
    <row r="457" spans="1:17" ht="12.75">
      <c r="A457" s="3"/>
      <c r="B457" s="3"/>
      <c r="C457" s="3"/>
      <c r="D457" s="3"/>
      <c r="E457" s="3"/>
      <c r="F457" s="3"/>
      <c r="G457" s="4"/>
      <c r="H457" s="4"/>
      <c r="I457" s="3"/>
      <c r="J457" s="3"/>
      <c r="K457" s="3"/>
      <c r="L457" s="3"/>
      <c r="M457" s="3"/>
      <c r="N457" s="3"/>
      <c r="O457" s="3"/>
      <c r="P457" s="3"/>
      <c r="Q457" s="3"/>
    </row>
    <row r="458" spans="1:17" ht="12.75">
      <c r="A458" s="3"/>
      <c r="B458" s="3"/>
      <c r="C458" s="3"/>
      <c r="D458" s="3"/>
      <c r="E458" s="3"/>
      <c r="F458" s="3"/>
      <c r="G458" s="4"/>
      <c r="H458" s="4"/>
      <c r="I458" s="3"/>
      <c r="J458" s="3"/>
      <c r="K458" s="3"/>
      <c r="L458" s="3"/>
      <c r="M458" s="3"/>
      <c r="N458" s="3"/>
      <c r="O458" s="3"/>
      <c r="P458" s="3"/>
      <c r="Q458" s="3"/>
    </row>
    <row r="459" spans="1:17" ht="12.75">
      <c r="A459" s="3"/>
      <c r="B459" s="3"/>
      <c r="C459" s="3"/>
      <c r="D459" s="3"/>
      <c r="E459" s="3"/>
      <c r="F459" s="3"/>
      <c r="G459" s="4"/>
      <c r="H459" s="4"/>
      <c r="I459" s="3"/>
      <c r="J459" s="3"/>
      <c r="K459" s="3"/>
      <c r="L459" s="3"/>
      <c r="M459" s="3"/>
      <c r="N459" s="3"/>
      <c r="O459" s="3"/>
      <c r="P459" s="3"/>
      <c r="Q459" s="3"/>
    </row>
    <row r="460" spans="1:17" ht="12.75">
      <c r="A460" s="3"/>
      <c r="B460" s="3"/>
      <c r="C460" s="3"/>
      <c r="D460" s="3"/>
      <c r="E460" s="3"/>
      <c r="F460" s="3"/>
      <c r="G460" s="4"/>
      <c r="H460" s="4"/>
      <c r="I460" s="3"/>
      <c r="J460" s="3"/>
      <c r="K460" s="3"/>
      <c r="L460" s="3"/>
      <c r="M460" s="3"/>
      <c r="N460" s="3"/>
      <c r="O460" s="3"/>
      <c r="P460" s="3"/>
      <c r="Q460" s="3"/>
    </row>
    <row r="461" spans="1:17" ht="12.75">
      <c r="A461" s="3"/>
      <c r="B461" s="3"/>
      <c r="C461" s="3"/>
      <c r="D461" s="3"/>
      <c r="E461" s="3"/>
      <c r="F461" s="3"/>
      <c r="G461" s="4"/>
      <c r="H461" s="4"/>
      <c r="I461" s="3"/>
      <c r="J461" s="3"/>
      <c r="K461" s="3"/>
      <c r="L461" s="3"/>
      <c r="M461" s="3"/>
      <c r="N461" s="3"/>
      <c r="O461" s="3"/>
      <c r="P461" s="3"/>
      <c r="Q461" s="3"/>
    </row>
    <row r="462" spans="1:17" ht="12.75">
      <c r="A462" s="3"/>
      <c r="B462" s="3"/>
      <c r="C462" s="3"/>
      <c r="D462" s="3"/>
      <c r="E462" s="3"/>
      <c r="F462" s="3"/>
      <c r="G462" s="4"/>
      <c r="H462" s="4"/>
      <c r="I462" s="3"/>
      <c r="J462" s="3"/>
      <c r="K462" s="3"/>
      <c r="L462" s="3"/>
      <c r="M462" s="3"/>
      <c r="N462" s="3"/>
      <c r="O462" s="3"/>
      <c r="P462" s="3"/>
      <c r="Q462" s="3"/>
    </row>
    <row r="463" spans="1:17" ht="12.75">
      <c r="A463" s="3"/>
      <c r="B463" s="3"/>
      <c r="C463" s="3"/>
      <c r="D463" s="3"/>
      <c r="E463" s="3"/>
      <c r="F463" s="3"/>
      <c r="G463" s="4"/>
      <c r="H463" s="4"/>
      <c r="I463" s="3"/>
      <c r="J463" s="3"/>
      <c r="K463" s="3"/>
      <c r="L463" s="3"/>
      <c r="M463" s="3"/>
      <c r="N463" s="3"/>
      <c r="O463" s="3"/>
      <c r="P463" s="3"/>
      <c r="Q463" s="3"/>
    </row>
    <row r="464" spans="1:17" ht="12.75">
      <c r="A464" s="3"/>
      <c r="B464" s="3"/>
      <c r="C464" s="3"/>
      <c r="D464" s="3"/>
      <c r="E464" s="3"/>
      <c r="F464" s="3"/>
      <c r="G464" s="4"/>
      <c r="H464" s="4"/>
      <c r="I464" s="3"/>
      <c r="J464" s="3"/>
      <c r="K464" s="3"/>
      <c r="L464" s="3"/>
      <c r="M464" s="3"/>
      <c r="N464" s="3"/>
      <c r="O464" s="3"/>
      <c r="P464" s="3"/>
      <c r="Q464" s="3"/>
    </row>
    <row r="465" spans="1:17" ht="12.75">
      <c r="A465" s="3"/>
      <c r="B465" s="3"/>
      <c r="C465" s="3"/>
      <c r="D465" s="3"/>
      <c r="E465" s="3"/>
      <c r="F465" s="3"/>
      <c r="G465" s="4"/>
      <c r="H465" s="4"/>
      <c r="I465" s="3"/>
      <c r="J465" s="3"/>
      <c r="K465" s="3"/>
      <c r="L465" s="3"/>
      <c r="M465" s="3"/>
      <c r="N465" s="3"/>
      <c r="O465" s="3"/>
      <c r="P465" s="3"/>
      <c r="Q465" s="3"/>
    </row>
    <row r="466" spans="1:17" ht="12.75">
      <c r="A466" s="3"/>
      <c r="B466" s="3"/>
      <c r="C466" s="3"/>
      <c r="D466" s="3"/>
      <c r="E466" s="3"/>
      <c r="F466" s="3"/>
      <c r="G466" s="4"/>
      <c r="H466" s="4"/>
      <c r="I466" s="3"/>
      <c r="J466" s="3"/>
      <c r="K466" s="3"/>
      <c r="L466" s="3"/>
      <c r="M466" s="3"/>
      <c r="N466" s="3"/>
      <c r="O466" s="3"/>
      <c r="P466" s="3"/>
      <c r="Q466" s="3"/>
    </row>
    <row r="467" spans="1:17" ht="12.75">
      <c r="A467" s="3"/>
      <c r="B467" s="3"/>
      <c r="C467" s="3"/>
      <c r="D467" s="3"/>
      <c r="E467" s="3"/>
      <c r="F467" s="3"/>
      <c r="G467" s="4"/>
      <c r="H467" s="4"/>
      <c r="I467" s="3"/>
      <c r="J467" s="3"/>
      <c r="K467" s="3"/>
      <c r="L467" s="3"/>
      <c r="M467" s="3"/>
      <c r="N467" s="3"/>
      <c r="O467" s="3"/>
      <c r="P467" s="3"/>
      <c r="Q467" s="3"/>
    </row>
    <row r="468" spans="1:17" ht="12.75">
      <c r="A468" s="3"/>
      <c r="B468" s="3"/>
      <c r="C468" s="3"/>
      <c r="D468" s="3"/>
      <c r="E468" s="3"/>
      <c r="F468" s="3"/>
      <c r="G468" s="4"/>
      <c r="H468" s="4"/>
      <c r="I468" s="3"/>
      <c r="J468" s="3"/>
      <c r="K468" s="3"/>
      <c r="L468" s="3"/>
      <c r="M468" s="3"/>
      <c r="N468" s="3"/>
      <c r="O468" s="3"/>
      <c r="P468" s="3"/>
      <c r="Q468" s="3"/>
    </row>
    <row r="469" spans="1:17" ht="12.75">
      <c r="A469" s="3"/>
      <c r="B469" s="3"/>
      <c r="C469" s="3"/>
      <c r="D469" s="3"/>
      <c r="E469" s="3"/>
      <c r="F469" s="3"/>
      <c r="G469" s="4"/>
      <c r="H469" s="4"/>
      <c r="I469" s="3"/>
      <c r="J469" s="3"/>
      <c r="K469" s="3"/>
      <c r="L469" s="3"/>
      <c r="M469" s="3"/>
      <c r="N469" s="3"/>
      <c r="O469" s="3"/>
      <c r="P469" s="3"/>
      <c r="Q469" s="3"/>
    </row>
    <row r="470" spans="1:17" ht="12.75">
      <c r="A470" s="3"/>
      <c r="B470" s="3"/>
      <c r="C470" s="3"/>
      <c r="D470" s="3"/>
      <c r="E470" s="3"/>
      <c r="F470" s="3"/>
      <c r="G470" s="4"/>
      <c r="H470" s="4"/>
      <c r="I470" s="3"/>
      <c r="J470" s="3"/>
      <c r="K470" s="3"/>
      <c r="L470" s="3"/>
      <c r="M470" s="3"/>
      <c r="N470" s="3"/>
      <c r="O470" s="3"/>
      <c r="P470" s="3"/>
      <c r="Q470" s="3"/>
    </row>
    <row r="471" spans="1:17" ht="12.75">
      <c r="A471" s="3"/>
      <c r="B471" s="3"/>
      <c r="C471" s="3"/>
      <c r="D471" s="3"/>
      <c r="E471" s="3"/>
      <c r="F471" s="3"/>
      <c r="G471" s="4"/>
      <c r="H471" s="4"/>
      <c r="I471" s="3"/>
      <c r="J471" s="3"/>
      <c r="K471" s="3"/>
      <c r="L471" s="3"/>
      <c r="M471" s="3"/>
      <c r="N471" s="3"/>
      <c r="O471" s="3"/>
      <c r="P471" s="3"/>
      <c r="Q471" s="3"/>
    </row>
    <row r="472" spans="1:17" ht="12.75">
      <c r="A472" s="3"/>
      <c r="B472" s="3"/>
      <c r="C472" s="3"/>
      <c r="D472" s="3"/>
      <c r="E472" s="3"/>
      <c r="F472" s="3"/>
      <c r="G472" s="4"/>
      <c r="H472" s="4"/>
      <c r="I472" s="3"/>
      <c r="J472" s="3"/>
      <c r="K472" s="3"/>
      <c r="L472" s="3"/>
      <c r="M472" s="3"/>
      <c r="N472" s="3"/>
      <c r="O472" s="3"/>
      <c r="P472" s="3"/>
      <c r="Q472" s="3"/>
    </row>
    <row r="473" spans="1:17" ht="12.75">
      <c r="A473" s="3"/>
      <c r="B473" s="3"/>
      <c r="C473" s="3"/>
      <c r="D473" s="3"/>
      <c r="E473" s="3"/>
      <c r="F473" s="3"/>
      <c r="G473" s="4"/>
      <c r="H473" s="4"/>
      <c r="I473" s="3"/>
      <c r="J473" s="3"/>
      <c r="K473" s="3"/>
      <c r="L473" s="3"/>
      <c r="M473" s="3"/>
      <c r="N473" s="3"/>
      <c r="O473" s="3"/>
      <c r="P473" s="3"/>
      <c r="Q473" s="3"/>
    </row>
    <row r="474" spans="1:17" ht="12.75">
      <c r="A474" s="3"/>
      <c r="B474" s="3"/>
      <c r="C474" s="3"/>
      <c r="D474" s="3"/>
      <c r="E474" s="3"/>
      <c r="F474" s="3"/>
      <c r="G474" s="4"/>
      <c r="H474" s="4"/>
      <c r="I474" s="3"/>
      <c r="J474" s="3"/>
      <c r="K474" s="3"/>
      <c r="L474" s="3"/>
      <c r="M474" s="3"/>
      <c r="N474" s="3"/>
      <c r="O474" s="3"/>
      <c r="P474" s="3"/>
      <c r="Q474" s="3"/>
    </row>
    <row r="475" spans="1:17" ht="12.75">
      <c r="A475" s="3"/>
      <c r="B475" s="3"/>
      <c r="C475" s="3"/>
      <c r="D475" s="3"/>
      <c r="E475" s="3"/>
      <c r="F475" s="3"/>
      <c r="G475" s="4"/>
      <c r="H475" s="4"/>
      <c r="I475" s="3"/>
      <c r="J475" s="3"/>
      <c r="K475" s="3"/>
      <c r="L475" s="3"/>
      <c r="M475" s="3"/>
      <c r="N475" s="3"/>
      <c r="O475" s="3"/>
      <c r="P475" s="3"/>
      <c r="Q475" s="3"/>
    </row>
    <row r="476" spans="1:17" ht="12.75">
      <c r="A476" s="3"/>
      <c r="B476" s="3"/>
      <c r="C476" s="3"/>
      <c r="D476" s="3"/>
      <c r="E476" s="3"/>
      <c r="F476" s="3"/>
      <c r="G476" s="4"/>
      <c r="H476" s="4"/>
      <c r="I476" s="3"/>
      <c r="J476" s="3"/>
      <c r="K476" s="3"/>
      <c r="L476" s="3"/>
      <c r="M476" s="3"/>
      <c r="N476" s="3"/>
      <c r="O476" s="3"/>
      <c r="P476" s="3"/>
      <c r="Q476" s="3"/>
    </row>
    <row r="477" spans="1:17" ht="12.75">
      <c r="A477" s="3"/>
      <c r="B477" s="3"/>
      <c r="C477" s="3"/>
      <c r="D477" s="3"/>
      <c r="E477" s="3"/>
      <c r="F477" s="3"/>
      <c r="G477" s="4"/>
      <c r="H477" s="4"/>
      <c r="I477" s="3"/>
      <c r="J477" s="3"/>
      <c r="K477" s="3"/>
      <c r="L477" s="3"/>
      <c r="M477" s="3"/>
      <c r="N477" s="3"/>
      <c r="O477" s="3"/>
      <c r="P477" s="3"/>
      <c r="Q477" s="3"/>
    </row>
    <row r="478" spans="1:17" ht="12.75">
      <c r="A478" s="3"/>
      <c r="B478" s="3"/>
      <c r="C478" s="3"/>
      <c r="D478" s="3"/>
      <c r="E478" s="3"/>
      <c r="F478" s="3"/>
      <c r="G478" s="4"/>
      <c r="H478" s="4"/>
      <c r="I478" s="3"/>
      <c r="J478" s="3"/>
      <c r="K478" s="3"/>
      <c r="L478" s="3"/>
      <c r="M478" s="3"/>
      <c r="N478" s="3"/>
      <c r="O478" s="3"/>
      <c r="P478" s="3"/>
      <c r="Q478" s="3"/>
    </row>
    <row r="479" spans="1:17" ht="12.75">
      <c r="A479" s="3"/>
      <c r="B479" s="3"/>
      <c r="C479" s="3"/>
      <c r="D479" s="3"/>
      <c r="E479" s="3"/>
      <c r="F479" s="3"/>
      <c r="G479" s="4"/>
      <c r="H479" s="4"/>
      <c r="I479" s="3"/>
      <c r="J479" s="3"/>
      <c r="K479" s="3"/>
      <c r="L479" s="3"/>
      <c r="M479" s="3"/>
      <c r="N479" s="3"/>
      <c r="O479" s="3"/>
      <c r="P479" s="3"/>
      <c r="Q479" s="3"/>
    </row>
    <row r="480" spans="1:17" ht="12.75">
      <c r="A480" s="3"/>
      <c r="B480" s="3"/>
      <c r="C480" s="3"/>
      <c r="D480" s="3"/>
      <c r="E480" s="3"/>
      <c r="F480" s="3"/>
      <c r="G480" s="4"/>
      <c r="H480" s="4"/>
      <c r="I480" s="3"/>
      <c r="J480" s="3"/>
      <c r="K480" s="3"/>
      <c r="L480" s="3"/>
      <c r="M480" s="3"/>
      <c r="N480" s="3"/>
      <c r="O480" s="3"/>
      <c r="P480" s="3"/>
      <c r="Q480" s="3"/>
    </row>
    <row r="481" spans="1:17" ht="12.75">
      <c r="A481" s="3"/>
      <c r="B481" s="3"/>
      <c r="C481" s="3"/>
      <c r="D481" s="3"/>
      <c r="E481" s="3"/>
      <c r="F481" s="3"/>
      <c r="G481" s="4"/>
      <c r="H481" s="4"/>
      <c r="I481" s="3"/>
      <c r="J481" s="3"/>
      <c r="K481" s="3"/>
      <c r="L481" s="3"/>
      <c r="M481" s="3"/>
      <c r="N481" s="3"/>
      <c r="O481" s="3"/>
      <c r="P481" s="3"/>
      <c r="Q481" s="3"/>
    </row>
    <row r="482" spans="1:17" ht="12.75">
      <c r="A482" s="3"/>
      <c r="B482" s="3"/>
      <c r="C482" s="3"/>
      <c r="D482" s="3"/>
      <c r="E482" s="3"/>
      <c r="F482" s="3"/>
      <c r="G482" s="4"/>
      <c r="H482" s="4"/>
      <c r="I482" s="3"/>
      <c r="J482" s="3"/>
      <c r="K482" s="3"/>
      <c r="L482" s="3"/>
      <c r="M482" s="3"/>
      <c r="N482" s="3"/>
      <c r="O482" s="3"/>
      <c r="P482" s="3"/>
      <c r="Q482" s="3"/>
    </row>
    <row r="483" spans="1:17" ht="12.75">
      <c r="A483" s="3"/>
      <c r="B483" s="3"/>
      <c r="C483" s="3"/>
      <c r="D483" s="3"/>
      <c r="E483" s="3"/>
      <c r="F483" s="3"/>
      <c r="G483" s="4"/>
      <c r="H483" s="4"/>
      <c r="I483" s="3"/>
      <c r="J483" s="3"/>
      <c r="K483" s="3"/>
      <c r="L483" s="3"/>
      <c r="M483" s="3"/>
      <c r="N483" s="3"/>
      <c r="O483" s="3"/>
      <c r="P483" s="3"/>
      <c r="Q483" s="3"/>
    </row>
    <row r="484" spans="1:17" ht="12.75">
      <c r="A484" s="3"/>
      <c r="B484" s="3"/>
      <c r="C484" s="3"/>
      <c r="D484" s="3"/>
      <c r="E484" s="3"/>
      <c r="F484" s="3"/>
      <c r="G484" s="4"/>
      <c r="H484" s="4"/>
      <c r="I484" s="3"/>
      <c r="J484" s="3"/>
      <c r="K484" s="3"/>
      <c r="L484" s="3"/>
      <c r="M484" s="3"/>
      <c r="N484" s="3"/>
      <c r="O484" s="3"/>
      <c r="P484" s="3"/>
      <c r="Q484" s="3"/>
    </row>
    <row r="485" spans="1:17" ht="12.75">
      <c r="A485" s="3"/>
      <c r="B485" s="3"/>
      <c r="C485" s="3"/>
      <c r="D485" s="3"/>
      <c r="E485" s="3"/>
      <c r="F485" s="3"/>
      <c r="G485" s="4"/>
      <c r="H485" s="4"/>
      <c r="I485" s="3"/>
      <c r="J485" s="3"/>
      <c r="K485" s="3"/>
      <c r="L485" s="3"/>
      <c r="M485" s="3"/>
      <c r="N485" s="3"/>
      <c r="O485" s="3"/>
      <c r="P485" s="3"/>
      <c r="Q485" s="3"/>
    </row>
    <row r="486" spans="1:17" ht="12.75">
      <c r="A486" s="3"/>
      <c r="B486" s="3"/>
      <c r="C486" s="3"/>
      <c r="D486" s="3"/>
      <c r="E486" s="3"/>
      <c r="F486" s="3"/>
      <c r="G486" s="4"/>
      <c r="H486" s="4"/>
      <c r="I486" s="3"/>
      <c r="J486" s="3"/>
      <c r="K486" s="3"/>
      <c r="L486" s="3"/>
      <c r="M486" s="3"/>
      <c r="N486" s="3"/>
      <c r="O486" s="3"/>
      <c r="P486" s="3"/>
      <c r="Q486" s="3"/>
    </row>
    <row r="487" spans="1:17" ht="12.75">
      <c r="A487" s="3"/>
      <c r="B487" s="3"/>
      <c r="C487" s="3"/>
      <c r="D487" s="3"/>
      <c r="E487" s="3"/>
      <c r="F487" s="3"/>
      <c r="G487" s="4"/>
      <c r="H487" s="4"/>
      <c r="I487" s="3"/>
      <c r="J487" s="3"/>
      <c r="K487" s="3"/>
      <c r="L487" s="3"/>
      <c r="M487" s="3"/>
      <c r="N487" s="3"/>
      <c r="O487" s="3"/>
      <c r="P487" s="3"/>
      <c r="Q487" s="3"/>
    </row>
    <row r="488" spans="1:17" ht="12.75">
      <c r="A488" s="3"/>
      <c r="B488" s="3"/>
      <c r="C488" s="3"/>
      <c r="D488" s="3"/>
      <c r="E488" s="3"/>
      <c r="F488" s="3"/>
      <c r="G488" s="4"/>
      <c r="H488" s="4"/>
      <c r="I488" s="3"/>
      <c r="J488" s="3"/>
      <c r="K488" s="3"/>
      <c r="L488" s="3"/>
      <c r="M488" s="3"/>
      <c r="N488" s="3"/>
      <c r="O488" s="3"/>
      <c r="P488" s="3"/>
      <c r="Q488" s="3"/>
    </row>
    <row r="489" spans="1:17" ht="12.75">
      <c r="A489" s="3"/>
      <c r="B489" s="3"/>
      <c r="C489" s="3"/>
      <c r="D489" s="3"/>
      <c r="E489" s="3"/>
      <c r="F489" s="3"/>
      <c r="G489" s="4"/>
      <c r="H489" s="4"/>
      <c r="I489" s="3"/>
      <c r="J489" s="3"/>
      <c r="K489" s="3"/>
      <c r="L489" s="3"/>
      <c r="M489" s="3"/>
      <c r="N489" s="3"/>
      <c r="O489" s="3"/>
      <c r="P489" s="3"/>
      <c r="Q489" s="3"/>
    </row>
    <row r="490" spans="1:17" ht="12.75">
      <c r="A490" s="3"/>
      <c r="B490" s="3"/>
      <c r="C490" s="3"/>
      <c r="D490" s="3"/>
      <c r="E490" s="3"/>
      <c r="F490" s="3"/>
      <c r="G490" s="4"/>
      <c r="H490" s="4"/>
      <c r="I490" s="3"/>
      <c r="J490" s="3"/>
      <c r="K490" s="3"/>
      <c r="L490" s="3"/>
      <c r="M490" s="3"/>
      <c r="N490" s="3"/>
      <c r="O490" s="3"/>
      <c r="P490" s="3"/>
      <c r="Q490" s="3"/>
    </row>
    <row r="491" spans="1:17" ht="12.75">
      <c r="A491" s="3"/>
      <c r="B491" s="3"/>
      <c r="C491" s="3"/>
      <c r="D491" s="3"/>
      <c r="E491" s="3"/>
      <c r="F491" s="3"/>
      <c r="G491" s="4"/>
      <c r="H491" s="4"/>
      <c r="I491" s="3"/>
      <c r="J491" s="3"/>
      <c r="K491" s="3"/>
      <c r="L491" s="3"/>
      <c r="M491" s="3"/>
      <c r="N491" s="3"/>
      <c r="O491" s="3"/>
      <c r="P491" s="3"/>
      <c r="Q491" s="3"/>
    </row>
    <row r="492" spans="1:17" ht="12.75">
      <c r="A492" s="3"/>
      <c r="B492" s="3"/>
      <c r="C492" s="3"/>
      <c r="D492" s="3"/>
      <c r="E492" s="3"/>
      <c r="F492" s="3"/>
      <c r="G492" s="4"/>
      <c r="H492" s="4"/>
      <c r="I492" s="3"/>
      <c r="J492" s="3"/>
      <c r="K492" s="3"/>
      <c r="L492" s="3"/>
      <c r="M492" s="3"/>
      <c r="N492" s="3"/>
      <c r="O492" s="3"/>
      <c r="P492" s="3"/>
      <c r="Q492" s="3"/>
    </row>
    <row r="493" spans="1:17" ht="12.75">
      <c r="A493" s="3"/>
      <c r="B493" s="3"/>
      <c r="C493" s="3"/>
      <c r="D493" s="3"/>
      <c r="E493" s="3"/>
      <c r="F493" s="3"/>
      <c r="G493" s="4"/>
      <c r="H493" s="4"/>
      <c r="I493" s="3"/>
      <c r="J493" s="3"/>
      <c r="K493" s="3"/>
      <c r="L493" s="3"/>
      <c r="M493" s="3"/>
      <c r="N493" s="3"/>
      <c r="O493" s="3"/>
      <c r="P493" s="3"/>
      <c r="Q493" s="3"/>
    </row>
    <row r="494" spans="1:17" ht="12.75">
      <c r="A494" s="3"/>
      <c r="B494" s="3"/>
      <c r="C494" s="3"/>
      <c r="D494" s="3"/>
      <c r="E494" s="3"/>
      <c r="F494" s="3"/>
      <c r="G494" s="4"/>
      <c r="H494" s="4"/>
      <c r="I494" s="3"/>
      <c r="J494" s="3"/>
      <c r="K494" s="3"/>
      <c r="L494" s="3"/>
      <c r="M494" s="3"/>
      <c r="N494" s="3"/>
      <c r="O494" s="3"/>
      <c r="P494" s="3"/>
      <c r="Q494" s="3"/>
    </row>
    <row r="495" spans="1:17" ht="12.75">
      <c r="A495" s="3"/>
      <c r="B495" s="3"/>
      <c r="C495" s="3"/>
      <c r="D495" s="3"/>
      <c r="E495" s="3"/>
      <c r="F495" s="3"/>
      <c r="G495" s="4"/>
      <c r="H495" s="4"/>
      <c r="I495" s="3"/>
      <c r="J495" s="3"/>
      <c r="K495" s="3"/>
      <c r="L495" s="3"/>
      <c r="M495" s="3"/>
      <c r="N495" s="3"/>
      <c r="O495" s="3"/>
      <c r="P495" s="3"/>
      <c r="Q495" s="3"/>
    </row>
    <row r="496" spans="1:17" ht="12.75">
      <c r="A496" s="3"/>
      <c r="B496" s="3"/>
      <c r="C496" s="3"/>
      <c r="D496" s="3"/>
      <c r="E496" s="3"/>
      <c r="F496" s="3"/>
      <c r="G496" s="4"/>
      <c r="H496" s="4"/>
      <c r="I496" s="3"/>
      <c r="J496" s="3"/>
      <c r="K496" s="3"/>
      <c r="L496" s="3"/>
      <c r="M496" s="3"/>
      <c r="N496" s="3"/>
      <c r="O496" s="3"/>
      <c r="P496" s="3"/>
      <c r="Q496" s="3"/>
    </row>
    <row r="497" spans="1:17" ht="12.75">
      <c r="A497" s="3"/>
      <c r="B497" s="3"/>
      <c r="C497" s="3"/>
      <c r="D497" s="3"/>
      <c r="E497" s="3"/>
      <c r="F497" s="3"/>
      <c r="G497" s="4"/>
      <c r="H497" s="4"/>
      <c r="I497" s="3"/>
      <c r="J497" s="3"/>
      <c r="K497" s="3"/>
      <c r="L497" s="3"/>
      <c r="M497" s="3"/>
      <c r="N497" s="3"/>
      <c r="O497" s="3"/>
      <c r="P497" s="3"/>
      <c r="Q497" s="3"/>
    </row>
    <row r="498" spans="1:17" ht="12.75">
      <c r="A498" s="3"/>
      <c r="B498" s="3"/>
      <c r="C498" s="3"/>
      <c r="D498" s="3"/>
      <c r="E498" s="3"/>
      <c r="F498" s="3"/>
      <c r="G498" s="4"/>
      <c r="H498" s="4"/>
      <c r="I498" s="3"/>
      <c r="J498" s="3"/>
      <c r="K498" s="3"/>
      <c r="L498" s="3"/>
      <c r="M498" s="3"/>
      <c r="N498" s="3"/>
      <c r="O498" s="3"/>
      <c r="P498" s="3"/>
      <c r="Q498" s="3"/>
    </row>
    <row r="499" spans="1:17" ht="12.75">
      <c r="A499" s="3"/>
      <c r="B499" s="3"/>
      <c r="C499" s="3"/>
      <c r="D499" s="3"/>
      <c r="E499" s="3"/>
      <c r="F499" s="3"/>
      <c r="G499" s="4"/>
      <c r="H499" s="4"/>
      <c r="I499" s="3"/>
      <c r="J499" s="3"/>
      <c r="K499" s="3"/>
      <c r="L499" s="3"/>
      <c r="M499" s="3"/>
      <c r="N499" s="3"/>
      <c r="O499" s="3"/>
      <c r="P499" s="3"/>
      <c r="Q499" s="3"/>
    </row>
    <row r="500" spans="1:17" ht="12.75">
      <c r="A500" s="3"/>
      <c r="B500" s="3"/>
      <c r="C500" s="3"/>
      <c r="D500" s="3"/>
      <c r="E500" s="3"/>
      <c r="F500" s="3"/>
      <c r="G500" s="4"/>
      <c r="H500" s="4"/>
      <c r="I500" s="3"/>
      <c r="J500" s="3"/>
      <c r="K500" s="3"/>
      <c r="L500" s="3"/>
      <c r="M500" s="3"/>
      <c r="N500" s="3"/>
      <c r="O500" s="3"/>
      <c r="P500" s="3"/>
      <c r="Q500" s="3"/>
    </row>
    <row r="501" spans="1:17" ht="12.75">
      <c r="A501" s="3"/>
      <c r="B501" s="3"/>
      <c r="C501" s="3"/>
      <c r="D501" s="3"/>
      <c r="E501" s="3"/>
      <c r="F501" s="3"/>
      <c r="G501" s="4"/>
      <c r="H501" s="4"/>
      <c r="I501" s="3"/>
      <c r="J501" s="3"/>
      <c r="K501" s="3"/>
      <c r="L501" s="3"/>
      <c r="M501" s="3"/>
      <c r="N501" s="3"/>
      <c r="O501" s="3"/>
      <c r="P501" s="3"/>
      <c r="Q501" s="3"/>
    </row>
    <row r="502" spans="1:17" ht="12.75">
      <c r="A502" s="3"/>
      <c r="B502" s="3"/>
      <c r="C502" s="3"/>
      <c r="D502" s="3"/>
      <c r="E502" s="3"/>
      <c r="F502" s="3"/>
      <c r="G502" s="4"/>
      <c r="H502" s="4"/>
      <c r="I502" s="3"/>
      <c r="J502" s="3"/>
      <c r="K502" s="3"/>
      <c r="L502" s="3"/>
      <c r="M502" s="3"/>
      <c r="N502" s="3"/>
      <c r="O502" s="3"/>
      <c r="P502" s="3"/>
      <c r="Q502" s="3"/>
    </row>
    <row r="503" spans="1:17" ht="12.75">
      <c r="A503" s="3"/>
      <c r="B503" s="3"/>
      <c r="C503" s="3"/>
      <c r="D503" s="3"/>
      <c r="E503" s="3"/>
      <c r="F503" s="3"/>
      <c r="G503" s="4"/>
      <c r="H503" s="4"/>
      <c r="I503" s="3"/>
      <c r="J503" s="3"/>
      <c r="K503" s="3"/>
      <c r="L503" s="3"/>
      <c r="M503" s="3"/>
      <c r="N503" s="3"/>
      <c r="O503" s="3"/>
      <c r="P503" s="3"/>
      <c r="Q503" s="3"/>
    </row>
    <row r="504" spans="1:17" ht="12.75">
      <c r="A504" s="3"/>
      <c r="B504" s="3"/>
      <c r="C504" s="3"/>
      <c r="D504" s="3"/>
      <c r="E504" s="3"/>
      <c r="F504" s="3"/>
      <c r="G504" s="4"/>
      <c r="H504" s="4"/>
      <c r="I504" s="3"/>
      <c r="J504" s="3"/>
      <c r="K504" s="3"/>
      <c r="L504" s="3"/>
      <c r="M504" s="3"/>
      <c r="N504" s="3"/>
      <c r="O504" s="3"/>
      <c r="P504" s="3"/>
      <c r="Q504" s="3"/>
    </row>
    <row r="505" spans="1:17" ht="12.75">
      <c r="A505" s="3"/>
      <c r="B505" s="3"/>
      <c r="C505" s="3"/>
      <c r="D505" s="3"/>
      <c r="E505" s="3"/>
      <c r="F505" s="3"/>
      <c r="G505" s="4"/>
      <c r="H505" s="4"/>
      <c r="I505" s="3"/>
      <c r="J505" s="3"/>
      <c r="K505" s="3"/>
      <c r="L505" s="3"/>
      <c r="M505" s="3"/>
      <c r="N505" s="3"/>
      <c r="O505" s="3"/>
      <c r="P505" s="3"/>
      <c r="Q505" s="3"/>
    </row>
    <row r="506" spans="1:17" ht="12.75">
      <c r="A506" s="3"/>
      <c r="B506" s="3"/>
      <c r="C506" s="3"/>
      <c r="D506" s="3"/>
      <c r="E506" s="3"/>
      <c r="F506" s="3"/>
      <c r="G506" s="4"/>
      <c r="H506" s="4"/>
      <c r="I506" s="3"/>
      <c r="J506" s="3"/>
      <c r="K506" s="3"/>
      <c r="L506" s="3"/>
      <c r="M506" s="3"/>
      <c r="N506" s="3"/>
      <c r="O506" s="3"/>
      <c r="P506" s="3"/>
      <c r="Q506" s="3"/>
    </row>
    <row r="507" spans="1:17" ht="12.75">
      <c r="A507" s="3"/>
      <c r="B507" s="3"/>
      <c r="C507" s="3"/>
      <c r="D507" s="3"/>
      <c r="E507" s="3"/>
      <c r="F507" s="3"/>
      <c r="G507" s="4"/>
      <c r="H507" s="4"/>
      <c r="I507" s="3"/>
      <c r="J507" s="3"/>
      <c r="K507" s="3"/>
      <c r="L507" s="3"/>
      <c r="M507" s="3"/>
      <c r="N507" s="3"/>
      <c r="O507" s="3"/>
      <c r="P507" s="3"/>
      <c r="Q507" s="3"/>
    </row>
    <row r="508" spans="1:17" ht="12.75">
      <c r="A508" s="3"/>
      <c r="B508" s="3"/>
      <c r="C508" s="3"/>
      <c r="D508" s="3"/>
      <c r="E508" s="3"/>
      <c r="F508" s="3"/>
      <c r="G508" s="4"/>
      <c r="H508" s="4"/>
      <c r="I508" s="3"/>
      <c r="J508" s="3"/>
      <c r="K508" s="3"/>
      <c r="L508" s="3"/>
      <c r="M508" s="3"/>
      <c r="N508" s="3"/>
      <c r="O508" s="3"/>
      <c r="P508" s="3"/>
      <c r="Q508" s="3"/>
    </row>
    <row r="509" spans="1:17" ht="12.75">
      <c r="A509" s="3"/>
      <c r="B509" s="3"/>
      <c r="C509" s="3"/>
      <c r="D509" s="3"/>
      <c r="E509" s="3"/>
      <c r="F509" s="3"/>
      <c r="G509" s="4"/>
      <c r="H509" s="4"/>
      <c r="I509" s="3"/>
      <c r="J509" s="3"/>
      <c r="K509" s="3"/>
      <c r="L509" s="3"/>
      <c r="M509" s="3"/>
      <c r="N509" s="3"/>
      <c r="O509" s="3"/>
      <c r="P509" s="3"/>
      <c r="Q509" s="3"/>
    </row>
    <row r="510" spans="1:17" ht="12.75">
      <c r="A510" s="3"/>
      <c r="B510" s="3"/>
      <c r="C510" s="3"/>
      <c r="D510" s="3"/>
      <c r="E510" s="3"/>
      <c r="F510" s="3"/>
      <c r="G510" s="4"/>
      <c r="H510" s="4"/>
      <c r="I510" s="3"/>
      <c r="J510" s="3"/>
      <c r="K510" s="3"/>
      <c r="L510" s="3"/>
      <c r="M510" s="3"/>
      <c r="N510" s="3"/>
      <c r="O510" s="3"/>
      <c r="P510" s="3"/>
      <c r="Q510" s="3"/>
    </row>
    <row r="511" spans="1:17" ht="12.75">
      <c r="A511" s="3"/>
      <c r="B511" s="3"/>
      <c r="C511" s="3"/>
      <c r="D511" s="3"/>
      <c r="E511" s="3"/>
      <c r="F511" s="3"/>
      <c r="G511" s="4"/>
      <c r="H511" s="4"/>
      <c r="I511" s="3"/>
      <c r="J511" s="3"/>
      <c r="K511" s="3"/>
      <c r="L511" s="3"/>
      <c r="M511" s="3"/>
      <c r="N511" s="3"/>
      <c r="O511" s="3"/>
      <c r="P511" s="3"/>
      <c r="Q511" s="3"/>
    </row>
    <row r="512" spans="1:17" ht="12.75">
      <c r="A512" s="3"/>
      <c r="B512" s="3"/>
      <c r="C512" s="3"/>
      <c r="D512" s="3"/>
      <c r="E512" s="3"/>
      <c r="F512" s="3"/>
      <c r="G512" s="4"/>
      <c r="H512" s="4"/>
      <c r="I512" s="3"/>
      <c r="J512" s="3"/>
      <c r="K512" s="3"/>
      <c r="L512" s="3"/>
      <c r="M512" s="3"/>
      <c r="N512" s="3"/>
      <c r="O512" s="3"/>
      <c r="P512" s="3"/>
      <c r="Q512" s="3"/>
    </row>
    <row r="513" spans="1:17" ht="12.75">
      <c r="A513" s="3"/>
      <c r="B513" s="3"/>
      <c r="C513" s="3"/>
      <c r="D513" s="3"/>
      <c r="E513" s="3"/>
      <c r="F513" s="3"/>
      <c r="G513" s="4"/>
      <c r="H513" s="4"/>
      <c r="I513" s="3"/>
      <c r="J513" s="3"/>
      <c r="K513" s="3"/>
      <c r="L513" s="3"/>
      <c r="M513" s="3"/>
      <c r="N513" s="3"/>
      <c r="O513" s="3"/>
      <c r="P513" s="3"/>
      <c r="Q513" s="3"/>
    </row>
    <row r="514" spans="1:17" ht="12.75">
      <c r="A514" s="3"/>
      <c r="B514" s="3"/>
      <c r="C514" s="3"/>
      <c r="D514" s="3"/>
      <c r="E514" s="3"/>
      <c r="F514" s="3"/>
      <c r="G514" s="4"/>
      <c r="H514" s="4"/>
      <c r="I514" s="3"/>
      <c r="J514" s="3"/>
      <c r="K514" s="3"/>
      <c r="L514" s="3"/>
      <c r="M514" s="3"/>
      <c r="N514" s="3"/>
      <c r="O514" s="3"/>
      <c r="P514" s="3"/>
      <c r="Q514" s="3"/>
    </row>
    <row r="515" spans="1:17" ht="12.75">
      <c r="A515" s="3"/>
      <c r="B515" s="3"/>
      <c r="C515" s="3"/>
      <c r="D515" s="3"/>
      <c r="E515" s="3"/>
      <c r="F515" s="3"/>
      <c r="G515" s="4"/>
      <c r="H515" s="4"/>
      <c r="I515" s="3"/>
      <c r="J515" s="3"/>
      <c r="K515" s="3"/>
      <c r="L515" s="3"/>
      <c r="M515" s="3"/>
      <c r="N515" s="3"/>
      <c r="O515" s="3"/>
      <c r="P515" s="3"/>
      <c r="Q515" s="3"/>
    </row>
    <row r="516" spans="1:17" ht="12.75">
      <c r="A516" s="3"/>
      <c r="B516" s="3"/>
      <c r="C516" s="3"/>
      <c r="D516" s="3"/>
      <c r="E516" s="3"/>
      <c r="F516" s="3"/>
      <c r="G516" s="4"/>
      <c r="H516" s="4"/>
      <c r="I516" s="3"/>
      <c r="J516" s="3"/>
      <c r="K516" s="3"/>
      <c r="L516" s="3"/>
      <c r="M516" s="3"/>
      <c r="N516" s="3"/>
      <c r="O516" s="3"/>
      <c r="P516" s="3"/>
      <c r="Q516" s="3"/>
    </row>
    <row r="517" spans="1:17" ht="12.75">
      <c r="A517" s="3"/>
      <c r="B517" s="3"/>
      <c r="C517" s="3"/>
      <c r="D517" s="3"/>
      <c r="E517" s="3"/>
      <c r="F517" s="3"/>
      <c r="G517" s="4"/>
      <c r="H517" s="4"/>
      <c r="I517" s="3"/>
      <c r="J517" s="3"/>
      <c r="K517" s="3"/>
      <c r="L517" s="3"/>
      <c r="M517" s="3"/>
      <c r="N517" s="3"/>
      <c r="O517" s="3"/>
      <c r="P517" s="3"/>
      <c r="Q517" s="3"/>
    </row>
    <row r="518" spans="1:17" ht="12.75">
      <c r="A518" s="3"/>
      <c r="B518" s="3"/>
      <c r="C518" s="3"/>
      <c r="D518" s="3"/>
      <c r="E518" s="3"/>
      <c r="F518" s="3"/>
      <c r="G518" s="4"/>
      <c r="H518" s="4"/>
      <c r="I518" s="3"/>
      <c r="J518" s="3"/>
      <c r="K518" s="3"/>
      <c r="L518" s="3"/>
      <c r="M518" s="3"/>
      <c r="N518" s="3"/>
      <c r="O518" s="3"/>
      <c r="P518" s="3"/>
      <c r="Q518" s="3"/>
    </row>
    <row r="519" spans="1:17" ht="12.75">
      <c r="A519" s="3"/>
      <c r="B519" s="3"/>
      <c r="C519" s="3"/>
      <c r="D519" s="3"/>
      <c r="E519" s="3"/>
      <c r="F519" s="3"/>
      <c r="G519" s="4"/>
      <c r="H519" s="4"/>
      <c r="I519" s="3"/>
      <c r="J519" s="3"/>
      <c r="K519" s="3"/>
      <c r="L519" s="3"/>
      <c r="M519" s="3"/>
      <c r="N519" s="3"/>
      <c r="O519" s="3"/>
      <c r="P519" s="3"/>
      <c r="Q519" s="3"/>
    </row>
    <row r="520" spans="1:17" ht="12.75">
      <c r="A520" s="3"/>
      <c r="B520" s="3"/>
      <c r="C520" s="3"/>
      <c r="D520" s="3"/>
      <c r="E520" s="3"/>
      <c r="F520" s="3"/>
      <c r="G520" s="4"/>
      <c r="H520" s="4"/>
      <c r="I520" s="3"/>
      <c r="J520" s="3"/>
      <c r="K520" s="3"/>
      <c r="L520" s="3"/>
      <c r="M520" s="3"/>
      <c r="N520" s="3"/>
      <c r="O520" s="3"/>
      <c r="P520" s="3"/>
      <c r="Q520" s="3"/>
    </row>
    <row r="521" spans="1:17" ht="12.75">
      <c r="A521" s="3"/>
      <c r="B521" s="3"/>
      <c r="C521" s="3"/>
      <c r="D521" s="3"/>
      <c r="E521" s="3"/>
      <c r="F521" s="3"/>
      <c r="G521" s="4"/>
      <c r="H521" s="4"/>
      <c r="I521" s="3"/>
      <c r="J521" s="3"/>
      <c r="K521" s="3"/>
      <c r="L521" s="3"/>
      <c r="M521" s="3"/>
      <c r="N521" s="3"/>
      <c r="O521" s="3"/>
      <c r="P521" s="3"/>
      <c r="Q521" s="3"/>
    </row>
    <row r="522" spans="1:17" ht="12.75">
      <c r="A522" s="3"/>
      <c r="B522" s="3"/>
      <c r="C522" s="3"/>
      <c r="D522" s="3"/>
      <c r="E522" s="3"/>
      <c r="F522" s="3"/>
      <c r="G522" s="4"/>
      <c r="H522" s="4"/>
      <c r="I522" s="3"/>
      <c r="J522" s="3"/>
      <c r="K522" s="3"/>
      <c r="L522" s="3"/>
      <c r="M522" s="3"/>
      <c r="N522" s="3"/>
      <c r="O522" s="3"/>
      <c r="P522" s="3"/>
      <c r="Q522" s="3"/>
    </row>
    <row r="523" spans="1:17" ht="12.75">
      <c r="A523" s="3"/>
      <c r="B523" s="3"/>
      <c r="C523" s="3"/>
      <c r="D523" s="3"/>
      <c r="E523" s="3"/>
      <c r="F523" s="3"/>
      <c r="G523" s="4"/>
      <c r="H523" s="4"/>
      <c r="I523" s="3"/>
      <c r="J523" s="3"/>
      <c r="K523" s="3"/>
      <c r="L523" s="3"/>
      <c r="M523" s="3"/>
      <c r="N523" s="3"/>
      <c r="O523" s="3"/>
      <c r="P523" s="3"/>
      <c r="Q523" s="3"/>
    </row>
    <row r="524" spans="1:17" ht="12.75">
      <c r="A524" s="3"/>
      <c r="B524" s="3"/>
      <c r="C524" s="3"/>
      <c r="D524" s="3"/>
      <c r="E524" s="3"/>
      <c r="F524" s="3"/>
      <c r="G524" s="4"/>
      <c r="H524" s="4"/>
      <c r="I524" s="3"/>
      <c r="J524" s="3"/>
      <c r="K524" s="3"/>
      <c r="L524" s="3"/>
      <c r="M524" s="3"/>
      <c r="N524" s="3"/>
      <c r="O524" s="3"/>
      <c r="P524" s="3"/>
      <c r="Q524" s="3"/>
    </row>
    <row r="525" spans="1:17" ht="12.75">
      <c r="A525" s="3"/>
      <c r="B525" s="3"/>
      <c r="C525" s="3"/>
      <c r="D525" s="3"/>
      <c r="E525" s="3"/>
      <c r="F525" s="3"/>
      <c r="G525" s="4"/>
      <c r="H525" s="4"/>
      <c r="I525" s="3"/>
      <c r="J525" s="3"/>
      <c r="K525" s="3"/>
      <c r="L525" s="3"/>
      <c r="M525" s="3"/>
      <c r="N525" s="3"/>
      <c r="O525" s="3"/>
      <c r="P525" s="3"/>
      <c r="Q525" s="3"/>
    </row>
    <row r="526" spans="1:17" ht="12.75">
      <c r="A526" s="3"/>
      <c r="B526" s="3"/>
      <c r="C526" s="3"/>
      <c r="D526" s="3"/>
      <c r="E526" s="3"/>
      <c r="F526" s="3"/>
      <c r="G526" s="4"/>
      <c r="H526" s="4"/>
      <c r="I526" s="3"/>
      <c r="J526" s="3"/>
      <c r="K526" s="3"/>
      <c r="L526" s="3"/>
      <c r="M526" s="3"/>
      <c r="N526" s="3"/>
      <c r="O526" s="3"/>
      <c r="P526" s="3"/>
      <c r="Q526" s="3"/>
    </row>
    <row r="527" spans="1:17" ht="12.75">
      <c r="A527" s="3"/>
      <c r="B527" s="3"/>
      <c r="C527" s="3"/>
      <c r="D527" s="3"/>
      <c r="E527" s="3"/>
      <c r="F527" s="3"/>
      <c r="G527" s="4"/>
      <c r="H527" s="4"/>
      <c r="I527" s="3"/>
      <c r="J527" s="3"/>
      <c r="K527" s="3"/>
      <c r="L527" s="3"/>
      <c r="M527" s="3"/>
      <c r="N527" s="3"/>
      <c r="O527" s="3"/>
      <c r="P527" s="3"/>
      <c r="Q527" s="3"/>
    </row>
    <row r="528" spans="1:17" ht="12.75">
      <c r="A528" s="3"/>
      <c r="B528" s="3"/>
      <c r="C528" s="3"/>
      <c r="D528" s="3"/>
      <c r="E528" s="3"/>
      <c r="F528" s="3"/>
      <c r="G528" s="4"/>
      <c r="H528" s="4"/>
      <c r="I528" s="3"/>
      <c r="J528" s="3"/>
      <c r="K528" s="3"/>
      <c r="L528" s="3"/>
      <c r="M528" s="3"/>
      <c r="N528" s="3"/>
      <c r="O528" s="3"/>
      <c r="P528" s="3"/>
      <c r="Q528" s="3"/>
    </row>
    <row r="529" spans="1:17" ht="12.75">
      <c r="A529" s="3"/>
      <c r="B529" s="3"/>
      <c r="C529" s="3"/>
      <c r="D529" s="3"/>
      <c r="E529" s="3"/>
      <c r="F529" s="3"/>
      <c r="G529" s="4"/>
      <c r="H529" s="4"/>
      <c r="I529" s="3"/>
      <c r="J529" s="3"/>
      <c r="K529" s="3"/>
      <c r="L529" s="3"/>
      <c r="M529" s="3"/>
      <c r="N529" s="3"/>
      <c r="O529" s="3"/>
      <c r="P529" s="3"/>
      <c r="Q529" s="3"/>
    </row>
    <row r="530" spans="1:17" ht="12.75">
      <c r="A530" s="3"/>
      <c r="B530" s="3"/>
      <c r="C530" s="3"/>
      <c r="D530" s="3"/>
      <c r="E530" s="3"/>
      <c r="F530" s="3"/>
      <c r="G530" s="4"/>
      <c r="H530" s="4"/>
      <c r="I530" s="3"/>
      <c r="J530" s="3"/>
      <c r="K530" s="3"/>
      <c r="L530" s="3"/>
      <c r="M530" s="3"/>
      <c r="N530" s="3"/>
      <c r="O530" s="3"/>
      <c r="P530" s="3"/>
      <c r="Q530" s="3"/>
    </row>
    <row r="531" spans="1:17" ht="12.75">
      <c r="A531" s="3"/>
      <c r="B531" s="3"/>
      <c r="C531" s="3"/>
      <c r="D531" s="3"/>
      <c r="E531" s="3"/>
      <c r="F531" s="3"/>
      <c r="G531" s="4"/>
      <c r="H531" s="4"/>
      <c r="I531" s="3"/>
      <c r="J531" s="3"/>
      <c r="K531" s="3"/>
      <c r="L531" s="3"/>
      <c r="M531" s="3"/>
      <c r="N531" s="3"/>
      <c r="O531" s="3"/>
      <c r="P531" s="3"/>
      <c r="Q531" s="3"/>
    </row>
    <row r="532" spans="1:17" ht="12.75">
      <c r="A532" s="3"/>
      <c r="B532" s="3"/>
      <c r="C532" s="3"/>
      <c r="D532" s="3"/>
      <c r="E532" s="3"/>
      <c r="F532" s="3"/>
      <c r="G532" s="4"/>
      <c r="H532" s="4"/>
      <c r="I532" s="3"/>
      <c r="J532" s="3"/>
      <c r="K532" s="3"/>
      <c r="L532" s="3"/>
      <c r="M532" s="3"/>
      <c r="N532" s="3"/>
      <c r="O532" s="3"/>
      <c r="P532" s="3"/>
      <c r="Q532" s="3"/>
    </row>
    <row r="533" spans="1:17" ht="12.75">
      <c r="A533" s="3"/>
      <c r="B533" s="3"/>
      <c r="C533" s="3"/>
      <c r="D533" s="3"/>
      <c r="E533" s="3"/>
      <c r="F533" s="3"/>
      <c r="G533" s="4"/>
      <c r="H533" s="4"/>
      <c r="I533" s="3"/>
      <c r="J533" s="3"/>
      <c r="K533" s="3"/>
      <c r="L533" s="3"/>
      <c r="M533" s="3"/>
      <c r="N533" s="3"/>
      <c r="O533" s="3"/>
      <c r="P533" s="3"/>
      <c r="Q533" s="3"/>
    </row>
    <row r="534" spans="1:17" ht="12.75">
      <c r="A534" s="3"/>
      <c r="B534" s="3"/>
      <c r="C534" s="3"/>
      <c r="D534" s="3"/>
      <c r="E534" s="3"/>
      <c r="F534" s="3"/>
      <c r="G534" s="4"/>
      <c r="H534" s="4"/>
      <c r="I534" s="3"/>
      <c r="J534" s="3"/>
      <c r="K534" s="3"/>
      <c r="L534" s="3"/>
      <c r="M534" s="3"/>
      <c r="N534" s="3"/>
      <c r="O534" s="3"/>
      <c r="P534" s="3"/>
      <c r="Q534" s="3"/>
    </row>
    <row r="535" spans="1:17" ht="12.75">
      <c r="A535" s="3"/>
      <c r="B535" s="3"/>
      <c r="C535" s="3"/>
      <c r="D535" s="3"/>
      <c r="E535" s="3"/>
      <c r="F535" s="3"/>
      <c r="G535" s="4"/>
      <c r="H535" s="4"/>
      <c r="I535" s="3"/>
      <c r="J535" s="3"/>
      <c r="K535" s="3"/>
      <c r="L535" s="3"/>
      <c r="M535" s="3"/>
      <c r="N535" s="3"/>
      <c r="O535" s="3"/>
      <c r="P535" s="3"/>
      <c r="Q535" s="3"/>
    </row>
    <row r="536" spans="1:17" ht="12.75">
      <c r="A536" s="3"/>
      <c r="B536" s="3"/>
      <c r="C536" s="3"/>
      <c r="D536" s="3"/>
      <c r="E536" s="3"/>
      <c r="F536" s="3"/>
      <c r="G536" s="4"/>
      <c r="H536" s="4"/>
      <c r="I536" s="3"/>
      <c r="J536" s="3"/>
      <c r="K536" s="3"/>
      <c r="L536" s="3"/>
      <c r="M536" s="3"/>
      <c r="N536" s="3"/>
      <c r="O536" s="3"/>
      <c r="P536" s="3"/>
      <c r="Q536" s="3"/>
    </row>
    <row r="537" spans="1:17" ht="12.75">
      <c r="A537" s="3"/>
      <c r="B537" s="3"/>
      <c r="C537" s="3"/>
      <c r="D537" s="3"/>
      <c r="E537" s="3"/>
      <c r="F537" s="3"/>
      <c r="G537" s="4"/>
      <c r="H537" s="4"/>
      <c r="I537" s="3"/>
      <c r="J537" s="3"/>
      <c r="K537" s="3"/>
      <c r="L537" s="3"/>
      <c r="M537" s="3"/>
      <c r="N537" s="3"/>
      <c r="O537" s="3"/>
      <c r="P537" s="3"/>
      <c r="Q537" s="3"/>
    </row>
    <row r="538" spans="1:17" ht="12.75">
      <c r="A538" s="3"/>
      <c r="B538" s="3"/>
      <c r="C538" s="3"/>
      <c r="D538" s="3"/>
      <c r="E538" s="3"/>
      <c r="F538" s="3"/>
      <c r="G538" s="4"/>
      <c r="H538" s="4"/>
      <c r="I538" s="3"/>
      <c r="J538" s="3"/>
      <c r="K538" s="3"/>
      <c r="L538" s="3"/>
      <c r="M538" s="3"/>
      <c r="N538" s="3"/>
      <c r="O538" s="3"/>
      <c r="P538" s="3"/>
      <c r="Q538" s="3"/>
    </row>
    <row r="539" spans="1:17" ht="12.75">
      <c r="A539" s="3"/>
      <c r="B539" s="3"/>
      <c r="C539" s="3"/>
      <c r="D539" s="3"/>
      <c r="E539" s="3"/>
      <c r="F539" s="3"/>
      <c r="G539" s="4"/>
      <c r="H539" s="4"/>
      <c r="I539" s="3"/>
      <c r="J539" s="3"/>
      <c r="K539" s="3"/>
      <c r="L539" s="3"/>
      <c r="M539" s="3"/>
      <c r="N539" s="3"/>
      <c r="O539" s="3"/>
      <c r="P539" s="3"/>
      <c r="Q539" s="3"/>
    </row>
    <row r="540" spans="1:17" ht="12.75">
      <c r="A540" s="3"/>
      <c r="B540" s="3"/>
      <c r="C540" s="3"/>
      <c r="D540" s="3"/>
      <c r="E540" s="3"/>
      <c r="F540" s="3"/>
      <c r="G540" s="4"/>
      <c r="H540" s="4"/>
      <c r="I540" s="3"/>
      <c r="J540" s="3"/>
      <c r="K540" s="3"/>
      <c r="L540" s="3"/>
      <c r="M540" s="3"/>
      <c r="N540" s="3"/>
      <c r="O540" s="3"/>
      <c r="P540" s="3"/>
      <c r="Q540" s="3"/>
    </row>
    <row r="541" spans="1:17" ht="12.75">
      <c r="A541" s="3"/>
      <c r="B541" s="3"/>
      <c r="C541" s="3"/>
      <c r="D541" s="3"/>
      <c r="E541" s="3"/>
      <c r="F541" s="3"/>
      <c r="G541" s="4"/>
      <c r="H541" s="4"/>
      <c r="I541" s="3"/>
      <c r="J541" s="3"/>
      <c r="K541" s="3"/>
      <c r="L541" s="3"/>
      <c r="M541" s="3"/>
      <c r="N541" s="3"/>
      <c r="O541" s="3"/>
      <c r="P541" s="3"/>
      <c r="Q541" s="3"/>
    </row>
    <row r="542" spans="1:17" ht="12.75">
      <c r="A542" s="3"/>
      <c r="B542" s="3"/>
      <c r="C542" s="3"/>
      <c r="D542" s="3"/>
      <c r="E542" s="3"/>
      <c r="F542" s="3"/>
      <c r="G542" s="4"/>
      <c r="H542" s="4"/>
      <c r="I542" s="3"/>
      <c r="J542" s="3"/>
      <c r="K542" s="3"/>
      <c r="L542" s="3"/>
      <c r="M542" s="3"/>
      <c r="N542" s="3"/>
      <c r="O542" s="3"/>
      <c r="P542" s="3"/>
      <c r="Q542" s="3"/>
    </row>
    <row r="543" spans="1:17" ht="12.75">
      <c r="A543" s="3"/>
      <c r="B543" s="3"/>
      <c r="C543" s="3"/>
      <c r="D543" s="3"/>
      <c r="E543" s="3"/>
      <c r="F543" s="3"/>
      <c r="G543" s="4"/>
      <c r="H543" s="4"/>
      <c r="I543" s="3"/>
      <c r="J543" s="3"/>
      <c r="K543" s="3"/>
      <c r="L543" s="3"/>
      <c r="M543" s="3"/>
      <c r="N543" s="3"/>
      <c r="O543" s="3"/>
      <c r="P543" s="3"/>
      <c r="Q543" s="3"/>
    </row>
    <row r="544" spans="1:17" ht="12.75">
      <c r="A544" s="3"/>
      <c r="B544" s="3"/>
      <c r="C544" s="3"/>
      <c r="D544" s="3"/>
      <c r="E544" s="3"/>
      <c r="F544" s="3"/>
      <c r="G544" s="4"/>
      <c r="H544" s="4"/>
      <c r="I544" s="3"/>
      <c r="J544" s="3"/>
      <c r="K544" s="3"/>
      <c r="L544" s="3"/>
      <c r="M544" s="3"/>
      <c r="N544" s="3"/>
      <c r="O544" s="3"/>
      <c r="P544" s="3"/>
      <c r="Q544" s="3"/>
    </row>
    <row r="545" spans="1:17" ht="12.75">
      <c r="A545" s="3"/>
      <c r="B545" s="3"/>
      <c r="C545" s="3"/>
      <c r="D545" s="3"/>
      <c r="E545" s="3"/>
      <c r="F545" s="3"/>
      <c r="G545" s="4"/>
      <c r="H545" s="4"/>
      <c r="I545" s="3"/>
      <c r="J545" s="3"/>
      <c r="K545" s="3"/>
      <c r="L545" s="3"/>
      <c r="M545" s="3"/>
      <c r="N545" s="3"/>
      <c r="O545" s="3"/>
      <c r="P545" s="3"/>
      <c r="Q545" s="3"/>
    </row>
    <row r="546" spans="1:17" ht="12.75">
      <c r="A546" s="3"/>
      <c r="B546" s="3"/>
      <c r="C546" s="3"/>
      <c r="D546" s="3"/>
      <c r="E546" s="3"/>
      <c r="F546" s="3"/>
      <c r="G546" s="4"/>
      <c r="H546" s="4"/>
      <c r="I546" s="3"/>
      <c r="J546" s="3"/>
      <c r="K546" s="3"/>
      <c r="L546" s="3"/>
      <c r="M546" s="3"/>
      <c r="N546" s="3"/>
      <c r="O546" s="3"/>
      <c r="P546" s="3"/>
      <c r="Q546" s="3"/>
    </row>
    <row r="547" spans="1:17" ht="12.75">
      <c r="A547" s="3"/>
      <c r="B547" s="3"/>
      <c r="C547" s="3"/>
      <c r="D547" s="3"/>
      <c r="E547" s="3"/>
      <c r="F547" s="3"/>
      <c r="G547" s="4"/>
      <c r="H547" s="4"/>
      <c r="I547" s="3"/>
      <c r="J547" s="3"/>
      <c r="K547" s="3"/>
      <c r="L547" s="3"/>
      <c r="M547" s="3"/>
      <c r="N547" s="3"/>
      <c r="O547" s="3"/>
      <c r="P547" s="3"/>
      <c r="Q547" s="3"/>
    </row>
    <row r="548" spans="1:17" ht="12.75">
      <c r="A548" s="3"/>
      <c r="B548" s="3"/>
      <c r="C548" s="3"/>
      <c r="D548" s="3"/>
      <c r="E548" s="3"/>
      <c r="F548" s="3"/>
      <c r="G548" s="4"/>
      <c r="H548" s="4"/>
      <c r="I548" s="3"/>
      <c r="J548" s="3"/>
      <c r="K548" s="3"/>
      <c r="L548" s="3"/>
      <c r="M548" s="3"/>
      <c r="N548" s="3"/>
      <c r="O548" s="3"/>
      <c r="P548" s="3"/>
      <c r="Q548" s="3"/>
    </row>
    <row r="549" spans="1:17" ht="12.75">
      <c r="A549" s="3"/>
      <c r="B549" s="3"/>
      <c r="C549" s="3"/>
      <c r="D549" s="3"/>
      <c r="E549" s="3"/>
      <c r="F549" s="3"/>
      <c r="G549" s="4"/>
      <c r="H549" s="4"/>
      <c r="I549" s="3"/>
      <c r="J549" s="3"/>
      <c r="K549" s="3"/>
      <c r="L549" s="3"/>
      <c r="M549" s="3"/>
      <c r="N549" s="3"/>
      <c r="O549" s="3"/>
      <c r="P549" s="3"/>
      <c r="Q549" s="3"/>
    </row>
    <row r="550" spans="1:17" ht="12.75">
      <c r="A550" s="3"/>
      <c r="B550" s="3"/>
      <c r="C550" s="3"/>
      <c r="D550" s="3"/>
      <c r="E550" s="3"/>
      <c r="F550" s="3"/>
      <c r="G550" s="4"/>
      <c r="H550" s="4"/>
      <c r="I550" s="3"/>
      <c r="J550" s="3"/>
      <c r="K550" s="3"/>
      <c r="L550" s="3"/>
      <c r="M550" s="3"/>
      <c r="N550" s="3"/>
      <c r="O550" s="3"/>
      <c r="P550" s="3"/>
      <c r="Q550" s="3"/>
    </row>
    <row r="551" spans="1:17" ht="12.75">
      <c r="A551" s="3"/>
      <c r="B551" s="3"/>
      <c r="C551" s="3"/>
      <c r="D551" s="3"/>
      <c r="E551" s="3"/>
      <c r="F551" s="3"/>
      <c r="G551" s="4"/>
      <c r="H551" s="4"/>
      <c r="I551" s="3"/>
      <c r="J551" s="3"/>
      <c r="K551" s="3"/>
      <c r="L551" s="3"/>
      <c r="M551" s="3"/>
      <c r="N551" s="3"/>
      <c r="O551" s="3"/>
      <c r="P551" s="3"/>
      <c r="Q551" s="3"/>
    </row>
    <row r="552" spans="1:17" ht="12.75">
      <c r="A552" s="3"/>
      <c r="B552" s="3"/>
      <c r="C552" s="3"/>
      <c r="D552" s="3"/>
      <c r="E552" s="3"/>
      <c r="F552" s="3"/>
      <c r="G552" s="4"/>
      <c r="H552" s="4"/>
      <c r="I552" s="3"/>
      <c r="J552" s="3"/>
      <c r="K552" s="3"/>
      <c r="L552" s="3"/>
      <c r="M552" s="3"/>
      <c r="N552" s="3"/>
      <c r="O552" s="3"/>
      <c r="P552" s="3"/>
      <c r="Q552" s="3"/>
    </row>
    <row r="553" spans="1:17" ht="12.75">
      <c r="A553" s="3"/>
      <c r="B553" s="3"/>
      <c r="C553" s="3"/>
      <c r="D553" s="3"/>
      <c r="E553" s="3"/>
      <c r="F553" s="3"/>
      <c r="G553" s="4"/>
      <c r="H553" s="4"/>
      <c r="I553" s="3"/>
      <c r="J553" s="3"/>
      <c r="K553" s="3"/>
      <c r="L553" s="3"/>
      <c r="M553" s="3"/>
      <c r="N553" s="3"/>
      <c r="O553" s="3"/>
      <c r="P553" s="3"/>
      <c r="Q553" s="3"/>
    </row>
    <row r="554" spans="1:17" ht="12.75">
      <c r="A554" s="3"/>
      <c r="B554" s="3"/>
      <c r="C554" s="3"/>
      <c r="D554" s="3"/>
      <c r="E554" s="3"/>
      <c r="F554" s="3"/>
      <c r="G554" s="4"/>
      <c r="H554" s="4"/>
      <c r="I554" s="3"/>
      <c r="J554" s="3"/>
      <c r="K554" s="3"/>
      <c r="L554" s="3"/>
      <c r="M554" s="3"/>
      <c r="N554" s="3"/>
      <c r="O554" s="3"/>
      <c r="P554" s="3"/>
      <c r="Q554" s="3"/>
    </row>
    <row r="555" spans="1:17" ht="12.75">
      <c r="A555" s="3"/>
      <c r="B555" s="3"/>
      <c r="C555" s="3"/>
      <c r="D555" s="3"/>
      <c r="E555" s="3"/>
      <c r="F555" s="3"/>
      <c r="G555" s="4"/>
      <c r="H555" s="4"/>
      <c r="I555" s="3"/>
      <c r="J555" s="3"/>
      <c r="K555" s="3"/>
      <c r="L555" s="3"/>
      <c r="M555" s="3"/>
      <c r="N555" s="3"/>
      <c r="O555" s="3"/>
      <c r="P555" s="3"/>
      <c r="Q555" s="3"/>
    </row>
    <row r="556" spans="1:17" ht="12.75">
      <c r="A556" s="3"/>
      <c r="B556" s="3"/>
      <c r="C556" s="3"/>
      <c r="D556" s="3"/>
      <c r="E556" s="3"/>
      <c r="F556" s="3"/>
      <c r="G556" s="4"/>
      <c r="H556" s="4"/>
      <c r="I556" s="3"/>
      <c r="J556" s="3"/>
      <c r="K556" s="3"/>
      <c r="L556" s="3"/>
      <c r="M556" s="3"/>
      <c r="N556" s="3"/>
      <c r="O556" s="3"/>
      <c r="P556" s="3"/>
      <c r="Q556" s="3"/>
    </row>
    <row r="557" spans="1:17" ht="12.75">
      <c r="A557" s="3"/>
      <c r="B557" s="3"/>
      <c r="C557" s="3"/>
      <c r="D557" s="3"/>
      <c r="E557" s="3"/>
      <c r="F557" s="3"/>
      <c r="G557" s="4"/>
      <c r="H557" s="4"/>
      <c r="I557" s="3"/>
      <c r="J557" s="3"/>
      <c r="K557" s="3"/>
      <c r="L557" s="3"/>
      <c r="M557" s="3"/>
      <c r="N557" s="3"/>
      <c r="O557" s="3"/>
      <c r="P557" s="3"/>
      <c r="Q557" s="3"/>
    </row>
    <row r="558" spans="1:17" ht="12.75">
      <c r="A558" s="3"/>
      <c r="B558" s="3"/>
      <c r="C558" s="3"/>
      <c r="D558" s="3"/>
      <c r="E558" s="3"/>
      <c r="F558" s="3"/>
      <c r="G558" s="4"/>
      <c r="H558" s="4"/>
      <c r="I558" s="3"/>
      <c r="J558" s="3"/>
      <c r="K558" s="3"/>
      <c r="L558" s="3"/>
      <c r="M558" s="3"/>
      <c r="N558" s="3"/>
      <c r="O558" s="3"/>
      <c r="P558" s="3"/>
      <c r="Q558" s="3"/>
    </row>
    <row r="559" spans="1:17" ht="12.75">
      <c r="A559" s="3"/>
      <c r="B559" s="3"/>
      <c r="C559" s="3"/>
      <c r="D559" s="3"/>
      <c r="E559" s="3"/>
      <c r="F559" s="3"/>
      <c r="G559" s="4"/>
      <c r="H559" s="4"/>
      <c r="I559" s="3"/>
      <c r="J559" s="3"/>
      <c r="K559" s="3"/>
      <c r="L559" s="3"/>
      <c r="M559" s="3"/>
      <c r="N559" s="3"/>
      <c r="O559" s="3"/>
      <c r="P559" s="3"/>
      <c r="Q559" s="3"/>
    </row>
    <row r="560" spans="1:17" ht="12.75">
      <c r="A560" s="3"/>
      <c r="B560" s="3"/>
      <c r="C560" s="3"/>
      <c r="D560" s="3"/>
      <c r="E560" s="3"/>
      <c r="F560" s="3"/>
      <c r="G560" s="4"/>
      <c r="H560" s="4"/>
      <c r="I560" s="3"/>
      <c r="J560" s="3"/>
      <c r="K560" s="3"/>
      <c r="L560" s="3"/>
      <c r="M560" s="3"/>
      <c r="N560" s="3"/>
      <c r="O560" s="3"/>
      <c r="P560" s="3"/>
      <c r="Q560" s="3"/>
    </row>
    <row r="561" spans="1:17" ht="12.75">
      <c r="A561" s="3"/>
      <c r="B561" s="3"/>
      <c r="C561" s="3"/>
      <c r="D561" s="3"/>
      <c r="E561" s="3"/>
      <c r="F561" s="3"/>
      <c r="G561" s="4"/>
      <c r="H561" s="4"/>
      <c r="I561" s="3"/>
      <c r="J561" s="3"/>
      <c r="K561" s="3"/>
      <c r="L561" s="3"/>
      <c r="M561" s="3"/>
      <c r="N561" s="3"/>
      <c r="O561" s="3"/>
      <c r="P561" s="3"/>
      <c r="Q561" s="3"/>
    </row>
    <row r="562" spans="1:17" ht="12.75">
      <c r="A562" s="3"/>
      <c r="B562" s="3"/>
      <c r="C562" s="3"/>
      <c r="D562" s="3"/>
      <c r="E562" s="3"/>
      <c r="F562" s="3"/>
      <c r="G562" s="4"/>
      <c r="H562" s="4"/>
      <c r="I562" s="3"/>
      <c r="J562" s="3"/>
      <c r="K562" s="3"/>
      <c r="L562" s="3"/>
      <c r="M562" s="3"/>
      <c r="N562" s="3"/>
      <c r="O562" s="3"/>
      <c r="P562" s="3"/>
      <c r="Q562" s="3"/>
    </row>
    <row r="563" spans="1:17" ht="12.75">
      <c r="A563" s="3"/>
      <c r="B563" s="3"/>
      <c r="C563" s="3"/>
      <c r="D563" s="3"/>
      <c r="E563" s="3"/>
      <c r="F563" s="3"/>
      <c r="G563" s="4"/>
      <c r="H563" s="4"/>
      <c r="I563" s="3"/>
      <c r="J563" s="3"/>
      <c r="K563" s="3"/>
      <c r="L563" s="3"/>
      <c r="M563" s="3"/>
      <c r="N563" s="3"/>
      <c r="O563" s="3"/>
      <c r="P563" s="3"/>
      <c r="Q563" s="3"/>
    </row>
    <row r="564" spans="1:17" ht="12.75">
      <c r="A564" s="3"/>
      <c r="B564" s="3"/>
      <c r="C564" s="3"/>
      <c r="D564" s="3"/>
      <c r="E564" s="3"/>
      <c r="F564" s="3"/>
      <c r="G564" s="4"/>
      <c r="H564" s="4"/>
      <c r="I564" s="3"/>
      <c r="J564" s="3"/>
      <c r="K564" s="3"/>
      <c r="L564" s="3"/>
      <c r="M564" s="3"/>
      <c r="N564" s="3"/>
      <c r="O564" s="3"/>
      <c r="P564" s="3"/>
      <c r="Q564" s="3"/>
    </row>
    <row r="565" spans="1:17" ht="12.75">
      <c r="A565" s="3"/>
      <c r="B565" s="3"/>
      <c r="C565" s="3"/>
      <c r="D565" s="3"/>
      <c r="E565" s="3"/>
      <c r="F565" s="3"/>
      <c r="G565" s="4"/>
      <c r="H565" s="4"/>
      <c r="I565" s="3"/>
      <c r="J565" s="3"/>
      <c r="K565" s="3"/>
      <c r="L565" s="3"/>
      <c r="M565" s="3"/>
      <c r="N565" s="3"/>
      <c r="O565" s="3"/>
      <c r="P565" s="3"/>
      <c r="Q565" s="3"/>
    </row>
    <row r="566" spans="1:17" ht="12.75">
      <c r="A566" s="3"/>
      <c r="B566" s="3"/>
      <c r="C566" s="3"/>
      <c r="D566" s="3"/>
      <c r="E566" s="3"/>
      <c r="F566" s="3"/>
      <c r="G566" s="4"/>
      <c r="H566" s="4"/>
      <c r="I566" s="3"/>
      <c r="J566" s="3"/>
      <c r="K566" s="3"/>
      <c r="L566" s="3"/>
      <c r="M566" s="3"/>
      <c r="N566" s="3"/>
      <c r="O566" s="3"/>
      <c r="P566" s="3"/>
      <c r="Q566" s="3"/>
    </row>
    <row r="567" spans="1:17" ht="12.75">
      <c r="A567" s="3"/>
      <c r="B567" s="3"/>
      <c r="C567" s="3"/>
      <c r="D567" s="3"/>
      <c r="E567" s="3"/>
      <c r="F567" s="3"/>
      <c r="G567" s="4"/>
      <c r="H567" s="4"/>
      <c r="I567" s="3"/>
      <c r="J567" s="3"/>
      <c r="K567" s="3"/>
      <c r="L567" s="3"/>
      <c r="M567" s="3"/>
      <c r="N567" s="3"/>
      <c r="O567" s="3"/>
      <c r="P567" s="3"/>
      <c r="Q567" s="3"/>
    </row>
    <row r="568" spans="1:17" ht="12.75">
      <c r="A568" s="3"/>
      <c r="B568" s="3"/>
      <c r="C568" s="3"/>
      <c r="D568" s="3"/>
      <c r="E568" s="3"/>
      <c r="F568" s="3"/>
      <c r="G568" s="4"/>
      <c r="H568" s="4"/>
      <c r="I568" s="3"/>
      <c r="J568" s="3"/>
      <c r="K568" s="3"/>
      <c r="L568" s="3"/>
      <c r="M568" s="3"/>
      <c r="N568" s="3"/>
      <c r="O568" s="3"/>
      <c r="P568" s="3"/>
      <c r="Q568" s="3"/>
    </row>
    <row r="569" spans="1:17" ht="12.75">
      <c r="A569" s="3"/>
      <c r="B569" s="3"/>
      <c r="C569" s="3"/>
      <c r="D569" s="3"/>
      <c r="E569" s="3"/>
      <c r="F569" s="3"/>
      <c r="G569" s="4"/>
      <c r="H569" s="4"/>
      <c r="I569" s="3"/>
      <c r="J569" s="3"/>
      <c r="K569" s="3"/>
      <c r="L569" s="3"/>
      <c r="M569" s="3"/>
      <c r="N569" s="3"/>
      <c r="O569" s="3"/>
      <c r="P569" s="3"/>
      <c r="Q569" s="3"/>
    </row>
    <row r="570" spans="1:17" ht="12.75">
      <c r="A570" s="3"/>
      <c r="B570" s="3"/>
      <c r="C570" s="3"/>
      <c r="D570" s="3"/>
      <c r="E570" s="3"/>
      <c r="F570" s="3"/>
      <c r="G570" s="4"/>
      <c r="H570" s="4"/>
      <c r="I570" s="3"/>
      <c r="J570" s="3"/>
      <c r="K570" s="3"/>
      <c r="L570" s="3"/>
      <c r="M570" s="3"/>
      <c r="N570" s="3"/>
      <c r="O570" s="3"/>
      <c r="P570" s="3"/>
      <c r="Q570" s="3"/>
    </row>
    <row r="571" spans="1:17" ht="12.75">
      <c r="A571" s="3"/>
      <c r="B571" s="3"/>
      <c r="C571" s="3"/>
      <c r="D571" s="3"/>
      <c r="E571" s="3"/>
      <c r="F571" s="3"/>
      <c r="G571" s="4"/>
      <c r="H571" s="4"/>
      <c r="I571" s="3"/>
      <c r="J571" s="3"/>
      <c r="K571" s="3"/>
      <c r="L571" s="3"/>
      <c r="M571" s="3"/>
      <c r="N571" s="3"/>
      <c r="O571" s="3"/>
      <c r="P571" s="3"/>
      <c r="Q571" s="3"/>
    </row>
    <row r="572" spans="1:17" ht="12.75">
      <c r="A572" s="3"/>
      <c r="B572" s="3"/>
      <c r="C572" s="3"/>
      <c r="D572" s="3"/>
      <c r="E572" s="3"/>
      <c r="F572" s="3"/>
      <c r="G572" s="4"/>
      <c r="H572" s="4"/>
      <c r="I572" s="3"/>
      <c r="J572" s="3"/>
      <c r="K572" s="3"/>
      <c r="L572" s="3"/>
      <c r="M572" s="3"/>
      <c r="N572" s="3"/>
      <c r="O572" s="3"/>
      <c r="P572" s="3"/>
      <c r="Q572" s="3"/>
    </row>
    <row r="573" spans="1:17" ht="12.75">
      <c r="A573" s="3"/>
      <c r="B573" s="3"/>
      <c r="C573" s="3"/>
      <c r="D573" s="3"/>
      <c r="E573" s="3"/>
      <c r="F573" s="3"/>
      <c r="G573" s="4"/>
      <c r="H573" s="4"/>
      <c r="I573" s="3"/>
      <c r="J573" s="3"/>
      <c r="K573" s="3"/>
      <c r="L573" s="3"/>
      <c r="M573" s="3"/>
      <c r="N573" s="3"/>
      <c r="O573" s="3"/>
      <c r="P573" s="3"/>
      <c r="Q573" s="3"/>
    </row>
    <row r="574" spans="1:17" ht="12.75">
      <c r="A574" s="3"/>
      <c r="B574" s="3"/>
      <c r="C574" s="3"/>
      <c r="D574" s="3"/>
      <c r="E574" s="3"/>
      <c r="F574" s="3"/>
      <c r="G574" s="4"/>
      <c r="H574" s="4"/>
      <c r="I574" s="3"/>
      <c r="J574" s="3"/>
      <c r="K574" s="3"/>
      <c r="L574" s="3"/>
      <c r="M574" s="3"/>
      <c r="N574" s="3"/>
      <c r="O574" s="3"/>
      <c r="P574" s="3"/>
      <c r="Q574" s="3"/>
    </row>
    <row r="575" spans="1:17" ht="12.75">
      <c r="A575" s="3"/>
      <c r="B575" s="3"/>
      <c r="C575" s="3"/>
      <c r="D575" s="3"/>
      <c r="E575" s="3"/>
      <c r="F575" s="3"/>
      <c r="G575" s="4"/>
      <c r="H575" s="4"/>
      <c r="I575" s="3"/>
      <c r="J575" s="3"/>
      <c r="K575" s="3"/>
      <c r="L575" s="3"/>
      <c r="M575" s="3"/>
      <c r="N575" s="3"/>
      <c r="O575" s="3"/>
      <c r="P575" s="3"/>
      <c r="Q575" s="3"/>
    </row>
    <row r="576" spans="1:17" ht="12.75">
      <c r="A576" s="3"/>
      <c r="B576" s="3"/>
      <c r="C576" s="3"/>
      <c r="D576" s="3"/>
      <c r="E576" s="3"/>
      <c r="F576" s="3"/>
      <c r="G576" s="4"/>
      <c r="H576" s="4"/>
      <c r="I576" s="3"/>
      <c r="J576" s="3"/>
      <c r="K576" s="3"/>
      <c r="L576" s="3"/>
      <c r="M576" s="3"/>
      <c r="N576" s="3"/>
      <c r="O576" s="3"/>
      <c r="P576" s="3"/>
      <c r="Q576" s="3"/>
    </row>
    <row r="577" spans="1:17" ht="12.75">
      <c r="A577" s="3"/>
      <c r="B577" s="3"/>
      <c r="C577" s="3"/>
      <c r="D577" s="3"/>
      <c r="E577" s="3"/>
      <c r="F577" s="3"/>
      <c r="G577" s="4"/>
      <c r="H577" s="4"/>
      <c r="I577" s="3"/>
      <c r="J577" s="3"/>
      <c r="K577" s="3"/>
      <c r="L577" s="3"/>
      <c r="M577" s="3"/>
      <c r="N577" s="3"/>
      <c r="O577" s="3"/>
      <c r="P577" s="3"/>
      <c r="Q577" s="3"/>
    </row>
    <row r="578" spans="1:17" ht="12.75">
      <c r="A578" s="3"/>
      <c r="B578" s="3"/>
      <c r="C578" s="3"/>
      <c r="D578" s="3"/>
      <c r="E578" s="3"/>
      <c r="F578" s="3"/>
      <c r="G578" s="4"/>
      <c r="H578" s="4"/>
      <c r="I578" s="3"/>
      <c r="J578" s="3"/>
      <c r="K578" s="3"/>
      <c r="L578" s="3"/>
      <c r="M578" s="3"/>
      <c r="N578" s="3"/>
      <c r="O578" s="3"/>
      <c r="P578" s="3"/>
      <c r="Q578" s="3"/>
    </row>
    <row r="579" spans="1:17" ht="12.75">
      <c r="A579" s="3"/>
      <c r="B579" s="3"/>
      <c r="C579" s="3"/>
      <c r="D579" s="3"/>
      <c r="E579" s="3"/>
      <c r="F579" s="3"/>
      <c r="G579" s="4"/>
      <c r="H579" s="4"/>
      <c r="I579" s="3"/>
      <c r="J579" s="3"/>
      <c r="K579" s="3"/>
      <c r="L579" s="3"/>
      <c r="M579" s="3"/>
      <c r="N579" s="3"/>
      <c r="O579" s="3"/>
      <c r="P579" s="3"/>
      <c r="Q579" s="3"/>
    </row>
    <row r="580" spans="1:17" ht="12.75">
      <c r="A580" s="3"/>
      <c r="B580" s="3"/>
      <c r="C580" s="3"/>
      <c r="D580" s="3"/>
      <c r="E580" s="3"/>
      <c r="F580" s="3"/>
      <c r="G580" s="4"/>
      <c r="H580" s="4"/>
      <c r="I580" s="3"/>
      <c r="J580" s="3"/>
      <c r="K580" s="3"/>
      <c r="L580" s="3"/>
      <c r="M580" s="3"/>
      <c r="N580" s="3"/>
      <c r="O580" s="3"/>
      <c r="P580" s="3"/>
      <c r="Q580" s="3"/>
    </row>
    <row r="581" spans="1:17" ht="12.75">
      <c r="A581" s="3"/>
      <c r="B581" s="3"/>
      <c r="C581" s="3"/>
      <c r="D581" s="3"/>
      <c r="E581" s="3"/>
      <c r="F581" s="3"/>
      <c r="G581" s="4"/>
      <c r="H581" s="4"/>
      <c r="I581" s="3"/>
      <c r="J581" s="3"/>
      <c r="K581" s="3"/>
      <c r="L581" s="3"/>
      <c r="M581" s="3"/>
      <c r="N581" s="3"/>
      <c r="O581" s="3"/>
      <c r="P581" s="3"/>
      <c r="Q581" s="3"/>
    </row>
    <row r="582" spans="1:17" ht="12.75">
      <c r="A582" s="3"/>
      <c r="B582" s="3"/>
      <c r="C582" s="3"/>
      <c r="D582" s="3"/>
      <c r="E582" s="3"/>
      <c r="F582" s="3"/>
      <c r="G582" s="4"/>
      <c r="H582" s="4"/>
      <c r="I582" s="3"/>
      <c r="J582" s="3"/>
      <c r="K582" s="3"/>
      <c r="L582" s="3"/>
      <c r="M582" s="3"/>
      <c r="N582" s="3"/>
      <c r="O582" s="3"/>
      <c r="P582" s="3"/>
      <c r="Q582" s="3"/>
    </row>
    <row r="583" spans="1:17" ht="12.75">
      <c r="A583" s="3"/>
      <c r="B583" s="3"/>
      <c r="C583" s="3"/>
      <c r="D583" s="3"/>
      <c r="E583" s="3"/>
      <c r="F583" s="3"/>
      <c r="G583" s="4"/>
      <c r="H583" s="4"/>
      <c r="I583" s="3"/>
      <c r="J583" s="3"/>
      <c r="K583" s="3"/>
      <c r="L583" s="3"/>
      <c r="M583" s="3"/>
      <c r="N583" s="3"/>
      <c r="O583" s="3"/>
      <c r="P583" s="3"/>
      <c r="Q583" s="3"/>
    </row>
    <row r="584" spans="1:17" ht="12.75">
      <c r="A584" s="3"/>
      <c r="B584" s="3"/>
      <c r="C584" s="3"/>
      <c r="D584" s="3"/>
      <c r="E584" s="3"/>
      <c r="F584" s="3"/>
      <c r="G584" s="4"/>
      <c r="H584" s="4"/>
      <c r="I584" s="3"/>
      <c r="J584" s="3"/>
      <c r="K584" s="3"/>
      <c r="L584" s="3"/>
      <c r="M584" s="3"/>
      <c r="N584" s="3"/>
      <c r="O584" s="3"/>
      <c r="P584" s="3"/>
      <c r="Q584" s="3"/>
    </row>
    <row r="585" spans="1:17" ht="12.75">
      <c r="A585" s="3"/>
      <c r="B585" s="3"/>
      <c r="C585" s="3"/>
      <c r="D585" s="3"/>
      <c r="E585" s="3"/>
      <c r="F585" s="3"/>
      <c r="G585" s="4"/>
      <c r="H585" s="4"/>
      <c r="I585" s="3"/>
      <c r="J585" s="3"/>
      <c r="K585" s="3"/>
      <c r="L585" s="3"/>
      <c r="M585" s="3"/>
      <c r="N585" s="3"/>
      <c r="O585" s="3"/>
      <c r="P585" s="3"/>
      <c r="Q585" s="3"/>
    </row>
    <row r="586" spans="1:17" ht="12.75">
      <c r="A586" s="3"/>
      <c r="B586" s="3"/>
      <c r="C586" s="3"/>
      <c r="D586" s="3"/>
      <c r="E586" s="3"/>
      <c r="F586" s="3"/>
      <c r="G586" s="4"/>
      <c r="H586" s="4"/>
      <c r="I586" s="3"/>
      <c r="J586" s="3"/>
      <c r="K586" s="3"/>
      <c r="L586" s="3"/>
      <c r="M586" s="3"/>
      <c r="N586" s="3"/>
      <c r="O586" s="3"/>
      <c r="P586" s="3"/>
      <c r="Q586" s="3"/>
    </row>
    <row r="587" spans="1:17" ht="12.75">
      <c r="A587" s="3"/>
      <c r="B587" s="3"/>
      <c r="C587" s="3"/>
      <c r="D587" s="3"/>
      <c r="E587" s="3"/>
      <c r="F587" s="3"/>
      <c r="G587" s="4"/>
      <c r="H587" s="4"/>
      <c r="I587" s="3"/>
      <c r="J587" s="3"/>
      <c r="K587" s="3"/>
      <c r="L587" s="3"/>
      <c r="M587" s="3"/>
      <c r="N587" s="3"/>
      <c r="O587" s="3"/>
      <c r="P587" s="3"/>
      <c r="Q587" s="3"/>
    </row>
    <row r="588" spans="1:17" ht="12.75">
      <c r="A588" s="3"/>
      <c r="B588" s="3"/>
      <c r="C588" s="3"/>
      <c r="D588" s="3"/>
      <c r="E588" s="3"/>
      <c r="F588" s="3"/>
      <c r="G588" s="4"/>
      <c r="H588" s="4"/>
      <c r="I588" s="3"/>
      <c r="J588" s="3"/>
      <c r="K588" s="3"/>
      <c r="L588" s="3"/>
      <c r="M588" s="3"/>
      <c r="N588" s="3"/>
      <c r="O588" s="3"/>
      <c r="P588" s="3"/>
      <c r="Q588" s="3"/>
    </row>
    <row r="589" spans="1:17" ht="12.75">
      <c r="A589" s="3"/>
      <c r="B589" s="3"/>
      <c r="C589" s="3"/>
      <c r="D589" s="3"/>
      <c r="E589" s="3"/>
      <c r="F589" s="3"/>
      <c r="G589" s="4"/>
      <c r="H589" s="4"/>
      <c r="I589" s="3"/>
      <c r="J589" s="3"/>
      <c r="K589" s="3"/>
      <c r="L589" s="3"/>
      <c r="M589" s="3"/>
      <c r="N589" s="3"/>
      <c r="O589" s="3"/>
      <c r="P589" s="3"/>
      <c r="Q589" s="3"/>
    </row>
    <row r="590" spans="1:17" ht="12.75">
      <c r="A590" s="3"/>
      <c r="B590" s="3"/>
      <c r="C590" s="3"/>
      <c r="D590" s="3"/>
      <c r="E590" s="3"/>
      <c r="F590" s="3"/>
      <c r="G590" s="4"/>
      <c r="H590" s="4"/>
      <c r="I590" s="3"/>
      <c r="J590" s="3"/>
      <c r="K590" s="3"/>
      <c r="L590" s="3"/>
      <c r="M590" s="3"/>
      <c r="N590" s="3"/>
      <c r="O590" s="3"/>
      <c r="P590" s="3"/>
      <c r="Q590" s="3"/>
    </row>
    <row r="591" spans="1:17" ht="12.75">
      <c r="A591" s="3"/>
      <c r="B591" s="3"/>
      <c r="C591" s="3"/>
      <c r="D591" s="3"/>
      <c r="E591" s="3"/>
      <c r="F591" s="3"/>
      <c r="G591" s="4"/>
      <c r="H591" s="4"/>
      <c r="I591" s="3"/>
      <c r="J591" s="3"/>
      <c r="K591" s="3"/>
      <c r="L591" s="3"/>
      <c r="M591" s="3"/>
      <c r="N591" s="3"/>
      <c r="O591" s="3"/>
      <c r="P591" s="3"/>
      <c r="Q591" s="3"/>
    </row>
    <row r="592" spans="1:17" ht="12.75">
      <c r="A592" s="3"/>
      <c r="B592" s="3"/>
      <c r="C592" s="3"/>
      <c r="D592" s="3"/>
      <c r="E592" s="3"/>
      <c r="F592" s="3"/>
      <c r="G592" s="4"/>
      <c r="H592" s="4"/>
      <c r="I592" s="3"/>
      <c r="J592" s="3"/>
      <c r="K592" s="3"/>
      <c r="L592" s="3"/>
      <c r="M592" s="3"/>
      <c r="N592" s="3"/>
      <c r="O592" s="3"/>
      <c r="P592" s="3"/>
      <c r="Q592" s="3"/>
    </row>
    <row r="593" spans="1:17" ht="12.75">
      <c r="A593" s="3"/>
      <c r="B593" s="3"/>
      <c r="C593" s="3"/>
      <c r="D593" s="3"/>
      <c r="E593" s="3"/>
      <c r="F593" s="3"/>
      <c r="G593" s="4"/>
      <c r="H593" s="4"/>
      <c r="I593" s="3"/>
      <c r="J593" s="3"/>
      <c r="K593" s="3"/>
      <c r="L593" s="3"/>
      <c r="M593" s="3"/>
      <c r="N593" s="3"/>
      <c r="O593" s="3"/>
      <c r="P593" s="3"/>
      <c r="Q593" s="3"/>
    </row>
    <row r="594" spans="1:17" ht="12.75">
      <c r="A594" s="3"/>
      <c r="B594" s="3"/>
      <c r="C594" s="3"/>
      <c r="D594" s="3"/>
      <c r="E594" s="3"/>
      <c r="F594" s="3"/>
      <c r="G594" s="4"/>
      <c r="H594" s="4"/>
      <c r="I594" s="3"/>
      <c r="J594" s="3"/>
      <c r="K594" s="3"/>
      <c r="L594" s="3"/>
      <c r="M594" s="3"/>
      <c r="N594" s="3"/>
      <c r="O594" s="3"/>
      <c r="P594" s="3"/>
      <c r="Q594" s="3"/>
    </row>
    <row r="595" spans="1:17" ht="12.75">
      <c r="A595" s="3"/>
      <c r="B595" s="3"/>
      <c r="C595" s="3"/>
      <c r="D595" s="3"/>
      <c r="E595" s="3"/>
      <c r="F595" s="3"/>
      <c r="G595" s="4"/>
      <c r="H595" s="4"/>
      <c r="I595" s="3"/>
      <c r="J595" s="3"/>
      <c r="K595" s="3"/>
      <c r="L595" s="3"/>
      <c r="M595" s="3"/>
      <c r="N595" s="3"/>
      <c r="O595" s="3"/>
      <c r="P595" s="3"/>
      <c r="Q595" s="3"/>
    </row>
    <row r="596" spans="1:17" ht="12.75">
      <c r="A596" s="3"/>
      <c r="B596" s="3"/>
      <c r="C596" s="3"/>
      <c r="D596" s="3"/>
      <c r="E596" s="3"/>
      <c r="F596" s="3"/>
      <c r="G596" s="4"/>
      <c r="H596" s="4"/>
      <c r="I596" s="3"/>
      <c r="J596" s="3"/>
      <c r="K596" s="3"/>
      <c r="L596" s="3"/>
      <c r="M596" s="3"/>
      <c r="N596" s="3"/>
      <c r="O596" s="3"/>
      <c r="P596" s="3"/>
      <c r="Q596" s="3"/>
    </row>
    <row r="597" spans="1:17" ht="12.75">
      <c r="A597" s="3"/>
      <c r="B597" s="3"/>
      <c r="C597" s="3"/>
      <c r="D597" s="3"/>
      <c r="E597" s="3"/>
      <c r="F597" s="3"/>
      <c r="G597" s="4"/>
      <c r="H597" s="4"/>
      <c r="I597" s="3"/>
      <c r="J597" s="3"/>
      <c r="K597" s="3"/>
      <c r="L597" s="3"/>
      <c r="M597" s="3"/>
      <c r="N597" s="3"/>
      <c r="O597" s="3"/>
      <c r="P597" s="3"/>
      <c r="Q597" s="3"/>
    </row>
    <row r="598" spans="1:17" ht="12.75">
      <c r="A598" s="3"/>
      <c r="B598" s="3"/>
      <c r="C598" s="3"/>
      <c r="D598" s="3"/>
      <c r="E598" s="3"/>
      <c r="F598" s="3"/>
      <c r="G598" s="4"/>
      <c r="H598" s="4"/>
      <c r="I598" s="3"/>
      <c r="J598" s="3"/>
      <c r="K598" s="3"/>
      <c r="L598" s="3"/>
      <c r="M598" s="3"/>
      <c r="N598" s="3"/>
      <c r="O598" s="3"/>
      <c r="P598" s="3"/>
      <c r="Q598" s="3"/>
    </row>
    <row r="599" spans="1:17" ht="12.75">
      <c r="A599" s="3"/>
      <c r="B599" s="3"/>
      <c r="C599" s="3"/>
      <c r="D599" s="3"/>
      <c r="E599" s="3"/>
      <c r="F599" s="3"/>
      <c r="G599" s="4"/>
      <c r="H599" s="4"/>
      <c r="I599" s="3"/>
      <c r="J599" s="3"/>
      <c r="K599" s="3"/>
      <c r="L599" s="3"/>
      <c r="M599" s="3"/>
      <c r="N599" s="3"/>
      <c r="O599" s="3"/>
      <c r="P599" s="3"/>
      <c r="Q599" s="3"/>
    </row>
    <row r="600" spans="1:17" ht="12.75">
      <c r="A600" s="3"/>
      <c r="B600" s="3"/>
      <c r="C600" s="3"/>
      <c r="D600" s="3"/>
      <c r="E600" s="3"/>
      <c r="F600" s="3"/>
      <c r="G600" s="4"/>
      <c r="H600" s="4"/>
      <c r="I600" s="3"/>
      <c r="J600" s="3"/>
      <c r="K600" s="3"/>
      <c r="L600" s="3"/>
      <c r="M600" s="3"/>
      <c r="N600" s="3"/>
      <c r="O600" s="3"/>
      <c r="P600" s="3"/>
      <c r="Q600" s="3"/>
    </row>
    <row r="601" spans="1:17" ht="12.75">
      <c r="A601" s="3"/>
      <c r="B601" s="3"/>
      <c r="C601" s="3"/>
      <c r="D601" s="3"/>
      <c r="E601" s="3"/>
      <c r="F601" s="3"/>
      <c r="G601" s="4"/>
      <c r="H601" s="4"/>
      <c r="I601" s="3"/>
      <c r="J601" s="3"/>
      <c r="K601" s="3"/>
      <c r="L601" s="3"/>
      <c r="M601" s="3"/>
      <c r="N601" s="3"/>
      <c r="O601" s="3"/>
      <c r="P601" s="3"/>
      <c r="Q601" s="3"/>
    </row>
    <row r="602" spans="1:17" ht="12.75">
      <c r="A602" s="3"/>
      <c r="B602" s="3"/>
      <c r="C602" s="3"/>
      <c r="D602" s="3"/>
      <c r="E602" s="3"/>
      <c r="F602" s="3"/>
      <c r="G602" s="4"/>
      <c r="H602" s="4"/>
      <c r="I602" s="3"/>
      <c r="J602" s="3"/>
      <c r="K602" s="3"/>
      <c r="L602" s="3"/>
      <c r="M602" s="3"/>
      <c r="N602" s="3"/>
      <c r="O602" s="3"/>
      <c r="P602" s="3"/>
      <c r="Q602" s="3"/>
    </row>
    <row r="603" spans="1:17" ht="12.75">
      <c r="A603" s="3"/>
      <c r="B603" s="3"/>
      <c r="C603" s="3"/>
      <c r="D603" s="3"/>
      <c r="E603" s="3"/>
      <c r="F603" s="3"/>
      <c r="G603" s="4"/>
      <c r="H603" s="4"/>
      <c r="I603" s="3"/>
      <c r="J603" s="3"/>
      <c r="K603" s="3"/>
      <c r="L603" s="3"/>
      <c r="M603" s="3"/>
      <c r="N603" s="3"/>
      <c r="O603" s="3"/>
      <c r="P603" s="3"/>
      <c r="Q603" s="3"/>
    </row>
    <row r="604" spans="1:17" ht="12.75">
      <c r="A604" s="3"/>
      <c r="B604" s="3"/>
      <c r="C604" s="3"/>
      <c r="D604" s="3"/>
      <c r="E604" s="3"/>
      <c r="F604" s="3"/>
      <c r="G604" s="4"/>
      <c r="H604" s="4"/>
      <c r="I604" s="3"/>
      <c r="J604" s="3"/>
      <c r="K604" s="3"/>
      <c r="L604" s="3"/>
      <c r="M604" s="3"/>
      <c r="N604" s="3"/>
      <c r="O604" s="3"/>
      <c r="P604" s="3"/>
      <c r="Q604" s="3"/>
    </row>
    <row r="605" spans="1:17" ht="12.75">
      <c r="A605" s="3"/>
      <c r="B605" s="3"/>
      <c r="C605" s="3"/>
      <c r="D605" s="3"/>
      <c r="E605" s="3"/>
      <c r="F605" s="3"/>
      <c r="G605" s="4"/>
      <c r="H605" s="4"/>
      <c r="I605" s="3"/>
      <c r="J605" s="3"/>
      <c r="K605" s="3"/>
      <c r="L605" s="3"/>
      <c r="M605" s="3"/>
      <c r="N605" s="3"/>
      <c r="O605" s="3"/>
      <c r="P605" s="3"/>
      <c r="Q605" s="3"/>
    </row>
    <row r="606" spans="1:17" ht="12.75">
      <c r="A606" s="3"/>
      <c r="B606" s="3"/>
      <c r="C606" s="3"/>
      <c r="D606" s="3"/>
      <c r="E606" s="3"/>
      <c r="F606" s="3"/>
      <c r="G606" s="4"/>
      <c r="H606" s="4"/>
      <c r="I606" s="3"/>
      <c r="J606" s="3"/>
      <c r="K606" s="3"/>
      <c r="L606" s="3"/>
      <c r="M606" s="3"/>
      <c r="N606" s="3"/>
      <c r="O606" s="3"/>
      <c r="P606" s="3"/>
      <c r="Q606" s="3"/>
    </row>
    <row r="607" spans="1:17" ht="12.75">
      <c r="A607" s="3"/>
      <c r="B607" s="3"/>
      <c r="C607" s="3"/>
      <c r="D607" s="3"/>
      <c r="E607" s="3"/>
      <c r="F607" s="3"/>
      <c r="G607" s="4"/>
      <c r="H607" s="4"/>
      <c r="I607" s="3"/>
      <c r="J607" s="3"/>
      <c r="K607" s="3"/>
      <c r="L607" s="3"/>
      <c r="M607" s="3"/>
      <c r="N607" s="3"/>
      <c r="O607" s="3"/>
      <c r="P607" s="3"/>
      <c r="Q607" s="3"/>
    </row>
    <row r="608" spans="1:17" ht="12.75">
      <c r="A608" s="3"/>
      <c r="B608" s="3"/>
      <c r="C608" s="3"/>
      <c r="D608" s="3"/>
      <c r="E608" s="3"/>
      <c r="F608" s="3"/>
      <c r="G608" s="4"/>
      <c r="H608" s="4"/>
      <c r="I608" s="3"/>
      <c r="J608" s="3"/>
      <c r="K608" s="3"/>
      <c r="L608" s="3"/>
      <c r="M608" s="3"/>
      <c r="N608" s="3"/>
      <c r="O608" s="3"/>
      <c r="P608" s="3"/>
      <c r="Q608" s="3"/>
    </row>
    <row r="609" spans="1:17" ht="12.75">
      <c r="A609" s="3"/>
      <c r="B609" s="3"/>
      <c r="C609" s="3"/>
      <c r="D609" s="3"/>
      <c r="E609" s="3"/>
      <c r="F609" s="3"/>
      <c r="G609" s="4"/>
      <c r="H609" s="4"/>
      <c r="I609" s="3"/>
      <c r="J609" s="3"/>
      <c r="K609" s="3"/>
      <c r="L609" s="3"/>
      <c r="M609" s="3"/>
      <c r="N609" s="3"/>
      <c r="O609" s="3"/>
      <c r="P609" s="3"/>
      <c r="Q609" s="3"/>
    </row>
    <row r="610" spans="1:17" ht="12.75">
      <c r="A610" s="3"/>
      <c r="B610" s="3"/>
      <c r="C610" s="3"/>
      <c r="D610" s="3"/>
      <c r="E610" s="3"/>
      <c r="F610" s="3"/>
      <c r="G610" s="4"/>
      <c r="H610" s="4"/>
      <c r="I610" s="3"/>
      <c r="J610" s="3"/>
      <c r="K610" s="3"/>
      <c r="L610" s="3"/>
      <c r="M610" s="3"/>
      <c r="N610" s="3"/>
      <c r="O610" s="3"/>
      <c r="P610" s="3"/>
      <c r="Q610" s="3"/>
    </row>
    <row r="611" spans="1:17" ht="12.75">
      <c r="A611" s="3"/>
      <c r="B611" s="3"/>
      <c r="C611" s="3"/>
      <c r="D611" s="3"/>
      <c r="E611" s="3"/>
      <c r="F611" s="3"/>
      <c r="G611" s="4"/>
      <c r="H611" s="4"/>
      <c r="I611" s="3"/>
      <c r="J611" s="3"/>
      <c r="K611" s="3"/>
      <c r="L611" s="3"/>
      <c r="M611" s="3"/>
      <c r="N611" s="3"/>
      <c r="O611" s="3"/>
      <c r="P611" s="3"/>
      <c r="Q611" s="3"/>
    </row>
    <row r="612" spans="1:17" ht="12.75">
      <c r="A612" s="3"/>
      <c r="B612" s="3"/>
      <c r="C612" s="3"/>
      <c r="D612" s="3"/>
      <c r="E612" s="3"/>
      <c r="F612" s="3"/>
      <c r="G612" s="4"/>
      <c r="H612" s="4"/>
      <c r="I612" s="3"/>
      <c r="J612" s="3"/>
      <c r="K612" s="3"/>
      <c r="L612" s="3"/>
      <c r="M612" s="3"/>
      <c r="N612" s="3"/>
      <c r="O612" s="3"/>
      <c r="P612" s="3"/>
      <c r="Q612" s="3"/>
    </row>
    <row r="613" spans="1:17" ht="12.75">
      <c r="A613" s="3"/>
      <c r="B613" s="3"/>
      <c r="C613" s="3"/>
      <c r="D613" s="3"/>
      <c r="E613" s="3"/>
      <c r="F613" s="3"/>
      <c r="G613" s="4"/>
      <c r="H613" s="4"/>
      <c r="I613" s="3"/>
      <c r="J613" s="3"/>
      <c r="K613" s="3"/>
      <c r="L613" s="3"/>
      <c r="M613" s="3"/>
      <c r="N613" s="3"/>
      <c r="O613" s="3"/>
      <c r="P613" s="3"/>
      <c r="Q613" s="3"/>
    </row>
    <row r="614" spans="1:17" ht="12.75">
      <c r="A614" s="3"/>
      <c r="B614" s="3"/>
      <c r="C614" s="3"/>
      <c r="D614" s="3"/>
      <c r="E614" s="3"/>
      <c r="F614" s="3"/>
      <c r="G614" s="4"/>
      <c r="H614" s="4"/>
      <c r="I614" s="3"/>
      <c r="J614" s="3"/>
      <c r="K614" s="3"/>
      <c r="L614" s="3"/>
      <c r="M614" s="3"/>
      <c r="N614" s="3"/>
      <c r="O614" s="3"/>
      <c r="P614" s="3"/>
      <c r="Q614" s="3"/>
    </row>
    <row r="615" spans="1:17" ht="12.75">
      <c r="A615" s="3"/>
      <c r="B615" s="3"/>
      <c r="C615" s="3"/>
      <c r="D615" s="3"/>
      <c r="E615" s="3"/>
      <c r="F615" s="3"/>
      <c r="G615" s="4"/>
      <c r="H615" s="4"/>
      <c r="I615" s="3"/>
      <c r="J615" s="3"/>
      <c r="K615" s="3"/>
      <c r="L615" s="3"/>
      <c r="M615" s="3"/>
      <c r="N615" s="3"/>
      <c r="O615" s="3"/>
      <c r="P615" s="3"/>
      <c r="Q615" s="3"/>
    </row>
    <row r="616" spans="1:17" ht="12.75">
      <c r="A616" s="3"/>
      <c r="B616" s="3"/>
      <c r="C616" s="3"/>
      <c r="D616" s="3"/>
      <c r="E616" s="3"/>
      <c r="F616" s="3"/>
      <c r="G616" s="4"/>
      <c r="H616" s="4"/>
      <c r="I616" s="3"/>
      <c r="J616" s="3"/>
      <c r="K616" s="3"/>
      <c r="L616" s="3"/>
      <c r="M616" s="3"/>
      <c r="N616" s="3"/>
      <c r="O616" s="3"/>
      <c r="P616" s="3"/>
      <c r="Q616" s="3"/>
    </row>
    <row r="617" spans="1:17" ht="12.75">
      <c r="A617" s="3"/>
      <c r="B617" s="3"/>
      <c r="C617" s="3"/>
      <c r="D617" s="3"/>
      <c r="E617" s="3"/>
      <c r="F617" s="3"/>
      <c r="G617" s="4"/>
      <c r="H617" s="4"/>
      <c r="I617" s="3"/>
      <c r="J617" s="3"/>
      <c r="K617" s="3"/>
      <c r="L617" s="3"/>
      <c r="M617" s="3"/>
      <c r="N617" s="3"/>
      <c r="O617" s="3"/>
      <c r="P617" s="3"/>
      <c r="Q617" s="3"/>
    </row>
    <row r="618" spans="1:17" ht="12.75">
      <c r="A618" s="3"/>
      <c r="B618" s="3"/>
      <c r="C618" s="3"/>
      <c r="D618" s="3"/>
      <c r="E618" s="3"/>
      <c r="F618" s="3"/>
      <c r="G618" s="4"/>
      <c r="H618" s="4"/>
      <c r="I618" s="3"/>
      <c r="J618" s="3"/>
      <c r="K618" s="3"/>
      <c r="L618" s="3"/>
      <c r="M618" s="3"/>
      <c r="N618" s="3"/>
      <c r="O618" s="3"/>
      <c r="P618" s="3"/>
      <c r="Q618" s="3"/>
    </row>
    <row r="619" spans="1:17" ht="12.75">
      <c r="A619" s="3"/>
      <c r="B619" s="3"/>
      <c r="C619" s="3"/>
      <c r="D619" s="3"/>
      <c r="E619" s="3"/>
      <c r="F619" s="3"/>
      <c r="G619" s="4"/>
      <c r="H619" s="4"/>
      <c r="I619" s="3"/>
      <c r="J619" s="3"/>
      <c r="K619" s="3"/>
      <c r="L619" s="3"/>
      <c r="M619" s="3"/>
      <c r="N619" s="3"/>
      <c r="O619" s="3"/>
      <c r="P619" s="3"/>
      <c r="Q619" s="3"/>
    </row>
    <row r="620" spans="1:17" ht="12.75">
      <c r="A620" s="3"/>
      <c r="B620" s="3"/>
      <c r="C620" s="3"/>
      <c r="D620" s="3"/>
      <c r="E620" s="3"/>
      <c r="F620" s="3"/>
      <c r="G620" s="4"/>
      <c r="H620" s="4"/>
      <c r="I620" s="3"/>
      <c r="J620" s="3"/>
      <c r="K620" s="3"/>
      <c r="L620" s="3"/>
      <c r="M620" s="3"/>
      <c r="N620" s="3"/>
      <c r="O620" s="3"/>
      <c r="P620" s="3"/>
      <c r="Q620" s="3"/>
    </row>
    <row r="621" spans="1:17" ht="12.75">
      <c r="A621" s="3"/>
      <c r="B621" s="3"/>
      <c r="C621" s="3"/>
      <c r="D621" s="3"/>
      <c r="E621" s="3"/>
      <c r="F621" s="3"/>
      <c r="G621" s="4"/>
      <c r="H621" s="4"/>
      <c r="I621" s="3"/>
      <c r="J621" s="3"/>
      <c r="K621" s="3"/>
      <c r="L621" s="3"/>
      <c r="M621" s="3"/>
      <c r="N621" s="3"/>
      <c r="O621" s="3"/>
      <c r="P621" s="3"/>
      <c r="Q621" s="3"/>
    </row>
    <row r="622" spans="1:17" ht="12.75">
      <c r="A622" s="3"/>
      <c r="B622" s="3"/>
      <c r="C622" s="3"/>
      <c r="D622" s="3"/>
      <c r="E622" s="3"/>
      <c r="F622" s="3"/>
      <c r="G622" s="4"/>
      <c r="H622" s="4"/>
      <c r="I622" s="3"/>
      <c r="J622" s="3"/>
      <c r="K622" s="3"/>
      <c r="L622" s="3"/>
      <c r="M622" s="3"/>
      <c r="N622" s="3"/>
      <c r="O622" s="3"/>
      <c r="P622" s="3"/>
      <c r="Q622" s="3"/>
    </row>
    <row r="623" spans="1:17" ht="12.75">
      <c r="A623" s="3"/>
      <c r="B623" s="3"/>
      <c r="C623" s="3"/>
      <c r="D623" s="3"/>
      <c r="E623" s="3"/>
      <c r="F623" s="3"/>
      <c r="G623" s="4"/>
      <c r="H623" s="4"/>
      <c r="I623" s="3"/>
      <c r="J623" s="3"/>
      <c r="K623" s="3"/>
      <c r="L623" s="3"/>
      <c r="M623" s="3"/>
      <c r="N623" s="3"/>
      <c r="O623" s="3"/>
      <c r="P623" s="3"/>
      <c r="Q623" s="3"/>
    </row>
    <row r="624" spans="1:17" ht="12.75">
      <c r="A624" s="3"/>
      <c r="B624" s="3"/>
      <c r="C624" s="3"/>
      <c r="D624" s="3"/>
      <c r="E624" s="3"/>
      <c r="F624" s="3"/>
      <c r="G624" s="4"/>
      <c r="H624" s="4"/>
      <c r="I624" s="3"/>
      <c r="J624" s="3"/>
      <c r="K624" s="3"/>
      <c r="L624" s="3"/>
      <c r="M624" s="3"/>
      <c r="N624" s="3"/>
      <c r="O624" s="3"/>
      <c r="P624" s="3"/>
      <c r="Q624" s="3"/>
    </row>
    <row r="625" spans="1:17" ht="12.75">
      <c r="A625" s="3"/>
      <c r="B625" s="3"/>
      <c r="C625" s="3"/>
      <c r="D625" s="3"/>
      <c r="E625" s="3"/>
      <c r="F625" s="3"/>
      <c r="G625" s="4"/>
      <c r="H625" s="4"/>
      <c r="I625" s="3"/>
      <c r="J625" s="3"/>
      <c r="K625" s="3"/>
      <c r="L625" s="3"/>
      <c r="M625" s="3"/>
      <c r="N625" s="3"/>
      <c r="O625" s="3"/>
      <c r="P625" s="3"/>
      <c r="Q625" s="3"/>
    </row>
    <row r="626" spans="1:17" ht="12.75">
      <c r="A626" s="3"/>
      <c r="B626" s="3"/>
      <c r="C626" s="3"/>
      <c r="D626" s="3"/>
      <c r="E626" s="3"/>
      <c r="F626" s="3"/>
      <c r="G626" s="4"/>
      <c r="H626" s="4"/>
      <c r="I626" s="3"/>
      <c r="J626" s="3"/>
      <c r="K626" s="3"/>
      <c r="L626" s="3"/>
      <c r="M626" s="3"/>
      <c r="N626" s="3"/>
      <c r="O626" s="3"/>
      <c r="P626" s="3"/>
      <c r="Q626" s="3"/>
    </row>
    <row r="627" spans="1:17" ht="12.75">
      <c r="A627" s="3"/>
      <c r="B627" s="3"/>
      <c r="C627" s="3"/>
      <c r="D627" s="3"/>
      <c r="E627" s="3"/>
      <c r="F627" s="3"/>
      <c r="G627" s="4"/>
      <c r="H627" s="4"/>
      <c r="I627" s="3"/>
      <c r="J627" s="3"/>
      <c r="K627" s="3"/>
      <c r="L627" s="3"/>
      <c r="M627" s="3"/>
      <c r="N627" s="3"/>
      <c r="O627" s="3"/>
      <c r="P627" s="3"/>
      <c r="Q627" s="3"/>
    </row>
    <row r="628" spans="1:17" ht="12.75">
      <c r="A628" s="3"/>
      <c r="B628" s="3"/>
      <c r="C628" s="3"/>
      <c r="D628" s="3"/>
      <c r="E628" s="3"/>
      <c r="F628" s="3"/>
      <c r="G628" s="4"/>
      <c r="H628" s="4"/>
      <c r="I628" s="3"/>
      <c r="J628" s="3"/>
      <c r="K628" s="3"/>
      <c r="L628" s="3"/>
      <c r="M628" s="3"/>
      <c r="N628" s="3"/>
      <c r="O628" s="3"/>
      <c r="P628" s="3"/>
      <c r="Q628" s="3"/>
    </row>
    <row r="629" spans="1:17" ht="12.75">
      <c r="A629" s="3"/>
      <c r="B629" s="3"/>
      <c r="C629" s="3"/>
      <c r="D629" s="3"/>
      <c r="E629" s="3"/>
      <c r="F629" s="3"/>
      <c r="G629" s="4"/>
      <c r="H629" s="4"/>
      <c r="I629" s="3"/>
      <c r="J629" s="3"/>
      <c r="K629" s="3"/>
      <c r="L629" s="3"/>
      <c r="M629" s="3"/>
      <c r="N629" s="3"/>
      <c r="O629" s="3"/>
      <c r="P629" s="3"/>
      <c r="Q629" s="3"/>
    </row>
    <row r="630" spans="1:17" ht="12.75">
      <c r="A630" s="3"/>
      <c r="B630" s="3"/>
      <c r="C630" s="3"/>
      <c r="D630" s="3"/>
      <c r="E630" s="3"/>
      <c r="F630" s="3"/>
      <c r="G630" s="4"/>
      <c r="H630" s="4"/>
      <c r="I630" s="3"/>
      <c r="J630" s="3"/>
      <c r="K630" s="3"/>
      <c r="L630" s="3"/>
      <c r="M630" s="3"/>
      <c r="N630" s="3"/>
      <c r="O630" s="3"/>
      <c r="P630" s="3"/>
      <c r="Q630" s="3"/>
    </row>
    <row r="631" spans="1:17" ht="12.75">
      <c r="A631" s="3"/>
      <c r="B631" s="3"/>
      <c r="C631" s="3"/>
      <c r="D631" s="3"/>
      <c r="E631" s="3"/>
      <c r="F631" s="3"/>
      <c r="G631" s="4"/>
      <c r="H631" s="4"/>
      <c r="I631" s="3"/>
      <c r="J631" s="3"/>
      <c r="K631" s="3"/>
      <c r="L631" s="3"/>
      <c r="M631" s="3"/>
      <c r="N631" s="3"/>
      <c r="O631" s="3"/>
      <c r="P631" s="3"/>
      <c r="Q631" s="3"/>
    </row>
    <row r="632" spans="1:17" ht="12.75">
      <c r="A632" s="3"/>
      <c r="B632" s="3"/>
      <c r="C632" s="3"/>
      <c r="D632" s="3"/>
      <c r="E632" s="3"/>
      <c r="F632" s="3"/>
      <c r="G632" s="4"/>
      <c r="H632" s="4"/>
      <c r="I632" s="3"/>
      <c r="J632" s="3"/>
      <c r="K632" s="3"/>
      <c r="L632" s="3"/>
      <c r="M632" s="3"/>
      <c r="N632" s="3"/>
      <c r="O632" s="3"/>
      <c r="P632" s="3"/>
      <c r="Q632" s="3"/>
    </row>
    <row r="633" spans="1:17" ht="12.75">
      <c r="A633" s="3"/>
      <c r="B633" s="3"/>
      <c r="C633" s="3"/>
      <c r="D633" s="3"/>
      <c r="E633" s="3"/>
      <c r="F633" s="3"/>
      <c r="G633" s="4"/>
      <c r="H633" s="4"/>
      <c r="I633" s="3"/>
      <c r="J633" s="3"/>
      <c r="K633" s="3"/>
      <c r="L633" s="3"/>
      <c r="M633" s="3"/>
      <c r="N633" s="3"/>
      <c r="O633" s="3"/>
      <c r="P633" s="3"/>
      <c r="Q633" s="3"/>
    </row>
    <row r="634" spans="1:17" ht="12.75">
      <c r="A634" s="3"/>
      <c r="B634" s="3"/>
      <c r="C634" s="3"/>
      <c r="D634" s="3"/>
      <c r="E634" s="3"/>
      <c r="F634" s="3"/>
      <c r="G634" s="4"/>
      <c r="H634" s="4"/>
      <c r="I634" s="3"/>
      <c r="J634" s="3"/>
      <c r="K634" s="3"/>
      <c r="L634" s="3"/>
      <c r="M634" s="3"/>
      <c r="N634" s="3"/>
      <c r="O634" s="3"/>
      <c r="P634" s="3"/>
      <c r="Q634" s="3"/>
    </row>
    <row r="635" spans="1:17" ht="12.75">
      <c r="A635" s="3"/>
      <c r="B635" s="3"/>
      <c r="C635" s="3"/>
      <c r="D635" s="3"/>
      <c r="E635" s="3"/>
      <c r="F635" s="3"/>
      <c r="G635" s="4"/>
      <c r="H635" s="4"/>
      <c r="I635" s="3"/>
      <c r="J635" s="3"/>
      <c r="K635" s="3"/>
      <c r="L635" s="3"/>
      <c r="M635" s="3"/>
      <c r="N635" s="3"/>
      <c r="O635" s="3"/>
      <c r="P635" s="3"/>
      <c r="Q635" s="3"/>
    </row>
    <row r="636" spans="1:17" ht="12.75">
      <c r="A636" s="3"/>
      <c r="B636" s="3"/>
      <c r="C636" s="3"/>
      <c r="D636" s="3"/>
      <c r="E636" s="3"/>
      <c r="F636" s="3"/>
      <c r="G636" s="4"/>
      <c r="H636" s="4"/>
      <c r="I636" s="3"/>
      <c r="J636" s="3"/>
      <c r="K636" s="3"/>
      <c r="L636" s="3"/>
      <c r="M636" s="3"/>
      <c r="N636" s="3"/>
      <c r="O636" s="3"/>
      <c r="P636" s="3"/>
      <c r="Q636" s="3"/>
    </row>
    <row r="637" spans="1:17" ht="12.75">
      <c r="A637" s="3"/>
      <c r="B637" s="3"/>
      <c r="C637" s="3"/>
      <c r="D637" s="3"/>
      <c r="E637" s="3"/>
      <c r="F637" s="3"/>
      <c r="G637" s="4"/>
      <c r="H637" s="4"/>
      <c r="I637" s="3"/>
      <c r="J637" s="3"/>
      <c r="K637" s="3"/>
      <c r="L637" s="3"/>
      <c r="M637" s="3"/>
      <c r="N637" s="3"/>
      <c r="O637" s="3"/>
      <c r="P637" s="3"/>
      <c r="Q637" s="3"/>
    </row>
    <row r="638" spans="1:17" ht="12.75">
      <c r="A638" s="3"/>
      <c r="B638" s="3"/>
      <c r="C638" s="3"/>
      <c r="D638" s="3"/>
      <c r="E638" s="3"/>
      <c r="F638" s="3"/>
      <c r="G638" s="4"/>
      <c r="H638" s="4"/>
      <c r="I638" s="3"/>
      <c r="J638" s="3"/>
      <c r="K638" s="3"/>
      <c r="L638" s="3"/>
      <c r="M638" s="3"/>
      <c r="N638" s="3"/>
      <c r="O638" s="3"/>
      <c r="P638" s="3"/>
      <c r="Q638" s="3"/>
    </row>
    <row r="639" spans="1:17" ht="12.75">
      <c r="A639" s="3"/>
      <c r="B639" s="3"/>
      <c r="C639" s="3"/>
      <c r="D639" s="3"/>
      <c r="E639" s="3"/>
      <c r="F639" s="3"/>
      <c r="G639" s="4"/>
      <c r="H639" s="4"/>
      <c r="I639" s="3"/>
      <c r="J639" s="3"/>
      <c r="K639" s="3"/>
      <c r="L639" s="3"/>
      <c r="M639" s="3"/>
      <c r="N639" s="3"/>
      <c r="O639" s="3"/>
      <c r="P639" s="3"/>
      <c r="Q639" s="3"/>
    </row>
    <row r="640" spans="1:17" ht="12.75">
      <c r="A640" s="3"/>
      <c r="B640" s="3"/>
      <c r="C640" s="3"/>
      <c r="D640" s="3"/>
      <c r="E640" s="3"/>
      <c r="F640" s="3"/>
      <c r="G640" s="4"/>
      <c r="H640" s="4"/>
      <c r="I640" s="3"/>
      <c r="J640" s="3"/>
      <c r="K640" s="3"/>
      <c r="L640" s="3"/>
      <c r="M640" s="3"/>
      <c r="N640" s="3"/>
      <c r="O640" s="3"/>
      <c r="P640" s="3"/>
      <c r="Q640" s="3"/>
    </row>
    <row r="641" spans="1:17" ht="12.75">
      <c r="A641" s="3"/>
      <c r="B641" s="3"/>
      <c r="C641" s="3"/>
      <c r="D641" s="3"/>
      <c r="E641" s="3"/>
      <c r="F641" s="3"/>
      <c r="G641" s="4"/>
      <c r="H641" s="4"/>
      <c r="I641" s="3"/>
      <c r="J641" s="3"/>
      <c r="K641" s="3"/>
      <c r="L641" s="3"/>
      <c r="M641" s="3"/>
      <c r="N641" s="3"/>
      <c r="O641" s="3"/>
      <c r="P641" s="3"/>
      <c r="Q641" s="3"/>
    </row>
    <row r="642" spans="1:17" ht="12.75">
      <c r="A642" s="3"/>
      <c r="B642" s="3"/>
      <c r="C642" s="3"/>
      <c r="D642" s="3"/>
      <c r="E642" s="3"/>
      <c r="F642" s="3"/>
      <c r="G642" s="4"/>
      <c r="H642" s="4"/>
      <c r="I642" s="3"/>
      <c r="J642" s="3"/>
      <c r="K642" s="3"/>
      <c r="L642" s="3"/>
      <c r="M642" s="3"/>
      <c r="N642" s="3"/>
      <c r="O642" s="3"/>
      <c r="P642" s="3"/>
      <c r="Q642" s="3"/>
    </row>
    <row r="643" spans="1:17" ht="12.75">
      <c r="A643" s="3"/>
      <c r="B643" s="3"/>
      <c r="C643" s="3"/>
      <c r="D643" s="3"/>
      <c r="E643" s="3"/>
      <c r="F643" s="3"/>
      <c r="G643" s="4"/>
      <c r="H643" s="4"/>
      <c r="I643" s="3"/>
      <c r="J643" s="3"/>
      <c r="K643" s="3"/>
      <c r="L643" s="3"/>
      <c r="M643" s="3"/>
      <c r="N643" s="3"/>
      <c r="O643" s="3"/>
      <c r="P643" s="3"/>
      <c r="Q643" s="3"/>
    </row>
    <row r="644" spans="1:17" ht="12.75">
      <c r="A644" s="3"/>
      <c r="B644" s="3"/>
      <c r="C644" s="3"/>
      <c r="D644" s="3"/>
      <c r="E644" s="3"/>
      <c r="F644" s="3"/>
      <c r="G644" s="4"/>
      <c r="H644" s="4"/>
      <c r="I644" s="3"/>
      <c r="J644" s="3"/>
      <c r="K644" s="3"/>
      <c r="L644" s="3"/>
      <c r="M644" s="3"/>
      <c r="N644" s="3"/>
      <c r="O644" s="3"/>
      <c r="P644" s="3"/>
      <c r="Q644" s="3"/>
    </row>
    <row r="645" spans="1:17" ht="12.75">
      <c r="A645" s="3"/>
      <c r="B645" s="3"/>
      <c r="C645" s="3"/>
      <c r="D645" s="3"/>
      <c r="E645" s="3"/>
      <c r="F645" s="3"/>
      <c r="G645" s="4"/>
      <c r="H645" s="4"/>
      <c r="I645" s="3"/>
      <c r="J645" s="3"/>
      <c r="K645" s="3"/>
      <c r="L645" s="3"/>
      <c r="M645" s="3"/>
      <c r="N645" s="3"/>
      <c r="O645" s="3"/>
      <c r="P645" s="3"/>
      <c r="Q645" s="3"/>
    </row>
    <row r="646" spans="1:17" ht="12.75">
      <c r="A646" s="3"/>
      <c r="B646" s="3"/>
      <c r="C646" s="3"/>
      <c r="D646" s="3"/>
      <c r="E646" s="3"/>
      <c r="F646" s="3"/>
      <c r="G646" s="4"/>
      <c r="H646" s="4"/>
      <c r="I646" s="3"/>
      <c r="J646" s="3"/>
      <c r="K646" s="3"/>
      <c r="L646" s="3"/>
      <c r="M646" s="3"/>
      <c r="N646" s="3"/>
      <c r="O646" s="3"/>
      <c r="P646" s="3"/>
      <c r="Q646" s="3"/>
    </row>
    <row r="647" spans="1:17" ht="12.75">
      <c r="A647" s="3"/>
      <c r="B647" s="3"/>
      <c r="C647" s="3"/>
      <c r="D647" s="3"/>
      <c r="E647" s="3"/>
      <c r="F647" s="3"/>
      <c r="G647" s="4"/>
      <c r="H647" s="4"/>
      <c r="I647" s="3"/>
      <c r="J647" s="3"/>
      <c r="K647" s="3"/>
      <c r="L647" s="3"/>
      <c r="M647" s="3"/>
      <c r="N647" s="3"/>
      <c r="O647" s="3"/>
      <c r="P647" s="3"/>
      <c r="Q647" s="3"/>
    </row>
    <row r="648" spans="1:17" ht="12.75">
      <c r="A648" s="3"/>
      <c r="B648" s="3"/>
      <c r="C648" s="3"/>
      <c r="D648" s="3"/>
      <c r="E648" s="3"/>
      <c r="F648" s="3"/>
      <c r="G648" s="4"/>
      <c r="H648" s="4"/>
      <c r="I648" s="3"/>
      <c r="J648" s="3"/>
      <c r="K648" s="3"/>
      <c r="L648" s="3"/>
      <c r="M648" s="3"/>
      <c r="N648" s="3"/>
      <c r="O648" s="3"/>
      <c r="P648" s="3"/>
      <c r="Q648" s="3"/>
    </row>
    <row r="649" spans="1:17" ht="12.75">
      <c r="A649" s="3"/>
      <c r="B649" s="3"/>
      <c r="C649" s="3"/>
      <c r="D649" s="3"/>
      <c r="E649" s="3"/>
      <c r="F649" s="3"/>
      <c r="G649" s="4"/>
      <c r="H649" s="4"/>
      <c r="I649" s="3"/>
      <c r="J649" s="3"/>
      <c r="K649" s="3"/>
      <c r="L649" s="3"/>
      <c r="M649" s="3"/>
      <c r="N649" s="3"/>
      <c r="O649" s="3"/>
      <c r="P649" s="3"/>
      <c r="Q649" s="3"/>
    </row>
    <row r="650" spans="1:17" ht="12.75">
      <c r="A650" s="3"/>
      <c r="B650" s="3"/>
      <c r="C650" s="3"/>
      <c r="D650" s="3"/>
      <c r="E650" s="3"/>
      <c r="F650" s="3"/>
      <c r="G650" s="4"/>
      <c r="H650" s="4"/>
      <c r="I650" s="3"/>
      <c r="J650" s="3"/>
      <c r="K650" s="3"/>
      <c r="L650" s="3"/>
      <c r="M650" s="3"/>
      <c r="N650" s="3"/>
      <c r="O650" s="3"/>
      <c r="P650" s="3"/>
      <c r="Q650" s="3"/>
    </row>
    <row r="651" spans="1:17" ht="12.75">
      <c r="A651" s="3"/>
      <c r="B651" s="3"/>
      <c r="C651" s="3"/>
      <c r="D651" s="3"/>
      <c r="E651" s="3"/>
      <c r="F651" s="3"/>
      <c r="G651" s="4"/>
      <c r="H651" s="4"/>
      <c r="I651" s="3"/>
      <c r="J651" s="3"/>
      <c r="K651" s="3"/>
      <c r="L651" s="3"/>
      <c r="M651" s="3"/>
      <c r="N651" s="3"/>
      <c r="O651" s="3"/>
      <c r="P651" s="3"/>
      <c r="Q651" s="3"/>
    </row>
    <row r="652" spans="1:17" ht="12.75">
      <c r="A652" s="3"/>
      <c r="B652" s="3"/>
      <c r="C652" s="3"/>
      <c r="D652" s="3"/>
      <c r="E652" s="3"/>
      <c r="F652" s="3"/>
      <c r="G652" s="4"/>
      <c r="H652" s="4"/>
      <c r="I652" s="3"/>
      <c r="J652" s="3"/>
      <c r="K652" s="3"/>
      <c r="L652" s="3"/>
      <c r="M652" s="3"/>
      <c r="N652" s="3"/>
      <c r="O652" s="3"/>
      <c r="P652" s="3"/>
      <c r="Q652" s="3"/>
    </row>
    <row r="653" spans="1:17" ht="12.75">
      <c r="A653" s="3"/>
      <c r="B653" s="3"/>
      <c r="C653" s="3"/>
      <c r="D653" s="3"/>
      <c r="E653" s="3"/>
      <c r="F653" s="3"/>
      <c r="G653" s="4"/>
      <c r="H653" s="4"/>
      <c r="I653" s="3"/>
      <c r="J653" s="3"/>
      <c r="K653" s="3"/>
      <c r="L653" s="3"/>
      <c r="M653" s="3"/>
      <c r="N653" s="3"/>
      <c r="O653" s="3"/>
      <c r="P653" s="3"/>
      <c r="Q653" s="3"/>
    </row>
    <row r="654" spans="1:17" ht="12.75">
      <c r="A654" s="3"/>
      <c r="B654" s="3"/>
      <c r="C654" s="3"/>
      <c r="D654" s="3"/>
      <c r="E654" s="3"/>
      <c r="F654" s="3"/>
      <c r="G654" s="4"/>
      <c r="H654" s="4"/>
      <c r="I654" s="3"/>
      <c r="J654" s="3"/>
      <c r="K654" s="3"/>
      <c r="L654" s="3"/>
      <c r="M654" s="3"/>
      <c r="N654" s="3"/>
      <c r="O654" s="3"/>
      <c r="P654" s="3"/>
      <c r="Q654" s="3"/>
    </row>
    <row r="655" spans="1:17" ht="12.75">
      <c r="A655" s="3"/>
      <c r="B655" s="3"/>
      <c r="C655" s="3"/>
      <c r="D655" s="3"/>
      <c r="E655" s="3"/>
      <c r="F655" s="3"/>
      <c r="G655" s="4"/>
      <c r="H655" s="4"/>
      <c r="I655" s="3"/>
      <c r="J655" s="3"/>
      <c r="K655" s="3"/>
      <c r="L655" s="3"/>
      <c r="M655" s="3"/>
      <c r="N655" s="3"/>
      <c r="O655" s="3"/>
      <c r="P655" s="3"/>
      <c r="Q655" s="3"/>
    </row>
    <row r="656" spans="1:17" ht="12.75">
      <c r="A656" s="3"/>
      <c r="B656" s="3"/>
      <c r="C656" s="3"/>
      <c r="D656" s="3"/>
      <c r="E656" s="3"/>
      <c r="F656" s="3"/>
      <c r="G656" s="4"/>
      <c r="H656" s="4"/>
      <c r="I656" s="3"/>
      <c r="J656" s="3"/>
      <c r="K656" s="3"/>
      <c r="L656" s="3"/>
      <c r="M656" s="3"/>
      <c r="N656" s="3"/>
      <c r="O656" s="3"/>
      <c r="P656" s="3"/>
      <c r="Q656" s="3"/>
    </row>
    <row r="657" spans="1:17" ht="12.75">
      <c r="A657" s="3"/>
      <c r="B657" s="3"/>
      <c r="C657" s="3"/>
      <c r="D657" s="3"/>
      <c r="E657" s="3"/>
      <c r="F657" s="3"/>
      <c r="G657" s="4"/>
      <c r="H657" s="4"/>
      <c r="I657" s="3"/>
      <c r="J657" s="3"/>
      <c r="K657" s="3"/>
      <c r="L657" s="3"/>
      <c r="M657" s="3"/>
      <c r="N657" s="3"/>
      <c r="O657" s="3"/>
      <c r="P657" s="3"/>
      <c r="Q657" s="3"/>
    </row>
    <row r="658" spans="1:17" ht="12.75">
      <c r="A658" s="3"/>
      <c r="B658" s="3"/>
      <c r="C658" s="3"/>
      <c r="D658" s="3"/>
      <c r="E658" s="3"/>
      <c r="F658" s="3"/>
      <c r="G658" s="4"/>
      <c r="H658" s="4"/>
      <c r="I658" s="3"/>
      <c r="J658" s="3"/>
      <c r="K658" s="3"/>
      <c r="L658" s="3"/>
      <c r="M658" s="3"/>
      <c r="N658" s="3"/>
      <c r="O658" s="3"/>
      <c r="P658" s="3"/>
      <c r="Q658" s="3"/>
    </row>
    <row r="659" spans="1:17" ht="12.75">
      <c r="A659" s="3"/>
      <c r="B659" s="3"/>
      <c r="C659" s="3"/>
      <c r="D659" s="3"/>
      <c r="E659" s="3"/>
      <c r="F659" s="3"/>
      <c r="G659" s="4"/>
      <c r="H659" s="4"/>
      <c r="I659" s="3"/>
      <c r="J659" s="3"/>
      <c r="K659" s="3"/>
      <c r="L659" s="3"/>
      <c r="M659" s="3"/>
      <c r="N659" s="3"/>
      <c r="O659" s="3"/>
      <c r="P659" s="3"/>
      <c r="Q659" s="3"/>
    </row>
    <row r="660" spans="1:17" ht="12.75">
      <c r="A660" s="3"/>
      <c r="B660" s="3"/>
      <c r="C660" s="3"/>
      <c r="D660" s="3"/>
      <c r="E660" s="3"/>
      <c r="F660" s="3"/>
      <c r="G660" s="4"/>
      <c r="H660" s="4"/>
      <c r="I660" s="3"/>
      <c r="J660" s="3"/>
      <c r="K660" s="3"/>
      <c r="L660" s="3"/>
      <c r="M660" s="3"/>
      <c r="N660" s="3"/>
      <c r="O660" s="3"/>
      <c r="P660" s="3"/>
      <c r="Q660" s="3"/>
    </row>
    <row r="661" spans="1:17" ht="12.75">
      <c r="A661" s="3"/>
      <c r="B661" s="3"/>
      <c r="C661" s="3"/>
      <c r="D661" s="3"/>
      <c r="E661" s="3"/>
      <c r="F661" s="3"/>
      <c r="G661" s="4"/>
      <c r="H661" s="4"/>
      <c r="I661" s="3"/>
      <c r="J661" s="3"/>
      <c r="K661" s="3"/>
      <c r="L661" s="3"/>
      <c r="M661" s="3"/>
      <c r="N661" s="3"/>
      <c r="O661" s="3"/>
      <c r="P661" s="3"/>
      <c r="Q661" s="3"/>
    </row>
    <row r="662" spans="1:17" ht="12.75">
      <c r="A662" s="3"/>
      <c r="B662" s="3"/>
      <c r="C662" s="3"/>
      <c r="D662" s="3"/>
      <c r="E662" s="3"/>
      <c r="F662" s="3"/>
      <c r="G662" s="4"/>
      <c r="H662" s="4"/>
      <c r="I662" s="3"/>
      <c r="J662" s="3"/>
      <c r="K662" s="3"/>
      <c r="L662" s="3"/>
      <c r="M662" s="3"/>
      <c r="N662" s="3"/>
      <c r="O662" s="3"/>
      <c r="P662" s="3"/>
      <c r="Q662" s="3"/>
    </row>
    <row r="663" spans="1:17" ht="12.75">
      <c r="A663" s="3"/>
      <c r="B663" s="3"/>
      <c r="C663" s="3"/>
      <c r="D663" s="3"/>
      <c r="E663" s="3"/>
      <c r="F663" s="3"/>
      <c r="G663" s="4"/>
      <c r="H663" s="4"/>
      <c r="I663" s="3"/>
      <c r="J663" s="3"/>
      <c r="K663" s="3"/>
      <c r="L663" s="3"/>
      <c r="M663" s="3"/>
      <c r="N663" s="3"/>
      <c r="O663" s="3"/>
      <c r="P663" s="3"/>
      <c r="Q663" s="3"/>
    </row>
    <row r="664" spans="1:17" ht="12.75">
      <c r="A664" s="3"/>
      <c r="B664" s="3"/>
      <c r="C664" s="3"/>
      <c r="D664" s="3"/>
      <c r="E664" s="3"/>
      <c r="F664" s="3"/>
      <c r="G664" s="4"/>
      <c r="H664" s="4"/>
      <c r="I664" s="3"/>
      <c r="J664" s="3"/>
      <c r="K664" s="3"/>
      <c r="L664" s="3"/>
      <c r="M664" s="3"/>
      <c r="N664" s="3"/>
      <c r="O664" s="3"/>
      <c r="P664" s="3"/>
      <c r="Q664" s="3"/>
    </row>
    <row r="665" spans="1:17" ht="12.75">
      <c r="A665" s="3"/>
      <c r="B665" s="3"/>
      <c r="C665" s="3"/>
      <c r="D665" s="3"/>
      <c r="E665" s="3"/>
      <c r="F665" s="3"/>
      <c r="G665" s="4"/>
      <c r="H665" s="4"/>
      <c r="I665" s="3"/>
      <c r="J665" s="3"/>
      <c r="K665" s="3"/>
      <c r="L665" s="3"/>
      <c r="M665" s="3"/>
      <c r="N665" s="3"/>
      <c r="O665" s="3"/>
      <c r="P665" s="3"/>
      <c r="Q665" s="3"/>
    </row>
    <row r="666" spans="1:17" ht="12.75">
      <c r="A666" s="3"/>
      <c r="B666" s="3"/>
      <c r="C666" s="3"/>
      <c r="D666" s="3"/>
      <c r="E666" s="3"/>
      <c r="F666" s="3"/>
      <c r="G666" s="4"/>
      <c r="H666" s="4"/>
      <c r="I666" s="3"/>
      <c r="J666" s="3"/>
      <c r="K666" s="3"/>
      <c r="L666" s="3"/>
      <c r="M666" s="3"/>
      <c r="N666" s="3"/>
      <c r="O666" s="3"/>
      <c r="P666" s="3"/>
      <c r="Q666" s="3"/>
    </row>
    <row r="667" spans="1:17" ht="12.75">
      <c r="A667" s="3"/>
      <c r="B667" s="3"/>
      <c r="C667" s="3"/>
      <c r="D667" s="3"/>
      <c r="E667" s="3"/>
      <c r="F667" s="3"/>
      <c r="G667" s="4"/>
      <c r="H667" s="4"/>
      <c r="I667" s="3"/>
      <c r="J667" s="3"/>
      <c r="K667" s="3"/>
      <c r="L667" s="3"/>
      <c r="M667" s="3"/>
      <c r="N667" s="3"/>
      <c r="O667" s="3"/>
      <c r="P667" s="3"/>
      <c r="Q667" s="3"/>
    </row>
    <row r="668" spans="1:17" ht="12.75">
      <c r="A668" s="3"/>
      <c r="B668" s="3"/>
      <c r="C668" s="3"/>
      <c r="D668" s="3"/>
      <c r="E668" s="3"/>
      <c r="F668" s="3"/>
      <c r="G668" s="4"/>
      <c r="H668" s="4"/>
      <c r="I668" s="3"/>
      <c r="J668" s="3"/>
      <c r="K668" s="3"/>
      <c r="L668" s="3"/>
      <c r="M668" s="3"/>
      <c r="N668" s="3"/>
      <c r="O668" s="3"/>
      <c r="P668" s="3"/>
      <c r="Q668" s="3"/>
    </row>
    <row r="669" spans="1:17" ht="12.75">
      <c r="A669" s="3"/>
      <c r="B669" s="3"/>
      <c r="C669" s="3"/>
      <c r="D669" s="3"/>
      <c r="E669" s="3"/>
      <c r="F669" s="3"/>
      <c r="G669" s="4"/>
      <c r="H669" s="4"/>
      <c r="I669" s="3"/>
      <c r="J669" s="3"/>
      <c r="K669" s="3"/>
      <c r="L669" s="3"/>
      <c r="M669" s="3"/>
      <c r="N669" s="3"/>
      <c r="O669" s="3"/>
      <c r="P669" s="3"/>
      <c r="Q669" s="3"/>
    </row>
    <row r="670" spans="1:17" ht="12.75">
      <c r="A670" s="3"/>
      <c r="B670" s="3"/>
      <c r="C670" s="3"/>
      <c r="D670" s="3"/>
      <c r="E670" s="3"/>
      <c r="F670" s="3"/>
      <c r="G670" s="4"/>
      <c r="H670" s="4"/>
      <c r="I670" s="3"/>
      <c r="J670" s="3"/>
      <c r="K670" s="3"/>
      <c r="L670" s="3"/>
      <c r="M670" s="3"/>
      <c r="N670" s="3"/>
      <c r="O670" s="3"/>
      <c r="P670" s="3"/>
      <c r="Q670" s="3"/>
    </row>
    <row r="671" spans="1:17" ht="12.75">
      <c r="A671" s="3"/>
      <c r="B671" s="3"/>
      <c r="C671" s="3"/>
      <c r="D671" s="3"/>
      <c r="E671" s="3"/>
      <c r="F671" s="3"/>
      <c r="G671" s="4"/>
      <c r="H671" s="4"/>
      <c r="I671" s="3"/>
      <c r="J671" s="3"/>
      <c r="K671" s="3"/>
      <c r="L671" s="3"/>
      <c r="M671" s="3"/>
      <c r="N671" s="3"/>
      <c r="O671" s="3"/>
      <c r="P671" s="3"/>
      <c r="Q671" s="3"/>
    </row>
    <row r="672" spans="1:17" ht="12.75">
      <c r="A672" s="3"/>
      <c r="B672" s="3"/>
      <c r="C672" s="3"/>
      <c r="D672" s="3"/>
      <c r="E672" s="3"/>
      <c r="F672" s="3"/>
      <c r="G672" s="4"/>
      <c r="H672" s="4"/>
      <c r="I672" s="3"/>
      <c r="J672" s="3"/>
      <c r="K672" s="3"/>
      <c r="L672" s="3"/>
      <c r="M672" s="3"/>
      <c r="N672" s="3"/>
      <c r="O672" s="3"/>
      <c r="P672" s="3"/>
      <c r="Q672" s="3"/>
    </row>
    <row r="673" spans="1:17" ht="12.75">
      <c r="A673" s="3"/>
      <c r="B673" s="3"/>
      <c r="C673" s="3"/>
      <c r="D673" s="3"/>
      <c r="E673" s="3"/>
      <c r="F673" s="3"/>
      <c r="G673" s="4"/>
      <c r="H673" s="4"/>
      <c r="I673" s="3"/>
      <c r="J673" s="3"/>
      <c r="K673" s="3"/>
      <c r="L673" s="3"/>
      <c r="M673" s="3"/>
      <c r="N673" s="3"/>
      <c r="O673" s="3"/>
      <c r="P673" s="3"/>
      <c r="Q673" s="3"/>
    </row>
    <row r="674" spans="1:17" ht="12.75">
      <c r="A674" s="3"/>
      <c r="B674" s="3"/>
      <c r="C674" s="3"/>
      <c r="D674" s="3"/>
      <c r="E674" s="3"/>
      <c r="F674" s="3"/>
      <c r="G674" s="4"/>
      <c r="H674" s="4"/>
      <c r="I674" s="3"/>
      <c r="J674" s="3"/>
      <c r="K674" s="3"/>
      <c r="L674" s="3"/>
      <c r="M674" s="3"/>
      <c r="N674" s="3"/>
      <c r="O674" s="3"/>
      <c r="P674" s="3"/>
      <c r="Q674" s="3"/>
    </row>
    <row r="675" spans="1:17" ht="12.75">
      <c r="A675" s="3"/>
      <c r="B675" s="3"/>
      <c r="C675" s="3"/>
      <c r="D675" s="3"/>
      <c r="E675" s="3"/>
      <c r="F675" s="3"/>
      <c r="G675" s="4"/>
      <c r="H675" s="4"/>
      <c r="I675" s="3"/>
      <c r="J675" s="3"/>
      <c r="K675" s="3"/>
      <c r="L675" s="3"/>
      <c r="M675" s="3"/>
      <c r="N675" s="3"/>
      <c r="O675" s="3"/>
      <c r="P675" s="3"/>
      <c r="Q675" s="3"/>
    </row>
    <row r="676" spans="1:17" ht="12.75">
      <c r="A676" s="3"/>
      <c r="B676" s="3"/>
      <c r="C676" s="3"/>
      <c r="D676" s="3"/>
      <c r="E676" s="3"/>
      <c r="F676" s="3"/>
      <c r="G676" s="4"/>
      <c r="H676" s="4"/>
      <c r="I676" s="3"/>
      <c r="J676" s="3"/>
      <c r="K676" s="3"/>
      <c r="L676" s="3"/>
      <c r="M676" s="3"/>
      <c r="N676" s="3"/>
      <c r="O676" s="3"/>
      <c r="P676" s="3"/>
      <c r="Q676" s="3"/>
    </row>
    <row r="677" spans="1:17" ht="12.75">
      <c r="A677" s="3"/>
      <c r="B677" s="3"/>
      <c r="C677" s="3"/>
      <c r="D677" s="3"/>
      <c r="E677" s="3"/>
      <c r="F677" s="3"/>
      <c r="G677" s="4"/>
      <c r="H677" s="4"/>
      <c r="I677" s="3"/>
      <c r="J677" s="3"/>
      <c r="K677" s="3"/>
      <c r="L677" s="3"/>
      <c r="M677" s="3"/>
      <c r="N677" s="3"/>
      <c r="O677" s="3"/>
      <c r="P677" s="3"/>
      <c r="Q677" s="3"/>
    </row>
    <row r="678" spans="1:17" ht="12.75">
      <c r="A678" s="3"/>
      <c r="B678" s="3"/>
      <c r="C678" s="3"/>
      <c r="D678" s="3"/>
      <c r="E678" s="3"/>
      <c r="F678" s="3"/>
      <c r="G678" s="4"/>
      <c r="H678" s="4"/>
      <c r="I678" s="3"/>
      <c r="J678" s="3"/>
      <c r="K678" s="3"/>
      <c r="L678" s="3"/>
      <c r="M678" s="3"/>
      <c r="N678" s="3"/>
      <c r="O678" s="3"/>
      <c r="P678" s="3"/>
      <c r="Q678" s="3"/>
    </row>
    <row r="679" spans="1:17" ht="12.75">
      <c r="A679" s="3"/>
      <c r="B679" s="3"/>
      <c r="C679" s="3"/>
      <c r="D679" s="3"/>
      <c r="E679" s="3"/>
      <c r="F679" s="3"/>
      <c r="G679" s="4"/>
      <c r="H679" s="4"/>
      <c r="I679" s="3"/>
      <c r="J679" s="3"/>
      <c r="K679" s="3"/>
      <c r="L679" s="3"/>
      <c r="M679" s="3"/>
      <c r="N679" s="3"/>
      <c r="O679" s="3"/>
      <c r="P679" s="3"/>
      <c r="Q679" s="3"/>
    </row>
    <row r="680" spans="1:17" ht="12.75">
      <c r="A680" s="3"/>
      <c r="B680" s="3"/>
      <c r="C680" s="3"/>
      <c r="D680" s="3"/>
      <c r="E680" s="3"/>
      <c r="F680" s="3"/>
      <c r="G680" s="4"/>
      <c r="H680" s="4"/>
      <c r="I680" s="3"/>
      <c r="J680" s="3"/>
      <c r="K680" s="3"/>
      <c r="L680" s="3"/>
      <c r="M680" s="3"/>
      <c r="N680" s="3"/>
      <c r="O680" s="3"/>
      <c r="P680" s="3"/>
      <c r="Q680" s="3"/>
    </row>
    <row r="681" spans="1:17" ht="12.75">
      <c r="A681" s="3"/>
      <c r="B681" s="3"/>
      <c r="C681" s="3"/>
      <c r="D681" s="3"/>
      <c r="E681" s="3"/>
      <c r="F681" s="3"/>
      <c r="G681" s="4"/>
      <c r="H681" s="4"/>
      <c r="I681" s="3"/>
      <c r="J681" s="3"/>
      <c r="K681" s="3"/>
      <c r="L681" s="3"/>
      <c r="M681" s="3"/>
      <c r="N681" s="3"/>
      <c r="O681" s="3"/>
      <c r="P681" s="3"/>
      <c r="Q681" s="3"/>
    </row>
    <row r="682" spans="1:17" ht="12.75">
      <c r="A682" s="3"/>
      <c r="B682" s="3"/>
      <c r="C682" s="3"/>
      <c r="D682" s="3"/>
      <c r="E682" s="3"/>
      <c r="F682" s="3"/>
      <c r="G682" s="4"/>
      <c r="H682" s="4"/>
      <c r="I682" s="3"/>
      <c r="J682" s="3"/>
      <c r="K682" s="3"/>
      <c r="L682" s="3"/>
      <c r="M682" s="3"/>
      <c r="N682" s="3"/>
      <c r="O682" s="3"/>
      <c r="P682" s="3"/>
      <c r="Q682" s="3"/>
    </row>
    <row r="683" spans="1:17" ht="12.75">
      <c r="A683" s="3"/>
      <c r="B683" s="3"/>
      <c r="C683" s="3"/>
      <c r="D683" s="3"/>
      <c r="E683" s="3"/>
      <c r="F683" s="3"/>
      <c r="G683" s="4"/>
      <c r="H683" s="4"/>
      <c r="I683" s="3"/>
      <c r="J683" s="3"/>
      <c r="K683" s="3"/>
      <c r="L683" s="3"/>
      <c r="M683" s="3"/>
      <c r="N683" s="3"/>
      <c r="O683" s="3"/>
      <c r="P683" s="3"/>
      <c r="Q683" s="3"/>
    </row>
    <row r="684" spans="1:17" ht="12.75">
      <c r="A684" s="3"/>
      <c r="B684" s="3"/>
      <c r="C684" s="3"/>
      <c r="D684" s="3"/>
      <c r="E684" s="3"/>
      <c r="F684" s="3"/>
      <c r="G684" s="4"/>
      <c r="H684" s="4"/>
      <c r="I684" s="3"/>
      <c r="J684" s="3"/>
      <c r="K684" s="3"/>
      <c r="L684" s="3"/>
      <c r="M684" s="3"/>
      <c r="N684" s="3"/>
      <c r="O684" s="3"/>
      <c r="P684" s="3"/>
      <c r="Q684" s="3"/>
    </row>
    <row r="685" spans="1:17" ht="12.75">
      <c r="A685" s="3"/>
      <c r="B685" s="3"/>
      <c r="C685" s="3"/>
      <c r="D685" s="3"/>
      <c r="E685" s="3"/>
      <c r="F685" s="3"/>
      <c r="G685" s="4"/>
      <c r="H685" s="4"/>
      <c r="I685" s="3"/>
      <c r="J685" s="3"/>
      <c r="K685" s="3"/>
      <c r="L685" s="3"/>
      <c r="M685" s="3"/>
      <c r="N685" s="3"/>
      <c r="O685" s="3"/>
      <c r="P685" s="3"/>
      <c r="Q685" s="3"/>
    </row>
    <row r="686" spans="1:17" ht="12.75">
      <c r="A686" s="3"/>
      <c r="B686" s="3"/>
      <c r="C686" s="3"/>
      <c r="D686" s="3"/>
      <c r="E686" s="3"/>
      <c r="F686" s="3"/>
      <c r="G686" s="4"/>
      <c r="H686" s="4"/>
      <c r="I686" s="3"/>
      <c r="J686" s="3"/>
      <c r="K686" s="3"/>
      <c r="L686" s="3"/>
      <c r="M686" s="3"/>
      <c r="N686" s="3"/>
      <c r="O686" s="3"/>
      <c r="P686" s="3"/>
      <c r="Q686" s="3"/>
    </row>
    <row r="687" spans="1:17" ht="12.75">
      <c r="A687" s="3"/>
      <c r="B687" s="3"/>
      <c r="C687" s="3"/>
      <c r="D687" s="3"/>
      <c r="E687" s="3"/>
      <c r="F687" s="3"/>
      <c r="G687" s="4"/>
      <c r="H687" s="4"/>
      <c r="I687" s="3"/>
      <c r="J687" s="3"/>
      <c r="K687" s="3"/>
      <c r="L687" s="3"/>
      <c r="M687" s="3"/>
      <c r="N687" s="3"/>
      <c r="O687" s="3"/>
      <c r="P687" s="3"/>
      <c r="Q687" s="3"/>
    </row>
    <row r="688" spans="1:17" ht="12.75">
      <c r="A688" s="3"/>
      <c r="B688" s="3"/>
      <c r="C688" s="3"/>
      <c r="D688" s="3"/>
      <c r="E688" s="3"/>
      <c r="F688" s="3"/>
      <c r="G688" s="4"/>
      <c r="H688" s="4"/>
      <c r="I688" s="3"/>
      <c r="J688" s="3"/>
      <c r="K688" s="3"/>
      <c r="L688" s="3"/>
      <c r="M688" s="3"/>
      <c r="N688" s="3"/>
      <c r="O688" s="3"/>
      <c r="P688" s="3"/>
      <c r="Q688" s="3"/>
    </row>
    <row r="689" spans="1:17" ht="12.75">
      <c r="A689" s="3"/>
      <c r="B689" s="3"/>
      <c r="C689" s="3"/>
      <c r="D689" s="3"/>
      <c r="E689" s="3"/>
      <c r="F689" s="3"/>
      <c r="G689" s="4"/>
      <c r="H689" s="4"/>
      <c r="I689" s="3"/>
      <c r="J689" s="3"/>
      <c r="K689" s="3"/>
      <c r="L689" s="3"/>
      <c r="M689" s="3"/>
      <c r="N689" s="3"/>
      <c r="O689" s="3"/>
      <c r="P689" s="3"/>
      <c r="Q689" s="3"/>
    </row>
    <row r="690" spans="1:17" ht="12.75">
      <c r="A690" s="3"/>
      <c r="B690" s="3"/>
      <c r="C690" s="3"/>
      <c r="D690" s="3"/>
      <c r="E690" s="3"/>
      <c r="F690" s="3"/>
      <c r="G690" s="4"/>
      <c r="H690" s="4"/>
      <c r="I690" s="3"/>
      <c r="J690" s="3"/>
      <c r="K690" s="3"/>
      <c r="L690" s="3"/>
      <c r="M690" s="3"/>
      <c r="N690" s="3"/>
      <c r="O690" s="3"/>
      <c r="P690" s="3"/>
      <c r="Q690" s="3"/>
    </row>
    <row r="691" spans="1:17" ht="12.75">
      <c r="A691" s="3"/>
      <c r="B691" s="3"/>
      <c r="C691" s="3"/>
      <c r="D691" s="3"/>
      <c r="E691" s="3"/>
      <c r="F691" s="3"/>
      <c r="G691" s="4"/>
      <c r="H691" s="4"/>
      <c r="I691" s="3"/>
      <c r="J691" s="3"/>
      <c r="K691" s="3"/>
      <c r="L691" s="3"/>
      <c r="M691" s="3"/>
      <c r="N691" s="3"/>
      <c r="O691" s="3"/>
      <c r="P691" s="3"/>
      <c r="Q691" s="3"/>
    </row>
    <row r="692" spans="1:17" ht="12.75">
      <c r="A692" s="3"/>
      <c r="B692" s="3"/>
      <c r="C692" s="3"/>
      <c r="D692" s="3"/>
      <c r="E692" s="3"/>
      <c r="F692" s="3"/>
      <c r="G692" s="4"/>
      <c r="H692" s="4"/>
      <c r="I692" s="3"/>
      <c r="J692" s="3"/>
      <c r="K692" s="3"/>
      <c r="L692" s="3"/>
      <c r="M692" s="3"/>
      <c r="N692" s="3"/>
      <c r="O692" s="3"/>
      <c r="P692" s="3"/>
      <c r="Q692" s="3"/>
    </row>
    <row r="693" spans="1:17" ht="12.75">
      <c r="A693" s="3"/>
      <c r="B693" s="3"/>
      <c r="C693" s="3"/>
      <c r="D693" s="3"/>
      <c r="E693" s="3"/>
      <c r="F693" s="3"/>
      <c r="G693" s="4"/>
      <c r="H693" s="4"/>
      <c r="I693" s="3"/>
      <c r="J693" s="3"/>
      <c r="K693" s="3"/>
      <c r="L693" s="3"/>
      <c r="M693" s="3"/>
      <c r="N693" s="3"/>
      <c r="O693" s="3"/>
      <c r="P693" s="3"/>
      <c r="Q693" s="3"/>
    </row>
    <row r="694" spans="1:17" ht="12.75">
      <c r="A694" s="3"/>
      <c r="B694" s="3"/>
      <c r="C694" s="3"/>
      <c r="D694" s="3"/>
      <c r="E694" s="3"/>
      <c r="F694" s="3"/>
      <c r="G694" s="4"/>
      <c r="H694" s="4"/>
      <c r="I694" s="3"/>
      <c r="J694" s="3"/>
      <c r="K694" s="3"/>
      <c r="L694" s="3"/>
      <c r="M694" s="3"/>
      <c r="N694" s="3"/>
      <c r="O694" s="3"/>
      <c r="P694" s="3"/>
      <c r="Q694" s="3"/>
    </row>
    <row r="695" spans="1:17" ht="12.75">
      <c r="A695" s="3"/>
      <c r="B695" s="3"/>
      <c r="C695" s="3"/>
      <c r="D695" s="3"/>
      <c r="E695" s="3"/>
      <c r="F695" s="3"/>
      <c r="G695" s="4"/>
      <c r="H695" s="4"/>
      <c r="I695" s="3"/>
      <c r="J695" s="3"/>
      <c r="K695" s="3"/>
      <c r="L695" s="3"/>
      <c r="M695" s="3"/>
      <c r="N695" s="3"/>
      <c r="O695" s="3"/>
      <c r="P695" s="3"/>
      <c r="Q695" s="3"/>
    </row>
    <row r="696" spans="1:17" ht="12.75">
      <c r="A696" s="3"/>
      <c r="B696" s="3"/>
      <c r="C696" s="3"/>
      <c r="D696" s="3"/>
      <c r="E696" s="3"/>
      <c r="F696" s="3"/>
      <c r="G696" s="4"/>
      <c r="H696" s="4"/>
      <c r="I696" s="3"/>
      <c r="J696" s="3"/>
      <c r="K696" s="3"/>
      <c r="L696" s="3"/>
      <c r="M696" s="3"/>
      <c r="N696" s="3"/>
      <c r="O696" s="3"/>
      <c r="P696" s="3"/>
      <c r="Q696" s="3"/>
    </row>
    <row r="697" spans="1:17" ht="12.75">
      <c r="A697" s="3"/>
      <c r="B697" s="3"/>
      <c r="C697" s="3"/>
      <c r="D697" s="3"/>
      <c r="E697" s="3"/>
      <c r="F697" s="3"/>
      <c r="G697" s="4"/>
      <c r="H697" s="4"/>
      <c r="I697" s="3"/>
      <c r="J697" s="3"/>
      <c r="K697" s="3"/>
      <c r="L697" s="3"/>
      <c r="M697" s="3"/>
      <c r="N697" s="3"/>
      <c r="O697" s="3"/>
      <c r="P697" s="3"/>
      <c r="Q697" s="3"/>
    </row>
    <row r="698" spans="1:17" ht="12.75">
      <c r="A698" s="3"/>
      <c r="B698" s="3"/>
      <c r="C698" s="3"/>
      <c r="D698" s="3"/>
      <c r="E698" s="3"/>
      <c r="F698" s="3"/>
      <c r="G698" s="4"/>
      <c r="H698" s="4"/>
      <c r="I698" s="3"/>
      <c r="J698" s="3"/>
      <c r="K698" s="3"/>
      <c r="L698" s="3"/>
      <c r="M698" s="3"/>
      <c r="N698" s="3"/>
      <c r="O698" s="3"/>
      <c r="P698" s="3"/>
      <c r="Q698" s="3"/>
    </row>
    <row r="699" spans="1:17" ht="12.75">
      <c r="A699" s="3"/>
      <c r="B699" s="3"/>
      <c r="C699" s="3"/>
      <c r="D699" s="3"/>
      <c r="E699" s="3"/>
      <c r="F699" s="3"/>
      <c r="G699" s="4"/>
      <c r="H699" s="4"/>
      <c r="I699" s="3"/>
      <c r="J699" s="3"/>
      <c r="K699" s="3"/>
      <c r="L699" s="3"/>
      <c r="M699" s="3"/>
      <c r="N699" s="3"/>
      <c r="O699" s="3"/>
      <c r="P699" s="3"/>
      <c r="Q699" s="3"/>
    </row>
    <row r="700" spans="1:17" ht="12.75">
      <c r="A700" s="3"/>
      <c r="B700" s="3"/>
      <c r="C700" s="3"/>
      <c r="D700" s="3"/>
      <c r="E700" s="3"/>
      <c r="F700" s="3"/>
      <c r="G700" s="4"/>
      <c r="H700" s="4"/>
      <c r="I700" s="3"/>
      <c r="J700" s="3"/>
      <c r="K700" s="3"/>
      <c r="L700" s="3"/>
      <c r="M700" s="3"/>
      <c r="N700" s="3"/>
      <c r="O700" s="3"/>
      <c r="P700" s="3"/>
      <c r="Q700" s="3"/>
    </row>
    <row r="701" spans="1:17" ht="12.75">
      <c r="A701" s="3"/>
      <c r="B701" s="3"/>
      <c r="C701" s="3"/>
      <c r="D701" s="3"/>
      <c r="E701" s="3"/>
      <c r="F701" s="3"/>
      <c r="G701" s="4"/>
      <c r="H701" s="4"/>
      <c r="I701" s="3"/>
      <c r="J701" s="3"/>
      <c r="K701" s="3"/>
      <c r="L701" s="3"/>
      <c r="M701" s="3"/>
      <c r="N701" s="3"/>
      <c r="O701" s="3"/>
      <c r="P701" s="3"/>
      <c r="Q701" s="3"/>
    </row>
    <row r="702" spans="1:17" ht="12.75">
      <c r="A702" s="3"/>
      <c r="B702" s="3"/>
      <c r="C702" s="3"/>
      <c r="D702" s="3"/>
      <c r="E702" s="3"/>
      <c r="F702" s="3"/>
      <c r="G702" s="4"/>
      <c r="H702" s="4"/>
      <c r="I702" s="3"/>
      <c r="J702" s="3"/>
      <c r="K702" s="3"/>
      <c r="L702" s="3"/>
      <c r="M702" s="3"/>
      <c r="N702" s="3"/>
      <c r="O702" s="3"/>
      <c r="P702" s="3"/>
      <c r="Q702" s="3"/>
    </row>
    <row r="703" spans="1:17" ht="12.75">
      <c r="A703" s="3"/>
      <c r="B703" s="3"/>
      <c r="C703" s="3"/>
      <c r="D703" s="3"/>
      <c r="E703" s="3"/>
      <c r="F703" s="3"/>
      <c r="G703" s="4"/>
      <c r="H703" s="4"/>
      <c r="I703" s="3"/>
      <c r="J703" s="3"/>
      <c r="K703" s="3"/>
      <c r="L703" s="3"/>
      <c r="M703" s="3"/>
      <c r="N703" s="3"/>
      <c r="O703" s="3"/>
      <c r="P703" s="3"/>
      <c r="Q703" s="3"/>
    </row>
    <row r="704" spans="1:17" ht="12.75">
      <c r="A704" s="3"/>
      <c r="B704" s="3"/>
      <c r="C704" s="3"/>
      <c r="D704" s="3"/>
      <c r="E704" s="3"/>
      <c r="F704" s="3"/>
      <c r="G704" s="4"/>
      <c r="H704" s="4"/>
      <c r="I704" s="3"/>
      <c r="J704" s="3"/>
      <c r="K704" s="3"/>
      <c r="L704" s="3"/>
      <c r="M704" s="3"/>
      <c r="N704" s="3"/>
      <c r="O704" s="3"/>
      <c r="P704" s="3"/>
      <c r="Q704" s="3"/>
    </row>
    <row r="705" spans="1:17" ht="12.75">
      <c r="A705" s="3"/>
      <c r="B705" s="3"/>
      <c r="C705" s="3"/>
      <c r="D705" s="3"/>
      <c r="E705" s="3"/>
      <c r="F705" s="3"/>
      <c r="G705" s="4"/>
      <c r="H705" s="4"/>
      <c r="I705" s="3"/>
      <c r="J705" s="3"/>
      <c r="K705" s="3"/>
      <c r="L705" s="3"/>
      <c r="M705" s="3"/>
      <c r="N705" s="3"/>
      <c r="O705" s="3"/>
      <c r="P705" s="3"/>
      <c r="Q705" s="3"/>
    </row>
    <row r="706" spans="1:17" ht="12.75">
      <c r="A706" s="3"/>
      <c r="B706" s="3"/>
      <c r="C706" s="3"/>
      <c r="D706" s="3"/>
      <c r="E706" s="3"/>
      <c r="F706" s="3"/>
      <c r="G706" s="4"/>
      <c r="H706" s="4"/>
      <c r="I706" s="3"/>
      <c r="J706" s="3"/>
      <c r="K706" s="3"/>
      <c r="L706" s="3"/>
      <c r="M706" s="3"/>
      <c r="N706" s="3"/>
      <c r="O706" s="3"/>
      <c r="P706" s="3"/>
      <c r="Q706" s="3"/>
    </row>
    <row r="707" spans="1:17" ht="12.75">
      <c r="A707" s="3"/>
      <c r="B707" s="3"/>
      <c r="C707" s="3"/>
      <c r="D707" s="3"/>
      <c r="E707" s="3"/>
      <c r="F707" s="3"/>
      <c r="G707" s="4"/>
      <c r="H707" s="4"/>
      <c r="I707" s="3"/>
      <c r="J707" s="3"/>
      <c r="K707" s="3"/>
      <c r="L707" s="3"/>
      <c r="M707" s="3"/>
      <c r="N707" s="3"/>
      <c r="O707" s="3"/>
      <c r="P707" s="3"/>
      <c r="Q707" s="3"/>
    </row>
    <row r="708" spans="1:17" ht="12.75">
      <c r="A708" s="3"/>
      <c r="B708" s="3"/>
      <c r="C708" s="3"/>
      <c r="D708" s="3"/>
      <c r="E708" s="3"/>
      <c r="F708" s="3"/>
      <c r="G708" s="4"/>
      <c r="H708" s="4"/>
      <c r="I708" s="3"/>
      <c r="J708" s="3"/>
      <c r="K708" s="3"/>
      <c r="L708" s="3"/>
      <c r="M708" s="3"/>
      <c r="N708" s="3"/>
      <c r="O708" s="3"/>
      <c r="P708" s="3"/>
      <c r="Q708" s="3"/>
    </row>
    <row r="709" spans="1:17" ht="12.75">
      <c r="A709" s="3"/>
      <c r="B709" s="3"/>
      <c r="C709" s="3"/>
      <c r="D709" s="3"/>
      <c r="E709" s="3"/>
      <c r="F709" s="3"/>
      <c r="G709" s="4"/>
      <c r="H709" s="4"/>
      <c r="I709" s="3"/>
      <c r="J709" s="3"/>
      <c r="K709" s="3"/>
      <c r="L709" s="3"/>
      <c r="M709" s="3"/>
      <c r="N709" s="3"/>
      <c r="O709" s="3"/>
      <c r="P709" s="3"/>
      <c r="Q709" s="3"/>
    </row>
    <row r="710" spans="1:17" ht="12.75">
      <c r="A710" s="3"/>
      <c r="B710" s="3"/>
      <c r="C710" s="3"/>
      <c r="D710" s="3"/>
      <c r="E710" s="3"/>
      <c r="F710" s="3"/>
      <c r="G710" s="4"/>
      <c r="H710" s="4"/>
      <c r="I710" s="3"/>
      <c r="J710" s="3"/>
      <c r="K710" s="3"/>
      <c r="L710" s="3"/>
      <c r="M710" s="3"/>
      <c r="N710" s="3"/>
      <c r="O710" s="3"/>
      <c r="P710" s="3"/>
      <c r="Q710" s="3"/>
    </row>
    <row r="711" spans="1:17" ht="12.75">
      <c r="A711" s="3"/>
      <c r="B711" s="3"/>
      <c r="C711" s="3"/>
      <c r="D711" s="3"/>
      <c r="E711" s="3"/>
      <c r="F711" s="3"/>
      <c r="G711" s="4"/>
      <c r="H711" s="4"/>
      <c r="I711" s="3"/>
      <c r="J711" s="3"/>
      <c r="K711" s="3"/>
      <c r="L711" s="3"/>
      <c r="M711" s="3"/>
      <c r="N711" s="3"/>
      <c r="O711" s="3"/>
      <c r="P711" s="3"/>
      <c r="Q711" s="3"/>
    </row>
    <row r="712" spans="1:17" ht="12.75">
      <c r="A712" s="3"/>
      <c r="B712" s="3"/>
      <c r="C712" s="3"/>
      <c r="D712" s="3"/>
      <c r="E712" s="3"/>
      <c r="F712" s="3"/>
      <c r="G712" s="4"/>
      <c r="H712" s="4"/>
      <c r="I712" s="3"/>
      <c r="J712" s="3"/>
      <c r="K712" s="3"/>
      <c r="L712" s="3"/>
      <c r="M712" s="3"/>
      <c r="N712" s="3"/>
      <c r="O712" s="3"/>
      <c r="P712" s="3"/>
      <c r="Q712" s="3"/>
    </row>
    <row r="713" spans="1:17" ht="12.75">
      <c r="A713" s="3"/>
      <c r="B713" s="3"/>
      <c r="C713" s="3"/>
      <c r="D713" s="3"/>
      <c r="E713" s="3"/>
      <c r="F713" s="3"/>
      <c r="G713" s="4"/>
      <c r="H713" s="4"/>
      <c r="I713" s="3"/>
      <c r="J713" s="3"/>
      <c r="K713" s="3"/>
      <c r="L713" s="3"/>
      <c r="M713" s="3"/>
      <c r="N713" s="3"/>
      <c r="O713" s="3"/>
      <c r="P713" s="3"/>
      <c r="Q713" s="3"/>
    </row>
    <row r="714" spans="1:17" ht="12.75">
      <c r="A714" s="3"/>
      <c r="B714" s="3"/>
      <c r="C714" s="3"/>
      <c r="D714" s="3"/>
      <c r="E714" s="3"/>
      <c r="F714" s="3"/>
      <c r="G714" s="4"/>
      <c r="H714" s="4"/>
      <c r="I714" s="3"/>
      <c r="J714" s="3"/>
      <c r="K714" s="3"/>
      <c r="L714" s="3"/>
      <c r="M714" s="3"/>
      <c r="N714" s="3"/>
      <c r="O714" s="3"/>
      <c r="P714" s="3"/>
      <c r="Q714" s="3"/>
    </row>
    <row r="715" spans="1:17" ht="12.75">
      <c r="A715" s="3"/>
      <c r="B715" s="3"/>
      <c r="C715" s="3"/>
      <c r="D715" s="3"/>
      <c r="E715" s="3"/>
      <c r="F715" s="3"/>
      <c r="G715" s="4"/>
      <c r="H715" s="4"/>
      <c r="I715" s="3"/>
      <c r="J715" s="3"/>
      <c r="K715" s="3"/>
      <c r="L715" s="3"/>
      <c r="M715" s="3"/>
      <c r="N715" s="3"/>
      <c r="O715" s="3"/>
      <c r="P715" s="3"/>
      <c r="Q715" s="3"/>
    </row>
    <row r="716" spans="1:17" ht="12.75">
      <c r="A716" s="3"/>
      <c r="B716" s="3"/>
      <c r="C716" s="3"/>
      <c r="D716" s="3"/>
      <c r="E716" s="3"/>
      <c r="F716" s="3"/>
      <c r="G716" s="4"/>
      <c r="H716" s="4"/>
      <c r="I716" s="3"/>
      <c r="J716" s="3"/>
      <c r="K716" s="3"/>
      <c r="L716" s="3"/>
      <c r="M716" s="3"/>
      <c r="N716" s="3"/>
      <c r="O716" s="3"/>
      <c r="P716" s="3"/>
      <c r="Q716" s="3"/>
    </row>
    <row r="717" spans="1:17" ht="12.75">
      <c r="A717" s="3"/>
      <c r="B717" s="3"/>
      <c r="C717" s="3"/>
      <c r="D717" s="3"/>
      <c r="E717" s="3"/>
      <c r="F717" s="3"/>
      <c r="G717" s="4"/>
      <c r="H717" s="4"/>
      <c r="I717" s="3"/>
      <c r="J717" s="3"/>
      <c r="K717" s="3"/>
      <c r="L717" s="3"/>
      <c r="M717" s="3"/>
      <c r="N717" s="3"/>
      <c r="O717" s="3"/>
      <c r="P717" s="3"/>
      <c r="Q717" s="3"/>
    </row>
    <row r="718" spans="1:17" ht="12.75">
      <c r="A718" s="3"/>
      <c r="B718" s="3"/>
      <c r="C718" s="3"/>
      <c r="D718" s="3"/>
      <c r="E718" s="3"/>
      <c r="F718" s="3"/>
      <c r="G718" s="4"/>
      <c r="H718" s="4"/>
      <c r="I718" s="3"/>
      <c r="J718" s="3"/>
      <c r="K718" s="3"/>
      <c r="L718" s="3"/>
      <c r="M718" s="3"/>
      <c r="N718" s="3"/>
      <c r="O718" s="3"/>
      <c r="P718" s="3"/>
      <c r="Q718" s="3"/>
    </row>
    <row r="719" spans="1:17" ht="12.75">
      <c r="A719" s="3"/>
      <c r="B719" s="3"/>
      <c r="C719" s="3"/>
      <c r="D719" s="3"/>
      <c r="E719" s="3"/>
      <c r="F719" s="3"/>
      <c r="G719" s="4"/>
      <c r="H719" s="4"/>
      <c r="I719" s="3"/>
      <c r="J719" s="3"/>
      <c r="K719" s="3"/>
      <c r="L719" s="3"/>
      <c r="M719" s="3"/>
      <c r="N719" s="3"/>
      <c r="O719" s="3"/>
      <c r="P719" s="3"/>
      <c r="Q719" s="3"/>
    </row>
    <row r="720" spans="1:17" ht="12.75">
      <c r="A720" s="3"/>
      <c r="B720" s="3"/>
      <c r="C720" s="3"/>
      <c r="D720" s="3"/>
      <c r="E720" s="3"/>
      <c r="F720" s="3"/>
      <c r="G720" s="4"/>
      <c r="H720" s="4"/>
      <c r="I720" s="3"/>
      <c r="J720" s="3"/>
      <c r="K720" s="3"/>
      <c r="L720" s="3"/>
      <c r="M720" s="3"/>
      <c r="N720" s="3"/>
      <c r="O720" s="3"/>
      <c r="P720" s="3"/>
      <c r="Q720" s="3"/>
    </row>
    <row r="721" spans="1:17" ht="12.75">
      <c r="A721" s="3"/>
      <c r="B721" s="3"/>
      <c r="C721" s="3"/>
      <c r="D721" s="3"/>
      <c r="E721" s="3"/>
      <c r="F721" s="3"/>
      <c r="G721" s="4"/>
      <c r="H721" s="4"/>
      <c r="I721" s="3"/>
      <c r="J721" s="3"/>
      <c r="K721" s="3"/>
      <c r="L721" s="3"/>
      <c r="M721" s="3"/>
      <c r="N721" s="3"/>
      <c r="O721" s="3"/>
      <c r="P721" s="3"/>
      <c r="Q721" s="3"/>
    </row>
    <row r="722" spans="1:17" ht="12.75">
      <c r="A722" s="3"/>
      <c r="B722" s="3"/>
      <c r="C722" s="3"/>
      <c r="D722" s="3"/>
      <c r="E722" s="3"/>
      <c r="F722" s="3"/>
      <c r="G722" s="4"/>
      <c r="H722" s="4"/>
      <c r="I722" s="3"/>
      <c r="J722" s="3"/>
      <c r="K722" s="3"/>
      <c r="L722" s="3"/>
      <c r="M722" s="3"/>
      <c r="N722" s="3"/>
      <c r="O722" s="3"/>
      <c r="P722" s="3"/>
      <c r="Q722" s="3"/>
    </row>
    <row r="723" spans="1:17" ht="12.75">
      <c r="A723" s="3"/>
      <c r="B723" s="3"/>
      <c r="C723" s="3"/>
      <c r="D723" s="3"/>
      <c r="E723" s="3"/>
      <c r="F723" s="3"/>
      <c r="G723" s="4"/>
      <c r="H723" s="4"/>
      <c r="I723" s="3"/>
      <c r="J723" s="3"/>
      <c r="K723" s="3"/>
      <c r="L723" s="3"/>
      <c r="M723" s="3"/>
      <c r="N723" s="3"/>
      <c r="O723" s="3"/>
      <c r="P723" s="3"/>
      <c r="Q723" s="3"/>
    </row>
    <row r="724" spans="1:17" ht="12.75">
      <c r="A724" s="3"/>
      <c r="B724" s="3"/>
      <c r="C724" s="3"/>
      <c r="D724" s="3"/>
      <c r="E724" s="3"/>
      <c r="F724" s="3"/>
      <c r="G724" s="4"/>
      <c r="H724" s="4"/>
      <c r="I724" s="3"/>
      <c r="J724" s="3"/>
      <c r="K724" s="3"/>
      <c r="L724" s="3"/>
      <c r="M724" s="3"/>
      <c r="N724" s="3"/>
      <c r="O724" s="3"/>
      <c r="P724" s="3"/>
      <c r="Q724" s="3"/>
    </row>
    <row r="725" spans="1:17" ht="12.75">
      <c r="A725" s="3"/>
      <c r="B725" s="3"/>
      <c r="C725" s="3"/>
      <c r="D725" s="3"/>
      <c r="E725" s="3"/>
      <c r="F725" s="3"/>
      <c r="G725" s="4"/>
      <c r="H725" s="4"/>
      <c r="I725" s="3"/>
      <c r="J725" s="3"/>
      <c r="K725" s="3"/>
      <c r="L725" s="3"/>
      <c r="M725" s="3"/>
      <c r="N725" s="3"/>
      <c r="O725" s="3"/>
      <c r="P725" s="3"/>
      <c r="Q725" s="3"/>
    </row>
    <row r="726" spans="1:17" ht="12.75">
      <c r="A726" s="3"/>
      <c r="B726" s="3"/>
      <c r="C726" s="3"/>
      <c r="D726" s="3"/>
      <c r="E726" s="3"/>
      <c r="F726" s="3"/>
      <c r="G726" s="4"/>
      <c r="H726" s="4"/>
      <c r="I726" s="3"/>
      <c r="J726" s="3"/>
      <c r="K726" s="3"/>
      <c r="L726" s="3"/>
      <c r="M726" s="3"/>
      <c r="N726" s="3"/>
      <c r="O726" s="3"/>
      <c r="P726" s="3"/>
      <c r="Q726" s="3"/>
    </row>
    <row r="727" spans="1:17" ht="12.75">
      <c r="A727" s="3"/>
      <c r="B727" s="3"/>
      <c r="C727" s="3"/>
      <c r="D727" s="3"/>
      <c r="E727" s="3"/>
      <c r="F727" s="3"/>
      <c r="G727" s="4"/>
      <c r="H727" s="4"/>
      <c r="I727" s="3"/>
      <c r="J727" s="3"/>
      <c r="K727" s="3"/>
      <c r="L727" s="3"/>
      <c r="M727" s="3"/>
      <c r="N727" s="3"/>
      <c r="O727" s="3"/>
      <c r="P727" s="3"/>
      <c r="Q727" s="3"/>
    </row>
    <row r="728" spans="1:17" ht="12.75">
      <c r="A728" s="3"/>
      <c r="B728" s="3"/>
      <c r="C728" s="3"/>
      <c r="D728" s="3"/>
      <c r="E728" s="3"/>
      <c r="F728" s="3"/>
      <c r="G728" s="4"/>
      <c r="H728" s="4"/>
      <c r="I728" s="3"/>
      <c r="J728" s="3"/>
      <c r="K728" s="3"/>
      <c r="L728" s="3"/>
      <c r="M728" s="3"/>
      <c r="N728" s="3"/>
      <c r="O728" s="3"/>
      <c r="P728" s="3"/>
      <c r="Q728" s="3"/>
    </row>
    <row r="729" spans="1:17" ht="12.75">
      <c r="A729" s="3"/>
      <c r="B729" s="3"/>
      <c r="C729" s="3"/>
      <c r="D729" s="3"/>
      <c r="E729" s="3"/>
      <c r="F729" s="3"/>
      <c r="G729" s="4"/>
      <c r="H729" s="4"/>
      <c r="I729" s="3"/>
      <c r="J729" s="3"/>
      <c r="K729" s="3"/>
      <c r="L729" s="3"/>
      <c r="M729" s="3"/>
      <c r="N729" s="3"/>
      <c r="O729" s="3"/>
      <c r="P729" s="3"/>
      <c r="Q729" s="3"/>
    </row>
    <row r="730" spans="1:17" ht="12.75">
      <c r="A730" s="3"/>
      <c r="B730" s="3"/>
      <c r="C730" s="3"/>
      <c r="D730" s="3"/>
      <c r="E730" s="3"/>
      <c r="F730" s="3"/>
      <c r="G730" s="4"/>
      <c r="H730" s="4"/>
      <c r="I730" s="3"/>
      <c r="J730" s="3"/>
      <c r="K730" s="3"/>
      <c r="L730" s="3"/>
      <c r="M730" s="3"/>
      <c r="N730" s="3"/>
      <c r="O730" s="3"/>
      <c r="P730" s="3"/>
      <c r="Q730" s="3"/>
    </row>
    <row r="731" spans="1:17" ht="12.75">
      <c r="A731" s="3"/>
      <c r="B731" s="3"/>
      <c r="C731" s="3"/>
      <c r="D731" s="3"/>
      <c r="E731" s="3"/>
      <c r="F731" s="3"/>
      <c r="G731" s="4"/>
      <c r="H731" s="4"/>
      <c r="I731" s="3"/>
      <c r="J731" s="3"/>
      <c r="K731" s="3"/>
      <c r="L731" s="3"/>
      <c r="M731" s="3"/>
      <c r="N731" s="3"/>
      <c r="O731" s="3"/>
      <c r="P731" s="3"/>
      <c r="Q731" s="3"/>
    </row>
    <row r="732" spans="1:17" ht="12.75">
      <c r="A732" s="3"/>
      <c r="B732" s="3"/>
      <c r="C732" s="3"/>
      <c r="D732" s="3"/>
      <c r="E732" s="3"/>
      <c r="F732" s="3"/>
      <c r="G732" s="4"/>
      <c r="H732" s="4"/>
      <c r="I732" s="3"/>
      <c r="J732" s="3"/>
      <c r="K732" s="3"/>
      <c r="L732" s="3"/>
      <c r="M732" s="3"/>
      <c r="N732" s="3"/>
      <c r="O732" s="3"/>
      <c r="P732" s="3"/>
      <c r="Q732" s="3"/>
    </row>
    <row r="733" spans="1:17" ht="12.75">
      <c r="A733" s="3"/>
      <c r="B733" s="3"/>
      <c r="C733" s="3"/>
      <c r="D733" s="3"/>
      <c r="E733" s="3"/>
      <c r="F733" s="3"/>
      <c r="G733" s="4"/>
      <c r="H733" s="4"/>
      <c r="I733" s="3"/>
      <c r="J733" s="3"/>
      <c r="K733" s="3"/>
      <c r="L733" s="3"/>
      <c r="M733" s="3"/>
      <c r="N733" s="3"/>
      <c r="O733" s="3"/>
      <c r="P733" s="3"/>
      <c r="Q733" s="3"/>
    </row>
    <row r="734" spans="1:17" ht="12.75">
      <c r="A734" s="3"/>
      <c r="B734" s="3"/>
      <c r="C734" s="3"/>
      <c r="D734" s="3"/>
      <c r="E734" s="3"/>
      <c r="F734" s="3"/>
      <c r="G734" s="4"/>
      <c r="H734" s="4"/>
      <c r="I734" s="3"/>
      <c r="J734" s="3"/>
      <c r="K734" s="3"/>
      <c r="L734" s="3"/>
      <c r="M734" s="3"/>
      <c r="N734" s="3"/>
      <c r="O734" s="3"/>
      <c r="P734" s="3"/>
      <c r="Q734" s="3"/>
    </row>
    <row r="735" spans="1:17" ht="12.75">
      <c r="A735" s="3"/>
      <c r="B735" s="3"/>
      <c r="C735" s="3"/>
      <c r="D735" s="3"/>
      <c r="E735" s="3"/>
      <c r="F735" s="3"/>
      <c r="G735" s="4"/>
      <c r="H735" s="4"/>
      <c r="I735" s="3"/>
      <c r="J735" s="3"/>
      <c r="K735" s="3"/>
      <c r="L735" s="3"/>
      <c r="M735" s="3"/>
      <c r="N735" s="3"/>
      <c r="O735" s="3"/>
      <c r="P735" s="3"/>
      <c r="Q735" s="3"/>
    </row>
    <row r="736" spans="1:17" ht="12.75">
      <c r="A736" s="3"/>
      <c r="B736" s="3"/>
      <c r="C736" s="3"/>
      <c r="D736" s="3"/>
      <c r="E736" s="3"/>
      <c r="F736" s="3"/>
      <c r="G736" s="4"/>
      <c r="H736" s="4"/>
      <c r="I736" s="3"/>
      <c r="J736" s="3"/>
      <c r="K736" s="3"/>
      <c r="L736" s="3"/>
      <c r="M736" s="3"/>
      <c r="N736" s="3"/>
      <c r="O736" s="3"/>
      <c r="P736" s="3"/>
      <c r="Q736" s="3"/>
    </row>
    <row r="737" spans="1:17" ht="12.75">
      <c r="A737" s="3"/>
      <c r="B737" s="3"/>
      <c r="C737" s="3"/>
      <c r="D737" s="3"/>
      <c r="E737" s="3"/>
      <c r="F737" s="3"/>
      <c r="G737" s="4"/>
      <c r="H737" s="4"/>
      <c r="I737" s="3"/>
      <c r="J737" s="3"/>
      <c r="K737" s="3"/>
      <c r="L737" s="3"/>
      <c r="M737" s="3"/>
      <c r="N737" s="3"/>
      <c r="O737" s="3"/>
      <c r="P737" s="3"/>
      <c r="Q737" s="3"/>
    </row>
    <row r="738" spans="1:17" ht="12.75">
      <c r="A738" s="3"/>
      <c r="B738" s="3"/>
      <c r="C738" s="3"/>
      <c r="D738" s="3"/>
      <c r="E738" s="3"/>
      <c r="F738" s="3"/>
      <c r="G738" s="4"/>
      <c r="H738" s="4"/>
      <c r="I738" s="3"/>
      <c r="J738" s="3"/>
      <c r="K738" s="3"/>
      <c r="L738" s="3"/>
      <c r="M738" s="3"/>
      <c r="N738" s="3"/>
      <c r="O738" s="3"/>
      <c r="P738" s="3"/>
      <c r="Q738" s="3"/>
    </row>
    <row r="739" spans="1:17" ht="12.75">
      <c r="A739" s="3"/>
      <c r="B739" s="3"/>
      <c r="C739" s="3"/>
      <c r="D739" s="3"/>
      <c r="E739" s="3"/>
      <c r="F739" s="3"/>
      <c r="G739" s="4"/>
      <c r="H739" s="4"/>
      <c r="I739" s="3"/>
      <c r="J739" s="3"/>
      <c r="K739" s="3"/>
      <c r="L739" s="3"/>
      <c r="M739" s="3"/>
      <c r="N739" s="3"/>
      <c r="O739" s="3"/>
      <c r="P739" s="3"/>
      <c r="Q739" s="3"/>
    </row>
    <row r="740" spans="1:17" ht="12.75">
      <c r="A740" s="3"/>
      <c r="B740" s="3"/>
      <c r="C740" s="3"/>
      <c r="D740" s="3"/>
      <c r="E740" s="3"/>
      <c r="F740" s="3"/>
      <c r="G740" s="4"/>
      <c r="H740" s="4"/>
      <c r="I740" s="3"/>
      <c r="J740" s="3"/>
      <c r="K740" s="3"/>
      <c r="L740" s="3"/>
      <c r="M740" s="3"/>
      <c r="N740" s="3"/>
      <c r="O740" s="3"/>
      <c r="P740" s="3"/>
      <c r="Q740" s="3"/>
    </row>
    <row r="741" spans="1:17" ht="12.75">
      <c r="A741" s="3"/>
      <c r="B741" s="3"/>
      <c r="C741" s="3"/>
      <c r="D741" s="3"/>
      <c r="E741" s="3"/>
      <c r="F741" s="3"/>
      <c r="G741" s="4"/>
      <c r="H741" s="4"/>
      <c r="I741" s="3"/>
      <c r="J741" s="3"/>
      <c r="K741" s="3"/>
      <c r="L741" s="3"/>
      <c r="M741" s="3"/>
      <c r="N741" s="3"/>
      <c r="O741" s="3"/>
      <c r="P741" s="3"/>
      <c r="Q741" s="3"/>
    </row>
    <row r="742" spans="1:17" ht="12.75">
      <c r="A742" s="3"/>
      <c r="B742" s="3"/>
      <c r="C742" s="3"/>
      <c r="D742" s="3"/>
      <c r="E742" s="3"/>
      <c r="F742" s="3"/>
      <c r="G742" s="4"/>
      <c r="H742" s="4"/>
      <c r="I742" s="3"/>
      <c r="J742" s="3"/>
      <c r="K742" s="3"/>
      <c r="L742" s="3"/>
      <c r="M742" s="3"/>
      <c r="N742" s="3"/>
      <c r="O742" s="3"/>
      <c r="P742" s="3"/>
      <c r="Q742" s="3"/>
    </row>
    <row r="743" spans="1:17" ht="12.75">
      <c r="A743" s="3"/>
      <c r="B743" s="3"/>
      <c r="C743" s="3"/>
      <c r="D743" s="3"/>
      <c r="E743" s="3"/>
      <c r="F743" s="3"/>
      <c r="G743" s="4"/>
      <c r="H743" s="4"/>
      <c r="I743" s="3"/>
      <c r="J743" s="3"/>
      <c r="K743" s="3"/>
      <c r="L743" s="3"/>
      <c r="M743" s="3"/>
      <c r="N743" s="3"/>
      <c r="O743" s="3"/>
      <c r="P743" s="3"/>
      <c r="Q743" s="3"/>
    </row>
    <row r="744" spans="1:17" ht="12.75">
      <c r="A744" s="3"/>
      <c r="B744" s="3"/>
      <c r="C744" s="3"/>
      <c r="D744" s="3"/>
      <c r="E744" s="3"/>
      <c r="F744" s="3"/>
      <c r="G744" s="4"/>
      <c r="H744" s="4"/>
      <c r="I744" s="3"/>
      <c r="J744" s="3"/>
      <c r="K744" s="3"/>
      <c r="L744" s="3"/>
      <c r="M744" s="3"/>
      <c r="N744" s="3"/>
      <c r="O744" s="3"/>
      <c r="P744" s="3"/>
      <c r="Q744" s="3"/>
    </row>
    <row r="745" spans="1:17" ht="12.75">
      <c r="A745" s="3"/>
      <c r="B745" s="3"/>
      <c r="C745" s="3"/>
      <c r="D745" s="3"/>
      <c r="E745" s="3"/>
      <c r="F745" s="3"/>
      <c r="G745" s="4"/>
      <c r="H745" s="4"/>
      <c r="I745" s="3"/>
      <c r="J745" s="3"/>
      <c r="K745" s="3"/>
      <c r="L745" s="3"/>
      <c r="M745" s="3"/>
      <c r="N745" s="3"/>
      <c r="O745" s="3"/>
      <c r="P745" s="3"/>
      <c r="Q745" s="3"/>
    </row>
    <row r="746" spans="1:17" ht="12.75">
      <c r="A746" s="3"/>
      <c r="B746" s="3"/>
      <c r="C746" s="3"/>
      <c r="D746" s="3"/>
      <c r="E746" s="3"/>
      <c r="F746" s="3"/>
      <c r="G746" s="4"/>
      <c r="H746" s="4"/>
      <c r="I746" s="3"/>
      <c r="J746" s="3"/>
      <c r="K746" s="3"/>
      <c r="L746" s="3"/>
      <c r="M746" s="3"/>
      <c r="N746" s="3"/>
      <c r="O746" s="3"/>
      <c r="P746" s="3"/>
      <c r="Q746" s="3"/>
    </row>
    <row r="747" spans="1:17" ht="12.75">
      <c r="A747" s="3"/>
      <c r="B747" s="3"/>
      <c r="C747" s="3"/>
      <c r="D747" s="3"/>
      <c r="E747" s="3"/>
      <c r="F747" s="3"/>
      <c r="G747" s="4"/>
      <c r="H747" s="4"/>
      <c r="I747" s="3"/>
      <c r="J747" s="3"/>
      <c r="K747" s="3"/>
      <c r="L747" s="3"/>
      <c r="M747" s="3"/>
      <c r="N747" s="3"/>
      <c r="O747" s="3"/>
      <c r="P747" s="3"/>
      <c r="Q747" s="3"/>
    </row>
    <row r="748" spans="1:17" ht="12.75">
      <c r="A748" s="3"/>
      <c r="B748" s="3"/>
      <c r="C748" s="3"/>
      <c r="D748" s="3"/>
      <c r="E748" s="3"/>
      <c r="F748" s="3"/>
      <c r="G748" s="4"/>
      <c r="H748" s="4"/>
      <c r="I748" s="3"/>
      <c r="J748" s="3"/>
      <c r="K748" s="3"/>
      <c r="L748" s="3"/>
      <c r="M748" s="3"/>
      <c r="N748" s="3"/>
      <c r="O748" s="3"/>
      <c r="P748" s="3"/>
      <c r="Q748" s="3"/>
    </row>
    <row r="749" spans="1:17" ht="12.75">
      <c r="A749" s="3"/>
      <c r="B749" s="3"/>
      <c r="C749" s="3"/>
      <c r="D749" s="3"/>
      <c r="E749" s="3"/>
      <c r="F749" s="3"/>
      <c r="G749" s="4"/>
      <c r="H749" s="4"/>
      <c r="I749" s="3"/>
      <c r="J749" s="3"/>
      <c r="K749" s="3"/>
      <c r="L749" s="3"/>
      <c r="M749" s="3"/>
      <c r="N749" s="3"/>
      <c r="O749" s="3"/>
      <c r="P749" s="3"/>
      <c r="Q749" s="3"/>
    </row>
    <row r="750" spans="1:17" ht="12.75">
      <c r="A750" s="3"/>
      <c r="B750" s="3"/>
      <c r="C750" s="3"/>
      <c r="D750" s="3"/>
      <c r="E750" s="3"/>
      <c r="F750" s="3"/>
      <c r="G750" s="4"/>
      <c r="H750" s="4"/>
      <c r="I750" s="3"/>
      <c r="J750" s="3"/>
      <c r="K750" s="3"/>
      <c r="L750" s="3"/>
      <c r="M750" s="3"/>
      <c r="N750" s="3"/>
      <c r="O750" s="3"/>
      <c r="P750" s="3"/>
      <c r="Q750" s="3"/>
    </row>
    <row r="751" spans="1:17" ht="12.75">
      <c r="A751" s="3"/>
      <c r="B751" s="3"/>
      <c r="C751" s="3"/>
      <c r="D751" s="3"/>
      <c r="E751" s="3"/>
      <c r="F751" s="3"/>
      <c r="G751" s="4"/>
      <c r="H751" s="4"/>
      <c r="I751" s="3"/>
      <c r="J751" s="3"/>
      <c r="K751" s="3"/>
      <c r="L751" s="3"/>
      <c r="M751" s="3"/>
      <c r="N751" s="3"/>
      <c r="O751" s="3"/>
      <c r="P751" s="3"/>
      <c r="Q751" s="3"/>
    </row>
    <row r="752" spans="1:17" ht="12.75">
      <c r="A752" s="3"/>
      <c r="B752" s="3"/>
      <c r="C752" s="3"/>
      <c r="D752" s="3"/>
      <c r="E752" s="3"/>
      <c r="F752" s="3"/>
      <c r="G752" s="4"/>
      <c r="H752" s="4"/>
      <c r="I752" s="3"/>
      <c r="J752" s="3"/>
      <c r="K752" s="3"/>
      <c r="L752" s="3"/>
      <c r="M752" s="3"/>
      <c r="N752" s="3"/>
      <c r="O752" s="3"/>
      <c r="P752" s="3"/>
      <c r="Q752" s="3"/>
    </row>
    <row r="753" spans="1:17" ht="12.75">
      <c r="A753" s="3"/>
      <c r="B753" s="3"/>
      <c r="C753" s="3"/>
      <c r="D753" s="3"/>
      <c r="E753" s="3"/>
      <c r="F753" s="3"/>
      <c r="G753" s="4"/>
      <c r="H753" s="4"/>
      <c r="I753" s="3"/>
      <c r="J753" s="3"/>
      <c r="K753" s="3"/>
      <c r="L753" s="3"/>
      <c r="M753" s="3"/>
      <c r="N753" s="3"/>
      <c r="O753" s="3"/>
      <c r="P753" s="3"/>
      <c r="Q753" s="3"/>
    </row>
    <row r="754" spans="1:17" ht="12.75">
      <c r="A754" s="3"/>
      <c r="B754" s="3"/>
      <c r="C754" s="3"/>
      <c r="D754" s="3"/>
      <c r="E754" s="3"/>
      <c r="F754" s="3"/>
      <c r="G754" s="4"/>
      <c r="H754" s="4"/>
      <c r="I754" s="3"/>
      <c r="J754" s="3"/>
      <c r="K754" s="3"/>
      <c r="L754" s="3"/>
      <c r="M754" s="3"/>
      <c r="N754" s="3"/>
      <c r="O754" s="3"/>
      <c r="P754" s="3"/>
      <c r="Q754" s="3"/>
    </row>
    <row r="755" spans="1:17" ht="12.75">
      <c r="A755" s="3"/>
      <c r="B755" s="3"/>
      <c r="C755" s="3"/>
      <c r="D755" s="3"/>
      <c r="E755" s="3"/>
      <c r="F755" s="3"/>
      <c r="G755" s="4"/>
      <c r="H755" s="4"/>
      <c r="I755" s="3"/>
      <c r="J755" s="3"/>
      <c r="K755" s="3"/>
      <c r="L755" s="3"/>
      <c r="M755" s="3"/>
      <c r="N755" s="3"/>
      <c r="O755" s="3"/>
      <c r="P755" s="3"/>
      <c r="Q755" s="3"/>
    </row>
    <row r="756" spans="1:17" ht="12.75">
      <c r="A756" s="3"/>
      <c r="B756" s="3"/>
      <c r="C756" s="3"/>
      <c r="D756" s="3"/>
      <c r="E756" s="3"/>
      <c r="F756" s="3"/>
      <c r="G756" s="4"/>
      <c r="H756" s="4"/>
      <c r="I756" s="3"/>
      <c r="J756" s="3"/>
      <c r="K756" s="3"/>
      <c r="L756" s="3"/>
      <c r="M756" s="3"/>
      <c r="N756" s="3"/>
      <c r="O756" s="3"/>
      <c r="P756" s="3"/>
      <c r="Q756" s="3"/>
    </row>
    <row r="757" spans="1:17" ht="12.75">
      <c r="A757" s="3"/>
      <c r="B757" s="3"/>
      <c r="C757" s="3"/>
      <c r="D757" s="3"/>
      <c r="E757" s="3"/>
      <c r="F757" s="3"/>
      <c r="G757" s="4"/>
      <c r="H757" s="4"/>
      <c r="I757" s="3"/>
      <c r="J757" s="3"/>
      <c r="K757" s="3"/>
      <c r="L757" s="3"/>
      <c r="M757" s="3"/>
      <c r="N757" s="3"/>
      <c r="O757" s="3"/>
      <c r="P757" s="3"/>
      <c r="Q757" s="3"/>
    </row>
    <row r="758" spans="1:17" ht="12.75">
      <c r="A758" s="3"/>
      <c r="B758" s="3"/>
      <c r="C758" s="3"/>
      <c r="D758" s="3"/>
      <c r="E758" s="3"/>
      <c r="F758" s="3"/>
      <c r="G758" s="4"/>
      <c r="H758" s="4"/>
      <c r="I758" s="3"/>
      <c r="J758" s="3"/>
      <c r="K758" s="3"/>
      <c r="L758" s="3"/>
      <c r="M758" s="3"/>
      <c r="N758" s="3"/>
      <c r="O758" s="3"/>
      <c r="P758" s="3"/>
      <c r="Q758" s="3"/>
    </row>
    <row r="759" spans="1:17" ht="12.75">
      <c r="A759" s="3"/>
      <c r="B759" s="3"/>
      <c r="C759" s="3"/>
      <c r="D759" s="3"/>
      <c r="E759" s="3"/>
      <c r="F759" s="3"/>
      <c r="G759" s="4"/>
      <c r="H759" s="4"/>
      <c r="I759" s="3"/>
      <c r="J759" s="3"/>
      <c r="K759" s="3"/>
      <c r="L759" s="3"/>
      <c r="M759" s="3"/>
      <c r="N759" s="3"/>
      <c r="O759" s="3"/>
      <c r="P759" s="3"/>
      <c r="Q759" s="3"/>
    </row>
    <row r="760" spans="1:17" ht="12.75">
      <c r="A760" s="3"/>
      <c r="B760" s="3"/>
      <c r="C760" s="3"/>
      <c r="D760" s="3"/>
      <c r="E760" s="3"/>
      <c r="F760" s="3"/>
      <c r="G760" s="4"/>
      <c r="H760" s="4"/>
      <c r="I760" s="3"/>
      <c r="J760" s="3"/>
      <c r="K760" s="3"/>
      <c r="L760" s="3"/>
      <c r="M760" s="3"/>
      <c r="N760" s="3"/>
      <c r="O760" s="3"/>
      <c r="P760" s="3"/>
      <c r="Q760" s="3"/>
    </row>
    <row r="761" spans="1:17" ht="12.75">
      <c r="A761" s="3"/>
      <c r="B761" s="3"/>
      <c r="C761" s="3"/>
      <c r="D761" s="3"/>
      <c r="E761" s="3"/>
      <c r="F761" s="3"/>
      <c r="G761" s="4"/>
      <c r="H761" s="4"/>
      <c r="I761" s="3"/>
      <c r="J761" s="3"/>
      <c r="K761" s="3"/>
      <c r="L761" s="3"/>
      <c r="M761" s="3"/>
      <c r="N761" s="3"/>
      <c r="O761" s="3"/>
      <c r="P761" s="3"/>
      <c r="Q761" s="3"/>
    </row>
    <row r="762" spans="1:17" ht="12.75">
      <c r="A762" s="3"/>
      <c r="B762" s="3"/>
      <c r="C762" s="3"/>
      <c r="D762" s="3"/>
      <c r="E762" s="3"/>
      <c r="F762" s="3"/>
      <c r="G762" s="4"/>
      <c r="H762" s="4"/>
      <c r="I762" s="3"/>
      <c r="J762" s="3"/>
      <c r="K762" s="3"/>
      <c r="L762" s="3"/>
      <c r="M762" s="3"/>
      <c r="N762" s="3"/>
      <c r="O762" s="3"/>
      <c r="P762" s="3"/>
      <c r="Q762" s="3"/>
    </row>
    <row r="763" spans="1:17" ht="12.75">
      <c r="A763" s="3"/>
      <c r="B763" s="3"/>
      <c r="C763" s="3"/>
      <c r="D763" s="3"/>
      <c r="E763" s="3"/>
      <c r="F763" s="3"/>
      <c r="G763" s="4"/>
      <c r="H763" s="4"/>
      <c r="I763" s="3"/>
      <c r="J763" s="3"/>
      <c r="K763" s="3"/>
      <c r="L763" s="3"/>
      <c r="M763" s="3"/>
      <c r="N763" s="3"/>
      <c r="O763" s="3"/>
      <c r="P763" s="3"/>
      <c r="Q763" s="3"/>
    </row>
    <row r="764" spans="1:17" ht="12.75">
      <c r="A764" s="3"/>
      <c r="B764" s="3"/>
      <c r="C764" s="3"/>
      <c r="D764" s="3"/>
      <c r="E764" s="3"/>
      <c r="F764" s="3"/>
      <c r="G764" s="4"/>
      <c r="H764" s="4"/>
      <c r="I764" s="3"/>
      <c r="J764" s="3"/>
      <c r="K764" s="3"/>
      <c r="L764" s="3"/>
      <c r="M764" s="3"/>
      <c r="N764" s="3"/>
      <c r="O764" s="3"/>
      <c r="P764" s="3"/>
      <c r="Q764" s="3"/>
    </row>
    <row r="765" spans="1:17" ht="12.75">
      <c r="A765" s="3"/>
      <c r="B765" s="3"/>
      <c r="C765" s="3"/>
      <c r="D765" s="3"/>
      <c r="E765" s="3"/>
      <c r="F765" s="3"/>
      <c r="G765" s="4"/>
      <c r="H765" s="4"/>
      <c r="I765" s="3"/>
      <c r="J765" s="3"/>
      <c r="K765" s="3"/>
      <c r="L765" s="3"/>
      <c r="M765" s="3"/>
      <c r="N765" s="3"/>
      <c r="O765" s="3"/>
      <c r="P765" s="3"/>
      <c r="Q765" s="3"/>
    </row>
    <row r="766" spans="1:17" ht="12.75">
      <c r="A766" s="3"/>
      <c r="B766" s="3"/>
      <c r="C766" s="3"/>
      <c r="D766" s="3"/>
      <c r="E766" s="3"/>
      <c r="F766" s="3"/>
      <c r="G766" s="4"/>
      <c r="H766" s="4"/>
      <c r="I766" s="3"/>
      <c r="J766" s="3"/>
      <c r="K766" s="3"/>
      <c r="L766" s="3"/>
      <c r="M766" s="3"/>
      <c r="N766" s="3"/>
      <c r="O766" s="3"/>
      <c r="P766" s="3"/>
      <c r="Q766" s="3"/>
    </row>
    <row r="767" spans="1:17" ht="12.75">
      <c r="A767" s="3"/>
      <c r="B767" s="3"/>
      <c r="C767" s="3"/>
      <c r="D767" s="3"/>
      <c r="E767" s="3"/>
      <c r="F767" s="3"/>
      <c r="G767" s="4"/>
      <c r="H767" s="4"/>
      <c r="I767" s="3"/>
      <c r="J767" s="3"/>
      <c r="K767" s="3"/>
      <c r="L767" s="3"/>
      <c r="M767" s="3"/>
      <c r="N767" s="3"/>
      <c r="O767" s="3"/>
      <c r="P767" s="3"/>
      <c r="Q767" s="3"/>
    </row>
    <row r="768" spans="1:17" ht="12.75">
      <c r="A768" s="3"/>
      <c r="B768" s="3"/>
      <c r="C768" s="3"/>
      <c r="D768" s="3"/>
      <c r="E768" s="3"/>
      <c r="F768" s="3"/>
      <c r="G768" s="4"/>
      <c r="H768" s="4"/>
      <c r="I768" s="3"/>
      <c r="J768" s="3"/>
      <c r="K768" s="3"/>
      <c r="L768" s="3"/>
      <c r="M768" s="3"/>
      <c r="N768" s="3"/>
      <c r="O768" s="3"/>
      <c r="P768" s="3"/>
      <c r="Q768" s="3"/>
    </row>
    <row r="769" spans="1:17" ht="12.75">
      <c r="A769" s="3"/>
      <c r="B769" s="3"/>
      <c r="C769" s="3"/>
      <c r="D769" s="3"/>
      <c r="E769" s="3"/>
      <c r="F769" s="3"/>
      <c r="G769" s="4"/>
      <c r="H769" s="4"/>
      <c r="I769" s="3"/>
      <c r="J769" s="3"/>
      <c r="K769" s="3"/>
      <c r="L769" s="3"/>
      <c r="M769" s="3"/>
      <c r="N769" s="3"/>
      <c r="O769" s="3"/>
      <c r="P769" s="3"/>
      <c r="Q769" s="3"/>
    </row>
    <row r="770" spans="1:17" ht="12.75">
      <c r="A770" s="3"/>
      <c r="B770" s="3"/>
      <c r="C770" s="3"/>
      <c r="D770" s="3"/>
      <c r="E770" s="3"/>
      <c r="F770" s="3"/>
      <c r="G770" s="4"/>
      <c r="H770" s="4"/>
      <c r="I770" s="3"/>
      <c r="J770" s="3"/>
      <c r="K770" s="3"/>
      <c r="L770" s="3"/>
      <c r="M770" s="3"/>
      <c r="N770" s="3"/>
      <c r="O770" s="3"/>
      <c r="P770" s="3"/>
      <c r="Q770" s="3"/>
    </row>
    <row r="771" spans="1:17" ht="12.75">
      <c r="A771" s="3"/>
      <c r="B771" s="3"/>
      <c r="C771" s="3"/>
      <c r="D771" s="3"/>
      <c r="E771" s="3"/>
      <c r="F771" s="3"/>
      <c r="G771" s="4"/>
      <c r="H771" s="4"/>
      <c r="I771" s="3"/>
      <c r="J771" s="3"/>
      <c r="K771" s="3"/>
      <c r="L771" s="3"/>
      <c r="M771" s="3"/>
      <c r="N771" s="3"/>
      <c r="O771" s="3"/>
      <c r="P771" s="3"/>
      <c r="Q771" s="3"/>
    </row>
    <row r="772" spans="1:17" ht="12.75">
      <c r="A772" s="3"/>
      <c r="B772" s="3"/>
      <c r="C772" s="3"/>
      <c r="D772" s="3"/>
      <c r="E772" s="3"/>
      <c r="F772" s="3"/>
      <c r="G772" s="4"/>
      <c r="H772" s="4"/>
      <c r="I772" s="3"/>
      <c r="J772" s="3"/>
      <c r="K772" s="3"/>
      <c r="L772" s="3"/>
      <c r="M772" s="3"/>
      <c r="N772" s="3"/>
      <c r="O772" s="3"/>
      <c r="P772" s="3"/>
      <c r="Q772" s="3"/>
    </row>
    <row r="773" spans="1:17" ht="12.75">
      <c r="A773" s="3"/>
      <c r="B773" s="3"/>
      <c r="C773" s="3"/>
      <c r="D773" s="3"/>
      <c r="E773" s="3"/>
      <c r="F773" s="3"/>
      <c r="G773" s="4"/>
      <c r="H773" s="4"/>
      <c r="I773" s="3"/>
      <c r="J773" s="3"/>
      <c r="K773" s="3"/>
      <c r="L773" s="3"/>
      <c r="M773" s="3"/>
      <c r="N773" s="3"/>
      <c r="O773" s="3"/>
      <c r="P773" s="3"/>
      <c r="Q773" s="3"/>
    </row>
    <row r="774" spans="1:17" ht="12.75">
      <c r="A774" s="3"/>
      <c r="B774" s="3"/>
      <c r="C774" s="3"/>
      <c r="D774" s="3"/>
      <c r="E774" s="3"/>
      <c r="F774" s="3"/>
      <c r="G774" s="4"/>
      <c r="H774" s="4"/>
      <c r="I774" s="3"/>
      <c r="J774" s="3"/>
      <c r="K774" s="3"/>
      <c r="L774" s="3"/>
      <c r="M774" s="3"/>
      <c r="N774" s="3"/>
      <c r="O774" s="3"/>
      <c r="P774" s="3"/>
      <c r="Q774" s="3"/>
    </row>
    <row r="775" spans="1:17" ht="12.75">
      <c r="A775" s="3"/>
      <c r="B775" s="3"/>
      <c r="C775" s="3"/>
      <c r="D775" s="3"/>
      <c r="E775" s="3"/>
      <c r="F775" s="3"/>
      <c r="G775" s="4"/>
      <c r="H775" s="4"/>
      <c r="I775" s="3"/>
      <c r="J775" s="3"/>
      <c r="K775" s="3"/>
      <c r="L775" s="3"/>
      <c r="M775" s="3"/>
      <c r="N775" s="3"/>
      <c r="O775" s="3"/>
      <c r="P775" s="3"/>
      <c r="Q775" s="3"/>
    </row>
    <row r="776" spans="1:17" ht="12.75">
      <c r="A776" s="3"/>
      <c r="B776" s="3"/>
      <c r="C776" s="3"/>
      <c r="D776" s="3"/>
      <c r="E776" s="3"/>
      <c r="F776" s="3"/>
      <c r="G776" s="4"/>
      <c r="H776" s="4"/>
      <c r="I776" s="3"/>
      <c r="J776" s="3"/>
      <c r="K776" s="3"/>
      <c r="L776" s="3"/>
      <c r="M776" s="3"/>
      <c r="N776" s="3"/>
      <c r="O776" s="3"/>
      <c r="P776" s="3"/>
      <c r="Q776" s="3"/>
    </row>
    <row r="777" spans="1:17" ht="12.75">
      <c r="A777" s="3"/>
      <c r="B777" s="3"/>
      <c r="C777" s="3"/>
      <c r="D777" s="3"/>
      <c r="E777" s="3"/>
      <c r="F777" s="3"/>
      <c r="G777" s="4"/>
      <c r="H777" s="4"/>
      <c r="I777" s="3"/>
      <c r="J777" s="3"/>
      <c r="K777" s="3"/>
      <c r="L777" s="3"/>
      <c r="M777" s="3"/>
      <c r="N777" s="3"/>
      <c r="O777" s="3"/>
      <c r="P777" s="3"/>
      <c r="Q777" s="3"/>
    </row>
    <row r="778" spans="1:17" ht="12.75">
      <c r="A778" s="3"/>
      <c r="B778" s="3"/>
      <c r="C778" s="3"/>
      <c r="D778" s="3"/>
      <c r="E778" s="3"/>
      <c r="F778" s="3"/>
      <c r="G778" s="4"/>
      <c r="H778" s="4"/>
      <c r="I778" s="3"/>
      <c r="J778" s="3"/>
      <c r="K778" s="3"/>
      <c r="L778" s="3"/>
      <c r="M778" s="3"/>
      <c r="N778" s="3"/>
      <c r="O778" s="3"/>
      <c r="P778" s="3"/>
      <c r="Q778" s="3"/>
    </row>
    <row r="779" spans="1:17" ht="12.75">
      <c r="A779" s="3"/>
      <c r="B779" s="3"/>
      <c r="C779" s="3"/>
      <c r="D779" s="3"/>
      <c r="E779" s="3"/>
      <c r="F779" s="3"/>
      <c r="G779" s="4"/>
      <c r="H779" s="4"/>
      <c r="I779" s="3"/>
      <c r="J779" s="3"/>
      <c r="K779" s="3"/>
      <c r="L779" s="3"/>
      <c r="M779" s="3"/>
      <c r="N779" s="3"/>
      <c r="O779" s="3"/>
      <c r="P779" s="3"/>
      <c r="Q779" s="3"/>
    </row>
    <row r="780" spans="1:17" ht="12.75">
      <c r="A780" s="3"/>
      <c r="B780" s="3"/>
      <c r="C780" s="3"/>
      <c r="D780" s="3"/>
      <c r="E780" s="3"/>
      <c r="F780" s="3"/>
      <c r="G780" s="4"/>
      <c r="H780" s="4"/>
      <c r="I780" s="3"/>
      <c r="J780" s="3"/>
      <c r="K780" s="3"/>
      <c r="L780" s="3"/>
      <c r="M780" s="3"/>
      <c r="N780" s="3"/>
      <c r="O780" s="3"/>
      <c r="P780" s="3"/>
      <c r="Q780" s="3"/>
    </row>
    <row r="781" spans="1:17" ht="12.75">
      <c r="A781" s="3"/>
      <c r="B781" s="3"/>
      <c r="C781" s="3"/>
      <c r="D781" s="3"/>
      <c r="E781" s="3"/>
      <c r="F781" s="3"/>
      <c r="G781" s="4"/>
      <c r="H781" s="4"/>
      <c r="I781" s="3"/>
      <c r="J781" s="3"/>
      <c r="K781" s="3"/>
      <c r="L781" s="3"/>
      <c r="M781" s="3"/>
      <c r="N781" s="3"/>
      <c r="O781" s="3"/>
      <c r="P781" s="3"/>
      <c r="Q781" s="3"/>
    </row>
    <row r="782" spans="1:17" ht="12.75">
      <c r="A782" s="3"/>
      <c r="B782" s="3"/>
      <c r="C782" s="3"/>
      <c r="D782" s="3"/>
      <c r="E782" s="3"/>
      <c r="F782" s="3"/>
      <c r="G782" s="4"/>
      <c r="H782" s="4"/>
      <c r="I782" s="3"/>
      <c r="J782" s="3"/>
      <c r="K782" s="3"/>
      <c r="L782" s="3"/>
      <c r="M782" s="3"/>
      <c r="N782" s="3"/>
      <c r="O782" s="3"/>
      <c r="P782" s="3"/>
      <c r="Q782" s="3"/>
    </row>
    <row r="783" spans="1:17" ht="12.75">
      <c r="A783" s="3"/>
      <c r="B783" s="3"/>
      <c r="C783" s="3"/>
      <c r="D783" s="3"/>
      <c r="E783" s="3"/>
      <c r="F783" s="3"/>
      <c r="G783" s="4"/>
      <c r="H783" s="4"/>
      <c r="I783" s="3"/>
      <c r="J783" s="3"/>
      <c r="K783" s="3"/>
      <c r="L783" s="3"/>
      <c r="M783" s="3"/>
      <c r="N783" s="3"/>
      <c r="O783" s="3"/>
      <c r="P783" s="3"/>
      <c r="Q783" s="3"/>
    </row>
    <row r="784" spans="1:17" ht="12.75">
      <c r="A784" s="3"/>
      <c r="B784" s="3"/>
      <c r="C784" s="3"/>
      <c r="D784" s="3"/>
      <c r="E784" s="3"/>
      <c r="F784" s="3"/>
      <c r="G784" s="4"/>
      <c r="H784" s="4"/>
      <c r="I784" s="3"/>
      <c r="J784" s="3"/>
      <c r="K784" s="3"/>
      <c r="L784" s="3"/>
      <c r="M784" s="3"/>
      <c r="N784" s="3"/>
      <c r="O784" s="3"/>
      <c r="P784" s="3"/>
      <c r="Q784" s="3"/>
    </row>
    <row r="785" spans="1:17" ht="12.75">
      <c r="A785" s="3"/>
      <c r="B785" s="3"/>
      <c r="C785" s="3"/>
      <c r="D785" s="3"/>
      <c r="E785" s="3"/>
      <c r="F785" s="3"/>
      <c r="G785" s="4"/>
      <c r="H785" s="4"/>
      <c r="I785" s="3"/>
      <c r="J785" s="3"/>
      <c r="K785" s="3"/>
      <c r="L785" s="3"/>
      <c r="M785" s="3"/>
      <c r="N785" s="3"/>
      <c r="O785" s="3"/>
      <c r="P785" s="3"/>
      <c r="Q785" s="3"/>
    </row>
    <row r="786" spans="1:17" ht="12.75">
      <c r="A786" s="3"/>
      <c r="B786" s="3"/>
      <c r="C786" s="3"/>
      <c r="D786" s="3"/>
      <c r="E786" s="3"/>
      <c r="F786" s="3"/>
      <c r="G786" s="4"/>
      <c r="H786" s="4"/>
      <c r="I786" s="3"/>
      <c r="J786" s="3"/>
      <c r="K786" s="3"/>
      <c r="L786" s="3"/>
      <c r="M786" s="3"/>
      <c r="N786" s="3"/>
      <c r="O786" s="3"/>
      <c r="P786" s="3"/>
      <c r="Q786" s="3"/>
    </row>
    <row r="787" spans="1:17" ht="12.75">
      <c r="A787" s="3"/>
      <c r="B787" s="3"/>
      <c r="C787" s="3"/>
      <c r="D787" s="3"/>
      <c r="E787" s="3"/>
      <c r="F787" s="3"/>
      <c r="G787" s="4"/>
      <c r="H787" s="4"/>
      <c r="I787" s="3"/>
      <c r="J787" s="3"/>
      <c r="K787" s="3"/>
      <c r="L787" s="3"/>
      <c r="M787" s="3"/>
      <c r="N787" s="3"/>
      <c r="O787" s="3"/>
      <c r="P787" s="3"/>
      <c r="Q787" s="3"/>
    </row>
    <row r="788" spans="1:17" ht="12.75">
      <c r="A788" s="3"/>
      <c r="B788" s="3"/>
      <c r="C788" s="3"/>
      <c r="D788" s="3"/>
      <c r="E788" s="3"/>
      <c r="F788" s="3"/>
      <c r="G788" s="4"/>
      <c r="H788" s="4"/>
      <c r="I788" s="3"/>
      <c r="J788" s="3"/>
      <c r="K788" s="3"/>
      <c r="L788" s="3"/>
      <c r="M788" s="3"/>
      <c r="N788" s="3"/>
      <c r="O788" s="3"/>
      <c r="P788" s="3"/>
      <c r="Q788" s="3"/>
    </row>
    <row r="789" spans="1:17" ht="12.75">
      <c r="A789" s="3"/>
      <c r="B789" s="3"/>
      <c r="C789" s="3"/>
      <c r="D789" s="3"/>
      <c r="E789" s="3"/>
      <c r="F789" s="3"/>
      <c r="G789" s="4"/>
      <c r="H789" s="4"/>
      <c r="I789" s="3"/>
      <c r="J789" s="3"/>
      <c r="K789" s="3"/>
      <c r="L789" s="3"/>
      <c r="M789" s="3"/>
      <c r="N789" s="3"/>
      <c r="O789" s="3"/>
      <c r="P789" s="3"/>
      <c r="Q789" s="3"/>
    </row>
    <row r="790" spans="1:17" ht="12.75">
      <c r="A790" s="3"/>
      <c r="B790" s="3"/>
      <c r="C790" s="3"/>
      <c r="D790" s="3"/>
      <c r="E790" s="3"/>
      <c r="F790" s="3"/>
      <c r="G790" s="4"/>
      <c r="H790" s="4"/>
      <c r="I790" s="3"/>
      <c r="J790" s="3"/>
      <c r="K790" s="3"/>
      <c r="L790" s="3"/>
      <c r="M790" s="3"/>
      <c r="N790" s="3"/>
      <c r="O790" s="3"/>
      <c r="P790" s="3"/>
      <c r="Q790" s="3"/>
    </row>
    <row r="791" spans="1:17" ht="12.75">
      <c r="A791" s="3"/>
      <c r="B791" s="3"/>
      <c r="C791" s="3"/>
      <c r="D791" s="3"/>
      <c r="E791" s="3"/>
      <c r="F791" s="3"/>
      <c r="G791" s="4"/>
      <c r="H791" s="4"/>
      <c r="I791" s="3"/>
      <c r="J791" s="3"/>
      <c r="K791" s="3"/>
      <c r="L791" s="3"/>
      <c r="M791" s="3"/>
      <c r="N791" s="3"/>
      <c r="O791" s="3"/>
      <c r="P791" s="3"/>
      <c r="Q791" s="3"/>
    </row>
    <row r="792" spans="1:17" ht="12.75">
      <c r="A792" s="3"/>
      <c r="B792" s="3"/>
      <c r="C792" s="3"/>
      <c r="D792" s="3"/>
      <c r="E792" s="3"/>
      <c r="F792" s="3"/>
      <c r="G792" s="4"/>
      <c r="H792" s="4"/>
      <c r="I792" s="3"/>
      <c r="J792" s="3"/>
      <c r="K792" s="3"/>
      <c r="L792" s="3"/>
      <c r="M792" s="3"/>
      <c r="N792" s="3"/>
      <c r="O792" s="3"/>
      <c r="P792" s="3"/>
      <c r="Q792" s="3"/>
    </row>
    <row r="793" spans="1:17" ht="12.75">
      <c r="A793" s="3"/>
      <c r="B793" s="3"/>
      <c r="C793" s="3"/>
      <c r="D793" s="3"/>
      <c r="E793" s="3"/>
      <c r="F793" s="3"/>
      <c r="G793" s="4"/>
      <c r="H793" s="4"/>
      <c r="I793" s="3"/>
      <c r="J793" s="3"/>
      <c r="K793" s="3"/>
      <c r="L793" s="3"/>
      <c r="M793" s="3"/>
      <c r="N793" s="3"/>
      <c r="O793" s="3"/>
      <c r="P793" s="3"/>
      <c r="Q793" s="3"/>
    </row>
    <row r="794" spans="1:17" ht="12.75">
      <c r="A794" s="3"/>
      <c r="B794" s="3"/>
      <c r="C794" s="3"/>
      <c r="D794" s="3"/>
      <c r="E794" s="3"/>
      <c r="F794" s="3"/>
      <c r="G794" s="4"/>
      <c r="H794" s="4"/>
      <c r="I794" s="3"/>
      <c r="J794" s="3"/>
      <c r="K794" s="3"/>
      <c r="L794" s="3"/>
      <c r="M794" s="3"/>
      <c r="N794" s="3"/>
      <c r="O794" s="3"/>
      <c r="P794" s="3"/>
      <c r="Q794" s="3"/>
    </row>
    <row r="795" spans="1:17" ht="12.75">
      <c r="A795" s="3"/>
      <c r="B795" s="3"/>
      <c r="C795" s="3"/>
      <c r="D795" s="3"/>
      <c r="E795" s="3"/>
      <c r="F795" s="3"/>
      <c r="G795" s="4"/>
      <c r="H795" s="4"/>
      <c r="I795" s="3"/>
      <c r="J795" s="3"/>
      <c r="K795" s="3"/>
      <c r="L795" s="3"/>
      <c r="M795" s="3"/>
      <c r="N795" s="3"/>
      <c r="O795" s="3"/>
      <c r="P795" s="3"/>
      <c r="Q795" s="3"/>
    </row>
    <row r="796" spans="1:17" ht="12.75">
      <c r="A796" s="3"/>
      <c r="B796" s="3"/>
      <c r="C796" s="3"/>
      <c r="D796" s="3"/>
      <c r="E796" s="3"/>
      <c r="F796" s="3"/>
      <c r="G796" s="4"/>
      <c r="H796" s="4"/>
      <c r="I796" s="3"/>
      <c r="J796" s="3"/>
      <c r="K796" s="3"/>
      <c r="L796" s="3"/>
      <c r="M796" s="3"/>
      <c r="N796" s="3"/>
      <c r="O796" s="3"/>
      <c r="P796" s="3"/>
      <c r="Q796" s="3"/>
    </row>
    <row r="797" spans="1:17" ht="12.75">
      <c r="A797" s="3"/>
      <c r="B797" s="3"/>
      <c r="C797" s="3"/>
      <c r="D797" s="3"/>
      <c r="E797" s="3"/>
      <c r="F797" s="3"/>
      <c r="G797" s="4"/>
      <c r="H797" s="4"/>
      <c r="I797" s="3"/>
      <c r="J797" s="3"/>
      <c r="K797" s="3"/>
      <c r="L797" s="3"/>
      <c r="M797" s="3"/>
      <c r="N797" s="3"/>
      <c r="O797" s="3"/>
      <c r="P797" s="3"/>
      <c r="Q797" s="3"/>
    </row>
    <row r="798" spans="1:17" ht="12.75">
      <c r="A798" s="3"/>
      <c r="B798" s="3"/>
      <c r="C798" s="3"/>
      <c r="D798" s="3"/>
      <c r="E798" s="3"/>
      <c r="F798" s="3"/>
      <c r="G798" s="4"/>
      <c r="H798" s="4"/>
      <c r="I798" s="3"/>
      <c r="J798" s="3"/>
      <c r="K798" s="3"/>
      <c r="L798" s="3"/>
      <c r="M798" s="3"/>
      <c r="N798" s="3"/>
      <c r="O798" s="3"/>
      <c r="P798" s="3"/>
      <c r="Q798" s="3"/>
    </row>
    <row r="799" spans="1:17" ht="12.75">
      <c r="A799" s="3"/>
      <c r="B799" s="3"/>
      <c r="C799" s="3"/>
      <c r="D799" s="3"/>
      <c r="E799" s="3"/>
      <c r="F799" s="3"/>
      <c r="G799" s="4"/>
      <c r="H799" s="4"/>
      <c r="I799" s="3"/>
      <c r="J799" s="3"/>
      <c r="K799" s="3"/>
      <c r="L799" s="3"/>
      <c r="M799" s="3"/>
      <c r="N799" s="3"/>
      <c r="O799" s="3"/>
      <c r="P799" s="3"/>
      <c r="Q799" s="3"/>
    </row>
    <row r="800" spans="1:17" ht="12.75">
      <c r="A800" s="3"/>
      <c r="B800" s="3"/>
      <c r="C800" s="3"/>
      <c r="D800" s="3"/>
      <c r="E800" s="3"/>
      <c r="F800" s="3"/>
      <c r="G800" s="4"/>
      <c r="H800" s="4"/>
      <c r="I800" s="3"/>
      <c r="J800" s="3"/>
      <c r="K800" s="3"/>
      <c r="L800" s="3"/>
      <c r="M800" s="3"/>
      <c r="N800" s="3"/>
      <c r="O800" s="3"/>
      <c r="P800" s="3"/>
      <c r="Q800" s="3"/>
    </row>
    <row r="801" spans="1:17" ht="12.75">
      <c r="A801" s="3"/>
      <c r="B801" s="3"/>
      <c r="C801" s="3"/>
      <c r="D801" s="3"/>
      <c r="E801" s="3"/>
      <c r="F801" s="3"/>
      <c r="G801" s="4"/>
      <c r="H801" s="4"/>
      <c r="I801" s="3"/>
      <c r="J801" s="3"/>
      <c r="K801" s="3"/>
      <c r="L801" s="3"/>
      <c r="M801" s="3"/>
      <c r="N801" s="3"/>
      <c r="O801" s="3"/>
      <c r="P801" s="3"/>
      <c r="Q801" s="3"/>
    </row>
    <row r="802" spans="1:17" ht="12.75">
      <c r="A802" s="3"/>
      <c r="B802" s="3"/>
      <c r="C802" s="3"/>
      <c r="D802" s="3"/>
      <c r="E802" s="3"/>
      <c r="F802" s="3"/>
      <c r="G802" s="4"/>
      <c r="H802" s="4"/>
      <c r="I802" s="3"/>
      <c r="J802" s="3"/>
      <c r="K802" s="3"/>
      <c r="L802" s="3"/>
      <c r="M802" s="3"/>
      <c r="N802" s="3"/>
      <c r="O802" s="3"/>
      <c r="P802" s="3"/>
      <c r="Q802" s="3"/>
    </row>
    <row r="803" spans="1:17" ht="12.75">
      <c r="A803" s="3"/>
      <c r="B803" s="3"/>
      <c r="C803" s="3"/>
      <c r="D803" s="3"/>
      <c r="E803" s="3"/>
      <c r="F803" s="3"/>
      <c r="G803" s="4"/>
      <c r="H803" s="4"/>
      <c r="I803" s="3"/>
      <c r="J803" s="3"/>
      <c r="K803" s="3"/>
      <c r="L803" s="3"/>
      <c r="M803" s="3"/>
      <c r="N803" s="3"/>
      <c r="O803" s="3"/>
      <c r="P803" s="3"/>
      <c r="Q803" s="3"/>
    </row>
    <row r="804" spans="1:17" ht="12.75">
      <c r="A804" s="3"/>
      <c r="B804" s="3"/>
      <c r="C804" s="3"/>
      <c r="D804" s="3"/>
      <c r="E804" s="3"/>
      <c r="F804" s="3"/>
      <c r="G804" s="4"/>
      <c r="H804" s="4"/>
      <c r="I804" s="3"/>
      <c r="J804" s="3"/>
      <c r="K804" s="3"/>
      <c r="L804" s="3"/>
      <c r="M804" s="3"/>
      <c r="N804" s="3"/>
      <c r="O804" s="3"/>
      <c r="P804" s="3"/>
      <c r="Q804" s="3"/>
    </row>
    <row r="805" spans="1:17" ht="12.75">
      <c r="A805" s="3"/>
      <c r="B805" s="3"/>
      <c r="C805" s="3"/>
      <c r="D805" s="3"/>
      <c r="E805" s="3"/>
      <c r="F805" s="3"/>
      <c r="G805" s="4"/>
      <c r="H805" s="4"/>
      <c r="I805" s="3"/>
      <c r="J805" s="3"/>
      <c r="K805" s="3"/>
      <c r="L805" s="3"/>
      <c r="M805" s="3"/>
      <c r="N805" s="3"/>
      <c r="O805" s="3"/>
      <c r="P805" s="3"/>
      <c r="Q805" s="3"/>
    </row>
    <row r="806" spans="1:17" ht="12.75">
      <c r="A806" s="3"/>
      <c r="B806" s="3"/>
      <c r="C806" s="3"/>
      <c r="D806" s="3"/>
      <c r="E806" s="3"/>
      <c r="F806" s="3"/>
      <c r="G806" s="4"/>
      <c r="H806" s="4"/>
      <c r="I806" s="3"/>
      <c r="J806" s="3"/>
      <c r="K806" s="3"/>
      <c r="L806" s="3"/>
      <c r="M806" s="3"/>
      <c r="N806" s="3"/>
      <c r="O806" s="3"/>
      <c r="P806" s="3"/>
      <c r="Q806" s="3"/>
    </row>
    <row r="807" spans="1:17" ht="12.75">
      <c r="A807" s="3"/>
      <c r="B807" s="3"/>
      <c r="C807" s="3"/>
      <c r="D807" s="3"/>
      <c r="E807" s="3"/>
      <c r="F807" s="3"/>
      <c r="G807" s="4"/>
      <c r="H807" s="4"/>
      <c r="I807" s="3"/>
      <c r="J807" s="3"/>
      <c r="K807" s="3"/>
      <c r="L807" s="3"/>
      <c r="M807" s="3"/>
      <c r="N807" s="3"/>
      <c r="O807" s="3"/>
      <c r="P807" s="3"/>
      <c r="Q807" s="3"/>
    </row>
    <row r="808" spans="1:17" ht="12.75">
      <c r="A808" s="3"/>
      <c r="B808" s="3"/>
      <c r="C808" s="3"/>
      <c r="D808" s="3"/>
      <c r="E808" s="3"/>
      <c r="F808" s="3"/>
      <c r="G808" s="4"/>
      <c r="H808" s="4"/>
      <c r="I808" s="3"/>
      <c r="J808" s="3"/>
      <c r="K808" s="3"/>
      <c r="L808" s="3"/>
      <c r="M808" s="3"/>
      <c r="N808" s="3"/>
      <c r="O808" s="3"/>
      <c r="P808" s="3"/>
      <c r="Q808" s="3"/>
    </row>
    <row r="809" spans="1:17" ht="12.75">
      <c r="A809" s="3"/>
      <c r="B809" s="3"/>
      <c r="C809" s="3"/>
      <c r="D809" s="3"/>
      <c r="E809" s="3"/>
      <c r="F809" s="3"/>
      <c r="G809" s="4"/>
      <c r="H809" s="4"/>
      <c r="I809" s="3"/>
      <c r="J809" s="3"/>
      <c r="K809" s="3"/>
      <c r="L809" s="3"/>
      <c r="M809" s="3"/>
      <c r="N809" s="3"/>
      <c r="O809" s="3"/>
      <c r="P809" s="3"/>
      <c r="Q809" s="3"/>
    </row>
    <row r="810" spans="1:17" ht="12.75">
      <c r="A810" s="3"/>
      <c r="B810" s="3"/>
      <c r="C810" s="3"/>
      <c r="D810" s="3"/>
      <c r="E810" s="3"/>
      <c r="F810" s="3"/>
      <c r="G810" s="4"/>
      <c r="H810" s="4"/>
      <c r="I810" s="3"/>
      <c r="J810" s="3"/>
      <c r="K810" s="3"/>
      <c r="L810" s="3"/>
      <c r="M810" s="3"/>
      <c r="N810" s="3"/>
      <c r="O810" s="3"/>
      <c r="P810" s="3"/>
      <c r="Q810" s="3"/>
    </row>
    <row r="811" spans="1:17" ht="12.75">
      <c r="A811" s="3"/>
      <c r="B811" s="3"/>
      <c r="C811" s="3"/>
      <c r="D811" s="3"/>
      <c r="E811" s="3"/>
      <c r="F811" s="3"/>
      <c r="G811" s="4"/>
      <c r="H811" s="4"/>
      <c r="I811" s="3"/>
      <c r="J811" s="3"/>
      <c r="K811" s="3"/>
      <c r="L811" s="3"/>
      <c r="M811" s="3"/>
      <c r="N811" s="3"/>
      <c r="O811" s="3"/>
      <c r="P811" s="3"/>
      <c r="Q811" s="3"/>
    </row>
    <row r="812" spans="1:17" ht="12.75">
      <c r="A812" s="3"/>
      <c r="B812" s="3"/>
      <c r="C812" s="3"/>
      <c r="D812" s="3"/>
      <c r="E812" s="3"/>
      <c r="F812" s="3"/>
      <c r="G812" s="4"/>
      <c r="H812" s="4"/>
      <c r="I812" s="3"/>
      <c r="J812" s="3"/>
      <c r="K812" s="3"/>
      <c r="L812" s="3"/>
      <c r="M812" s="3"/>
      <c r="N812" s="3"/>
      <c r="O812" s="3"/>
      <c r="P812" s="3"/>
      <c r="Q812" s="3"/>
    </row>
    <row r="813" spans="1:17" ht="12.75">
      <c r="A813" s="3"/>
      <c r="B813" s="3"/>
      <c r="C813" s="3"/>
      <c r="D813" s="3"/>
      <c r="E813" s="3"/>
      <c r="F813" s="3"/>
      <c r="G813" s="4"/>
      <c r="H813" s="4"/>
      <c r="I813" s="3"/>
      <c r="J813" s="3"/>
      <c r="K813" s="3"/>
      <c r="L813" s="3"/>
      <c r="M813" s="3"/>
      <c r="N813" s="3"/>
      <c r="O813" s="3"/>
      <c r="P813" s="3"/>
      <c r="Q813" s="3"/>
    </row>
    <row r="814" spans="1:17" ht="12.75">
      <c r="A814" s="3"/>
      <c r="B814" s="3"/>
      <c r="C814" s="3"/>
      <c r="D814" s="3"/>
      <c r="E814" s="3"/>
      <c r="F814" s="3"/>
      <c r="G814" s="4"/>
      <c r="H814" s="4"/>
      <c r="I814" s="3"/>
      <c r="J814" s="3"/>
      <c r="K814" s="3"/>
      <c r="L814" s="3"/>
      <c r="M814" s="3"/>
      <c r="N814" s="3"/>
      <c r="O814" s="3"/>
      <c r="P814" s="3"/>
      <c r="Q814" s="3"/>
    </row>
    <row r="815" spans="1:17" ht="12.75">
      <c r="A815" s="3"/>
      <c r="B815" s="3"/>
      <c r="C815" s="3"/>
      <c r="D815" s="3"/>
      <c r="E815" s="3"/>
      <c r="F815" s="3"/>
      <c r="G815" s="4"/>
      <c r="H815" s="4"/>
      <c r="I815" s="3"/>
      <c r="J815" s="3"/>
      <c r="K815" s="3"/>
      <c r="L815" s="3"/>
      <c r="M815" s="3"/>
      <c r="N815" s="3"/>
      <c r="O815" s="3"/>
      <c r="P815" s="3"/>
      <c r="Q815" s="3"/>
    </row>
    <row r="816" spans="1:17" ht="12.75">
      <c r="A816" s="3"/>
      <c r="B816" s="3"/>
      <c r="C816" s="3"/>
      <c r="D816" s="3"/>
      <c r="E816" s="3"/>
      <c r="F816" s="3"/>
      <c r="G816" s="4"/>
      <c r="H816" s="4"/>
      <c r="I816" s="3"/>
      <c r="J816" s="3"/>
      <c r="K816" s="3"/>
      <c r="L816" s="3"/>
      <c r="M816" s="3"/>
      <c r="N816" s="3"/>
      <c r="O816" s="3"/>
      <c r="P816" s="3"/>
      <c r="Q816" s="3"/>
    </row>
    <row r="817" spans="1:17" ht="12.75">
      <c r="A817" s="3"/>
      <c r="B817" s="3"/>
      <c r="C817" s="3"/>
      <c r="D817" s="3"/>
      <c r="E817" s="3"/>
      <c r="F817" s="3"/>
      <c r="G817" s="4"/>
      <c r="H817" s="4"/>
      <c r="I817" s="3"/>
      <c r="J817" s="3"/>
      <c r="K817" s="3"/>
      <c r="L817" s="3"/>
      <c r="M817" s="3"/>
      <c r="N817" s="3"/>
      <c r="O817" s="3"/>
      <c r="P817" s="3"/>
      <c r="Q817" s="3"/>
    </row>
    <row r="818" spans="1:17" ht="12.75">
      <c r="A818" s="3"/>
      <c r="B818" s="3"/>
      <c r="C818" s="3"/>
      <c r="D818" s="3"/>
      <c r="E818" s="3"/>
      <c r="F818" s="3"/>
      <c r="G818" s="4"/>
      <c r="H818" s="4"/>
      <c r="I818" s="3"/>
      <c r="J818" s="3"/>
      <c r="K818" s="3"/>
      <c r="L818" s="3"/>
      <c r="M818" s="3"/>
      <c r="N818" s="3"/>
      <c r="O818" s="3"/>
      <c r="P818" s="3"/>
      <c r="Q818" s="3"/>
    </row>
    <row r="819" spans="1:17" ht="12.75">
      <c r="A819" s="3"/>
      <c r="B819" s="3"/>
      <c r="C819" s="3"/>
      <c r="D819" s="3"/>
      <c r="E819" s="3"/>
      <c r="F819" s="3"/>
      <c r="G819" s="4"/>
      <c r="H819" s="4"/>
      <c r="I819" s="3"/>
      <c r="J819" s="3"/>
      <c r="K819" s="3"/>
      <c r="L819" s="3"/>
      <c r="M819" s="3"/>
      <c r="N819" s="3"/>
      <c r="O819" s="3"/>
      <c r="P819" s="3"/>
      <c r="Q819" s="3"/>
    </row>
    <row r="820" spans="1:17" ht="12.75">
      <c r="A820" s="3"/>
      <c r="B820" s="3"/>
      <c r="C820" s="3"/>
      <c r="D820" s="3"/>
      <c r="E820" s="3"/>
      <c r="F820" s="3"/>
      <c r="G820" s="4"/>
      <c r="H820" s="4"/>
      <c r="I820" s="3"/>
      <c r="J820" s="3"/>
      <c r="K820" s="3"/>
      <c r="L820" s="3"/>
      <c r="M820" s="3"/>
      <c r="N820" s="3"/>
      <c r="O820" s="3"/>
      <c r="P820" s="3"/>
      <c r="Q820" s="3"/>
    </row>
    <row r="821" spans="1:17" ht="12.75">
      <c r="A821" s="3"/>
      <c r="B821" s="3"/>
      <c r="C821" s="3"/>
      <c r="D821" s="3"/>
      <c r="E821" s="3"/>
      <c r="F821" s="3"/>
      <c r="G821" s="4"/>
      <c r="H821" s="4"/>
      <c r="I821" s="3"/>
      <c r="J821" s="3"/>
      <c r="K821" s="3"/>
      <c r="L821" s="3"/>
      <c r="M821" s="3"/>
      <c r="N821" s="3"/>
      <c r="O821" s="3"/>
      <c r="P821" s="3"/>
      <c r="Q821" s="3"/>
    </row>
    <row r="822" spans="1:17" ht="12.75">
      <c r="A822" s="3"/>
      <c r="B822" s="3"/>
      <c r="C822" s="3"/>
      <c r="D822" s="3"/>
      <c r="E822" s="3"/>
      <c r="F822" s="3"/>
      <c r="G822" s="4"/>
      <c r="H822" s="4"/>
      <c r="I822" s="3"/>
      <c r="J822" s="3"/>
      <c r="K822" s="3"/>
      <c r="L822" s="3"/>
      <c r="M822" s="3"/>
      <c r="N822" s="3"/>
      <c r="O822" s="3"/>
      <c r="P822" s="3"/>
      <c r="Q822" s="3"/>
    </row>
    <row r="823" spans="1:17" ht="12.75">
      <c r="A823" s="3"/>
      <c r="B823" s="3"/>
      <c r="C823" s="3"/>
      <c r="D823" s="3"/>
      <c r="E823" s="3"/>
      <c r="F823" s="3"/>
      <c r="G823" s="4"/>
      <c r="H823" s="4"/>
      <c r="I823" s="3"/>
      <c r="J823" s="3"/>
      <c r="K823" s="3"/>
      <c r="L823" s="3"/>
      <c r="M823" s="3"/>
      <c r="N823" s="3"/>
      <c r="O823" s="3"/>
      <c r="P823" s="3"/>
      <c r="Q823" s="3"/>
    </row>
    <row r="824" spans="1:17" ht="12.75">
      <c r="A824" s="3"/>
      <c r="B824" s="3"/>
      <c r="C824" s="3"/>
      <c r="D824" s="3"/>
      <c r="E824" s="3"/>
      <c r="F824" s="3"/>
      <c r="G824" s="4"/>
      <c r="H824" s="4"/>
      <c r="I824" s="3"/>
      <c r="J824" s="3"/>
      <c r="K824" s="3"/>
      <c r="L824" s="3"/>
      <c r="M824" s="3"/>
      <c r="N824" s="3"/>
      <c r="O824" s="3"/>
      <c r="P824" s="3"/>
      <c r="Q824" s="3"/>
    </row>
    <row r="825" spans="1:17" ht="12.75">
      <c r="A825" s="3"/>
      <c r="B825" s="3"/>
      <c r="C825" s="3"/>
      <c r="D825" s="3"/>
      <c r="E825" s="3"/>
      <c r="F825" s="3"/>
      <c r="G825" s="4"/>
      <c r="H825" s="4"/>
      <c r="I825" s="3"/>
      <c r="J825" s="3"/>
      <c r="K825" s="3"/>
      <c r="L825" s="3"/>
      <c r="M825" s="3"/>
      <c r="N825" s="3"/>
      <c r="O825" s="3"/>
      <c r="P825" s="3"/>
      <c r="Q825" s="3"/>
    </row>
    <row r="826" spans="1:17" ht="12.75">
      <c r="A826" s="3"/>
      <c r="B826" s="3"/>
      <c r="C826" s="3"/>
      <c r="D826" s="3"/>
      <c r="E826" s="3"/>
      <c r="F826" s="3"/>
      <c r="G826" s="4"/>
      <c r="H826" s="4"/>
      <c r="I826" s="3"/>
      <c r="J826" s="3"/>
      <c r="K826" s="3"/>
      <c r="L826" s="3"/>
      <c r="M826" s="3"/>
      <c r="N826" s="3"/>
      <c r="O826" s="3"/>
      <c r="P826" s="3"/>
      <c r="Q826" s="3"/>
    </row>
    <row r="827" spans="1:17" ht="12.75">
      <c r="A827" s="3"/>
      <c r="B827" s="3"/>
      <c r="C827" s="3"/>
      <c r="D827" s="3"/>
      <c r="E827" s="3"/>
      <c r="F827" s="3"/>
      <c r="G827" s="4"/>
      <c r="H827" s="4"/>
      <c r="I827" s="3"/>
      <c r="J827" s="3"/>
      <c r="K827" s="3"/>
      <c r="L827" s="3"/>
      <c r="M827" s="3"/>
      <c r="N827" s="3"/>
      <c r="O827" s="3"/>
      <c r="P827" s="3"/>
      <c r="Q827" s="3"/>
    </row>
    <row r="828" spans="1:17" ht="12.75">
      <c r="A828" s="3"/>
      <c r="B828" s="3"/>
      <c r="C828" s="3"/>
      <c r="D828" s="3"/>
      <c r="E828" s="3"/>
      <c r="F828" s="3"/>
      <c r="G828" s="4"/>
      <c r="H828" s="4"/>
      <c r="I828" s="3"/>
      <c r="J828" s="3"/>
      <c r="K828" s="3"/>
      <c r="L828" s="3"/>
      <c r="M828" s="3"/>
      <c r="N828" s="3"/>
      <c r="O828" s="3"/>
      <c r="P828" s="3"/>
      <c r="Q828" s="3"/>
    </row>
    <row r="829" spans="1:17" ht="12.75">
      <c r="A829" s="3"/>
      <c r="B829" s="3"/>
      <c r="C829" s="3"/>
      <c r="D829" s="3"/>
      <c r="E829" s="3"/>
      <c r="F829" s="3"/>
      <c r="G829" s="4"/>
      <c r="H829" s="4"/>
      <c r="I829" s="3"/>
      <c r="J829" s="3"/>
      <c r="K829" s="3"/>
      <c r="L829" s="3"/>
      <c r="M829" s="3"/>
      <c r="N829" s="3"/>
      <c r="O829" s="3"/>
      <c r="P829" s="3"/>
      <c r="Q829" s="3"/>
    </row>
    <row r="830" spans="1:17" ht="12.75">
      <c r="A830" s="3"/>
      <c r="B830" s="3"/>
      <c r="C830" s="3"/>
      <c r="D830" s="3"/>
      <c r="E830" s="3"/>
      <c r="F830" s="3"/>
      <c r="G830" s="4"/>
      <c r="H830" s="4"/>
      <c r="I830" s="3"/>
      <c r="J830" s="3"/>
      <c r="K830" s="3"/>
      <c r="L830" s="3"/>
      <c r="M830" s="3"/>
      <c r="N830" s="3"/>
      <c r="O830" s="3"/>
      <c r="P830" s="3"/>
      <c r="Q830" s="3"/>
    </row>
    <row r="831" spans="1:17" ht="12.75">
      <c r="A831" s="3"/>
      <c r="B831" s="3"/>
      <c r="C831" s="3"/>
      <c r="D831" s="3"/>
      <c r="E831" s="3"/>
      <c r="F831" s="3"/>
      <c r="G831" s="4"/>
      <c r="H831" s="4"/>
      <c r="I831" s="3"/>
      <c r="J831" s="3"/>
      <c r="K831" s="3"/>
      <c r="L831" s="3"/>
      <c r="M831" s="3"/>
      <c r="N831" s="3"/>
      <c r="O831" s="3"/>
      <c r="P831" s="3"/>
      <c r="Q831" s="3"/>
    </row>
    <row r="832" spans="1:17" ht="12.75">
      <c r="A832" s="3"/>
      <c r="B832" s="3"/>
      <c r="C832" s="3"/>
      <c r="D832" s="3"/>
      <c r="E832" s="3"/>
      <c r="F832" s="3"/>
      <c r="G832" s="4"/>
      <c r="H832" s="4"/>
      <c r="I832" s="3"/>
      <c r="J832" s="3"/>
      <c r="K832" s="3"/>
      <c r="L832" s="3"/>
      <c r="M832" s="3"/>
      <c r="N832" s="3"/>
      <c r="O832" s="3"/>
      <c r="P832" s="3"/>
      <c r="Q832" s="3"/>
    </row>
    <row r="833" spans="1:17" ht="12.75">
      <c r="A833" s="3"/>
      <c r="B833" s="3"/>
      <c r="C833" s="3"/>
      <c r="D833" s="3"/>
      <c r="E833" s="3"/>
      <c r="F833" s="3"/>
      <c r="G833" s="4"/>
      <c r="H833" s="4"/>
      <c r="I833" s="3"/>
      <c r="J833" s="3"/>
      <c r="K833" s="3"/>
      <c r="L833" s="3"/>
      <c r="M833" s="3"/>
      <c r="N833" s="3"/>
      <c r="O833" s="3"/>
      <c r="P833" s="3"/>
      <c r="Q833" s="3"/>
    </row>
    <row r="834" spans="1:17" ht="12.75">
      <c r="A834" s="3"/>
      <c r="B834" s="3"/>
      <c r="C834" s="3"/>
      <c r="D834" s="3"/>
      <c r="E834" s="3"/>
      <c r="F834" s="3"/>
      <c r="G834" s="4"/>
      <c r="H834" s="4"/>
      <c r="I834" s="3"/>
      <c r="J834" s="3"/>
      <c r="K834" s="3"/>
      <c r="L834" s="3"/>
      <c r="M834" s="3"/>
      <c r="N834" s="3"/>
      <c r="O834" s="3"/>
      <c r="P834" s="3"/>
      <c r="Q834" s="3"/>
    </row>
    <row r="835" spans="1:17" ht="12.75">
      <c r="A835" s="3"/>
      <c r="B835" s="3"/>
      <c r="C835" s="3"/>
      <c r="D835" s="3"/>
      <c r="E835" s="3"/>
      <c r="F835" s="3"/>
      <c r="G835" s="4"/>
      <c r="H835" s="4"/>
      <c r="I835" s="3"/>
      <c r="J835" s="3"/>
      <c r="K835" s="3"/>
      <c r="L835" s="3"/>
      <c r="M835" s="3"/>
      <c r="N835" s="3"/>
      <c r="O835" s="3"/>
      <c r="P835" s="3"/>
      <c r="Q835" s="3"/>
    </row>
    <row r="836" spans="1:17" ht="12.75">
      <c r="A836" s="3"/>
      <c r="B836" s="3"/>
      <c r="C836" s="3"/>
      <c r="D836" s="3"/>
      <c r="E836" s="3"/>
      <c r="F836" s="3"/>
      <c r="G836" s="4"/>
      <c r="H836" s="4"/>
      <c r="I836" s="3"/>
      <c r="J836" s="3"/>
      <c r="K836" s="3"/>
      <c r="L836" s="3"/>
      <c r="M836" s="3"/>
      <c r="N836" s="3"/>
      <c r="O836" s="3"/>
      <c r="P836" s="3"/>
      <c r="Q836" s="3"/>
    </row>
    <row r="837" spans="1:17" ht="12.75">
      <c r="A837" s="3"/>
      <c r="B837" s="3"/>
      <c r="C837" s="3"/>
      <c r="D837" s="3"/>
      <c r="E837" s="3"/>
      <c r="F837" s="3"/>
      <c r="G837" s="4"/>
      <c r="H837" s="4"/>
      <c r="I837" s="3"/>
      <c r="J837" s="3"/>
      <c r="K837" s="3"/>
      <c r="L837" s="3"/>
      <c r="M837" s="3"/>
      <c r="N837" s="3"/>
      <c r="O837" s="3"/>
      <c r="P837" s="3"/>
      <c r="Q837" s="3"/>
    </row>
    <row r="838" spans="1:17" ht="12.75">
      <c r="A838" s="3"/>
      <c r="B838" s="3"/>
      <c r="C838" s="3"/>
      <c r="D838" s="3"/>
      <c r="E838" s="3"/>
      <c r="F838" s="3"/>
      <c r="G838" s="4"/>
      <c r="H838" s="4"/>
      <c r="I838" s="3"/>
      <c r="J838" s="3"/>
      <c r="K838" s="3"/>
      <c r="L838" s="3"/>
      <c r="M838" s="3"/>
      <c r="N838" s="3"/>
      <c r="O838" s="3"/>
      <c r="P838" s="3"/>
      <c r="Q838" s="3"/>
    </row>
    <row r="839" spans="1:17" ht="12.75">
      <c r="A839" s="3"/>
      <c r="B839" s="3"/>
      <c r="C839" s="3"/>
      <c r="D839" s="3"/>
      <c r="E839" s="3"/>
      <c r="F839" s="3"/>
      <c r="G839" s="4"/>
      <c r="H839" s="4"/>
      <c r="I839" s="3"/>
      <c r="J839" s="3"/>
      <c r="K839" s="3"/>
      <c r="L839" s="3"/>
      <c r="M839" s="3"/>
      <c r="N839" s="3"/>
      <c r="O839" s="3"/>
      <c r="P839" s="3"/>
      <c r="Q839" s="3"/>
    </row>
    <row r="840" spans="1:17" ht="12.75">
      <c r="A840" s="3"/>
      <c r="B840" s="3"/>
      <c r="C840" s="3"/>
      <c r="D840" s="3"/>
      <c r="E840" s="3"/>
      <c r="F840" s="3"/>
      <c r="G840" s="4"/>
      <c r="H840" s="4"/>
      <c r="I840" s="3"/>
      <c r="J840" s="3"/>
      <c r="K840" s="3"/>
      <c r="L840" s="3"/>
      <c r="M840" s="3"/>
      <c r="N840" s="3"/>
      <c r="O840" s="3"/>
      <c r="P840" s="3"/>
      <c r="Q840" s="3"/>
    </row>
    <row r="841" spans="1:17" ht="12.75">
      <c r="A841" s="3"/>
      <c r="B841" s="3"/>
      <c r="C841" s="3"/>
      <c r="D841" s="3"/>
      <c r="E841" s="3"/>
      <c r="F841" s="3"/>
      <c r="G841" s="4"/>
      <c r="H841" s="4"/>
      <c r="I841" s="3"/>
      <c r="J841" s="3"/>
      <c r="K841" s="3"/>
      <c r="L841" s="3"/>
      <c r="M841" s="3"/>
      <c r="N841" s="3"/>
      <c r="O841" s="3"/>
      <c r="P841" s="3"/>
      <c r="Q841" s="3"/>
    </row>
    <row r="842" spans="1:17" ht="12.75">
      <c r="A842" s="3"/>
      <c r="B842" s="3"/>
      <c r="C842" s="3"/>
      <c r="D842" s="3"/>
      <c r="E842" s="3"/>
      <c r="F842" s="3"/>
      <c r="G842" s="4"/>
      <c r="H842" s="4"/>
      <c r="I842" s="3"/>
      <c r="J842" s="3"/>
      <c r="K842" s="3"/>
      <c r="L842" s="3"/>
      <c r="M842" s="3"/>
      <c r="N842" s="3"/>
      <c r="O842" s="3"/>
      <c r="P842" s="3"/>
      <c r="Q842" s="3"/>
    </row>
    <row r="843" spans="1:17" ht="12.75">
      <c r="A843" s="3"/>
      <c r="B843" s="3"/>
      <c r="C843" s="3"/>
      <c r="D843" s="3"/>
      <c r="E843" s="3"/>
      <c r="F843" s="3"/>
      <c r="G843" s="4"/>
      <c r="H843" s="4"/>
      <c r="I843" s="3"/>
      <c r="J843" s="3"/>
      <c r="K843" s="3"/>
      <c r="L843" s="3"/>
      <c r="M843" s="3"/>
      <c r="N843" s="3"/>
      <c r="O843" s="3"/>
      <c r="P843" s="3"/>
      <c r="Q843" s="3"/>
    </row>
    <row r="844" spans="1:17" ht="12.75">
      <c r="A844" s="3"/>
      <c r="B844" s="3"/>
      <c r="C844" s="3"/>
      <c r="D844" s="3"/>
      <c r="E844" s="3"/>
      <c r="F844" s="3"/>
      <c r="G844" s="4"/>
      <c r="H844" s="4"/>
      <c r="I844" s="3"/>
      <c r="J844" s="3"/>
      <c r="K844" s="3"/>
      <c r="L844" s="3"/>
      <c r="M844" s="3"/>
      <c r="N844" s="3"/>
      <c r="O844" s="3"/>
      <c r="P844" s="3"/>
      <c r="Q844" s="3"/>
    </row>
    <row r="845" spans="1:17" ht="12.75">
      <c r="A845" s="3"/>
      <c r="B845" s="3"/>
      <c r="C845" s="3"/>
      <c r="D845" s="3"/>
      <c r="E845" s="3"/>
      <c r="F845" s="3"/>
      <c r="G845" s="4"/>
      <c r="H845" s="4"/>
      <c r="I845" s="3"/>
      <c r="J845" s="3"/>
      <c r="K845" s="3"/>
      <c r="L845" s="3"/>
      <c r="M845" s="3"/>
      <c r="N845" s="3"/>
      <c r="O845" s="3"/>
      <c r="P845" s="3"/>
      <c r="Q845" s="3"/>
    </row>
    <row r="846" spans="1:17" ht="12.75">
      <c r="A846" s="3"/>
      <c r="B846" s="3"/>
      <c r="C846" s="3"/>
      <c r="D846" s="3"/>
      <c r="E846" s="3"/>
      <c r="F846" s="3"/>
      <c r="G846" s="4"/>
      <c r="H846" s="4"/>
      <c r="I846" s="3"/>
      <c r="J846" s="3"/>
      <c r="K846" s="3"/>
      <c r="L846" s="3"/>
      <c r="M846" s="3"/>
      <c r="N846" s="3"/>
      <c r="O846" s="3"/>
      <c r="P846" s="3"/>
      <c r="Q846" s="3"/>
    </row>
    <row r="847" spans="1:17" ht="12.75">
      <c r="A847" s="3"/>
      <c r="B847" s="3"/>
      <c r="C847" s="3"/>
      <c r="D847" s="3"/>
      <c r="E847" s="3"/>
      <c r="F847" s="3"/>
      <c r="G847" s="4"/>
      <c r="H847" s="4"/>
      <c r="I847" s="3"/>
      <c r="J847" s="3"/>
      <c r="K847" s="3"/>
      <c r="L847" s="3"/>
      <c r="M847" s="3"/>
      <c r="N847" s="3"/>
      <c r="O847" s="3"/>
      <c r="P847" s="3"/>
      <c r="Q847" s="3"/>
    </row>
    <row r="848" spans="1:17" ht="12.75">
      <c r="A848" s="3"/>
      <c r="B848" s="3"/>
      <c r="C848" s="3"/>
      <c r="D848" s="3"/>
      <c r="E848" s="3"/>
      <c r="F848" s="3"/>
      <c r="G848" s="4"/>
      <c r="H848" s="4"/>
      <c r="I848" s="3"/>
      <c r="J848" s="3"/>
      <c r="K848" s="3"/>
      <c r="L848" s="3"/>
      <c r="M848" s="3"/>
      <c r="N848" s="3"/>
      <c r="O848" s="3"/>
      <c r="P848" s="3"/>
      <c r="Q848" s="3"/>
    </row>
    <row r="849" spans="1:17" ht="12.75">
      <c r="A849" s="3"/>
      <c r="B849" s="3"/>
      <c r="C849" s="3"/>
      <c r="D849" s="3"/>
      <c r="E849" s="3"/>
      <c r="F849" s="3"/>
      <c r="G849" s="4"/>
      <c r="H849" s="4"/>
      <c r="I849" s="3"/>
      <c r="J849" s="3"/>
      <c r="K849" s="3"/>
      <c r="L849" s="3"/>
      <c r="M849" s="3"/>
      <c r="N849" s="3"/>
      <c r="O849" s="3"/>
      <c r="P849" s="3"/>
      <c r="Q849" s="3"/>
    </row>
    <row r="850" spans="1:17" ht="12.75">
      <c r="A850" s="3"/>
      <c r="B850" s="3"/>
      <c r="C850" s="3"/>
      <c r="D850" s="3"/>
      <c r="E850" s="3"/>
      <c r="F850" s="3"/>
      <c r="G850" s="4"/>
      <c r="H850" s="4"/>
      <c r="I850" s="3"/>
      <c r="J850" s="3"/>
      <c r="K850" s="3"/>
      <c r="L850" s="3"/>
      <c r="M850" s="3"/>
      <c r="N850" s="3"/>
      <c r="O850" s="3"/>
      <c r="P850" s="3"/>
      <c r="Q850" s="3"/>
    </row>
    <row r="851" spans="1:17" ht="12.75">
      <c r="A851" s="3"/>
      <c r="B851" s="3"/>
      <c r="C851" s="3"/>
      <c r="D851" s="3"/>
      <c r="E851" s="3"/>
      <c r="F851" s="3"/>
      <c r="G851" s="4"/>
      <c r="H851" s="4"/>
      <c r="I851" s="3"/>
      <c r="J851" s="3"/>
      <c r="K851" s="3"/>
      <c r="L851" s="3"/>
      <c r="M851" s="3"/>
      <c r="N851" s="3"/>
      <c r="O851" s="3"/>
      <c r="P851" s="3"/>
      <c r="Q851" s="3"/>
    </row>
    <row r="852" spans="1:17" ht="12.75">
      <c r="A852" s="3"/>
      <c r="B852" s="3"/>
      <c r="C852" s="3"/>
      <c r="D852" s="3"/>
      <c r="E852" s="3"/>
      <c r="F852" s="3"/>
      <c r="G852" s="4"/>
      <c r="H852" s="4"/>
      <c r="I852" s="3"/>
      <c r="J852" s="3"/>
      <c r="K852" s="3"/>
      <c r="L852" s="3"/>
      <c r="M852" s="3"/>
      <c r="N852" s="3"/>
      <c r="O852" s="3"/>
      <c r="P852" s="3"/>
      <c r="Q852" s="3"/>
    </row>
    <row r="853" spans="1:17" ht="12.75">
      <c r="A853" s="3"/>
      <c r="B853" s="3"/>
      <c r="C853" s="3"/>
      <c r="D853" s="3"/>
      <c r="E853" s="3"/>
      <c r="F853" s="3"/>
      <c r="G853" s="4"/>
      <c r="H853" s="4"/>
      <c r="I853" s="3"/>
      <c r="J853" s="3"/>
      <c r="K853" s="3"/>
      <c r="L853" s="3"/>
      <c r="M853" s="3"/>
      <c r="N853" s="3"/>
      <c r="O853" s="3"/>
      <c r="P853" s="3"/>
      <c r="Q853" s="3"/>
    </row>
    <row r="854" spans="1:17" ht="12.75">
      <c r="A854" s="3"/>
      <c r="B854" s="3"/>
      <c r="C854" s="3"/>
      <c r="D854" s="3"/>
      <c r="E854" s="3"/>
      <c r="F854" s="3"/>
      <c r="G854" s="4"/>
      <c r="H854" s="4"/>
      <c r="I854" s="3"/>
      <c r="J854" s="3"/>
      <c r="K854" s="3"/>
      <c r="L854" s="3"/>
      <c r="M854" s="3"/>
      <c r="N854" s="3"/>
      <c r="O854" s="3"/>
      <c r="P854" s="3"/>
      <c r="Q854" s="3"/>
    </row>
    <row r="855" spans="1:17" ht="12.75">
      <c r="A855" s="3"/>
      <c r="B855" s="3"/>
      <c r="C855" s="3"/>
      <c r="D855" s="3"/>
      <c r="E855" s="3"/>
      <c r="F855" s="3"/>
      <c r="G855" s="4"/>
      <c r="H855" s="4"/>
      <c r="I855" s="3"/>
      <c r="J855" s="3"/>
      <c r="K855" s="3"/>
      <c r="L855" s="3"/>
      <c r="M855" s="3"/>
      <c r="N855" s="3"/>
      <c r="O855" s="3"/>
      <c r="P855" s="3"/>
      <c r="Q855" s="3"/>
    </row>
    <row r="856" spans="1:17" ht="12.75">
      <c r="A856" s="3"/>
      <c r="B856" s="3"/>
      <c r="C856" s="3"/>
      <c r="D856" s="3"/>
      <c r="E856" s="3"/>
      <c r="F856" s="3"/>
      <c r="G856" s="4"/>
      <c r="H856" s="4"/>
      <c r="I856" s="3"/>
      <c r="J856" s="3"/>
      <c r="K856" s="3"/>
      <c r="L856" s="3"/>
      <c r="M856" s="3"/>
      <c r="N856" s="3"/>
      <c r="O856" s="3"/>
      <c r="P856" s="3"/>
      <c r="Q856" s="3"/>
    </row>
    <row r="857" spans="1:17" ht="12.75">
      <c r="A857" s="3"/>
      <c r="B857" s="3"/>
      <c r="C857" s="3"/>
      <c r="D857" s="3"/>
      <c r="E857" s="3"/>
      <c r="F857" s="3"/>
      <c r="G857" s="4"/>
      <c r="H857" s="4"/>
      <c r="I857" s="3"/>
      <c r="J857" s="3"/>
      <c r="K857" s="3"/>
      <c r="L857" s="3"/>
      <c r="M857" s="3"/>
      <c r="N857" s="3"/>
      <c r="O857" s="3"/>
      <c r="P857" s="3"/>
      <c r="Q857" s="3"/>
    </row>
    <row r="858" spans="1:17" ht="12.75">
      <c r="A858" s="3"/>
      <c r="B858" s="3"/>
      <c r="C858" s="3"/>
      <c r="D858" s="3"/>
      <c r="E858" s="3"/>
      <c r="F858" s="3"/>
      <c r="G858" s="4"/>
      <c r="H858" s="4"/>
      <c r="I858" s="3"/>
      <c r="J858" s="3"/>
      <c r="K858" s="3"/>
      <c r="L858" s="3"/>
      <c r="M858" s="3"/>
      <c r="N858" s="3"/>
      <c r="O858" s="3"/>
      <c r="P858" s="3"/>
      <c r="Q858" s="3"/>
    </row>
    <row r="859" spans="1:17" ht="12.75">
      <c r="A859" s="3"/>
      <c r="B859" s="3"/>
      <c r="C859" s="3"/>
      <c r="D859" s="3"/>
      <c r="E859" s="3"/>
      <c r="F859" s="3"/>
      <c r="G859" s="4"/>
      <c r="H859" s="4"/>
      <c r="I859" s="3"/>
      <c r="J859" s="3"/>
      <c r="K859" s="3"/>
      <c r="L859" s="3"/>
      <c r="M859" s="3"/>
      <c r="N859" s="3"/>
      <c r="O859" s="3"/>
      <c r="P859" s="3"/>
      <c r="Q859" s="3"/>
    </row>
    <row r="860" spans="1:17" ht="12.75">
      <c r="A860" s="3"/>
      <c r="B860" s="3"/>
      <c r="C860" s="3"/>
      <c r="D860" s="3"/>
      <c r="E860" s="3"/>
      <c r="F860" s="3"/>
      <c r="G860" s="4"/>
      <c r="H860" s="4"/>
      <c r="I860" s="3"/>
      <c r="J860" s="3"/>
      <c r="K860" s="3"/>
      <c r="L860" s="3"/>
      <c r="M860" s="3"/>
      <c r="N860" s="3"/>
      <c r="O860" s="3"/>
      <c r="P860" s="3"/>
      <c r="Q860" s="3"/>
    </row>
    <row r="861" spans="1:17" ht="12.75">
      <c r="A861" s="3"/>
      <c r="B861" s="3"/>
      <c r="C861" s="3"/>
      <c r="D861" s="3"/>
      <c r="E861" s="3"/>
      <c r="F861" s="3"/>
      <c r="G861" s="4"/>
      <c r="H861" s="4"/>
      <c r="I861" s="3"/>
      <c r="J861" s="3"/>
      <c r="K861" s="3"/>
      <c r="L861" s="3"/>
      <c r="M861" s="3"/>
      <c r="N861" s="3"/>
      <c r="O861" s="3"/>
      <c r="P861" s="3"/>
      <c r="Q861" s="3"/>
    </row>
    <row r="862" spans="1:17" ht="12.75">
      <c r="A862" s="3"/>
      <c r="B862" s="3"/>
      <c r="C862" s="3"/>
      <c r="D862" s="3"/>
      <c r="E862" s="3"/>
      <c r="F862" s="3"/>
      <c r="G862" s="4"/>
      <c r="H862" s="4"/>
      <c r="I862" s="3"/>
      <c r="J862" s="3"/>
      <c r="K862" s="3"/>
      <c r="L862" s="3"/>
      <c r="M862" s="3"/>
      <c r="N862" s="3"/>
      <c r="O862" s="3"/>
      <c r="P862" s="3"/>
      <c r="Q862" s="3"/>
    </row>
    <row r="863" spans="1:17" ht="12.75">
      <c r="A863" s="3"/>
      <c r="B863" s="3"/>
      <c r="C863" s="3"/>
      <c r="D863" s="3"/>
      <c r="E863" s="3"/>
      <c r="F863" s="3"/>
      <c r="G863" s="4"/>
      <c r="H863" s="4"/>
      <c r="I863" s="3"/>
      <c r="J863" s="3"/>
      <c r="K863" s="3"/>
      <c r="L863" s="3"/>
      <c r="M863" s="3"/>
      <c r="N863" s="3"/>
      <c r="O863" s="3"/>
      <c r="P863" s="3"/>
      <c r="Q863" s="3"/>
    </row>
    <row r="864" spans="1:17" ht="12.75">
      <c r="A864" s="3"/>
      <c r="B864" s="3"/>
      <c r="C864" s="3"/>
      <c r="D864" s="3"/>
      <c r="E864" s="3"/>
      <c r="F864" s="3"/>
      <c r="G864" s="4"/>
      <c r="H864" s="4"/>
      <c r="I864" s="3"/>
      <c r="J864" s="3"/>
      <c r="K864" s="3"/>
      <c r="L864" s="3"/>
      <c r="M864" s="3"/>
      <c r="N864" s="3"/>
      <c r="O864" s="3"/>
      <c r="P864" s="3"/>
      <c r="Q864" s="3"/>
    </row>
    <row r="865" spans="1:17" ht="12.75">
      <c r="A865" s="3"/>
      <c r="B865" s="3"/>
      <c r="C865" s="3"/>
      <c r="D865" s="3"/>
      <c r="E865" s="3"/>
      <c r="F865" s="3"/>
      <c r="G865" s="4"/>
      <c r="H865" s="4"/>
      <c r="I865" s="3"/>
      <c r="J865" s="3"/>
      <c r="K865" s="3"/>
      <c r="L865" s="3"/>
      <c r="M865" s="3"/>
      <c r="N865" s="3"/>
      <c r="O865" s="3"/>
      <c r="P865" s="3"/>
      <c r="Q865" s="3"/>
    </row>
    <row r="866" spans="1:17" ht="12.75">
      <c r="A866" s="3"/>
      <c r="B866" s="3"/>
      <c r="C866" s="3"/>
      <c r="D866" s="3"/>
      <c r="E866" s="3"/>
      <c r="F866" s="3"/>
      <c r="G866" s="4"/>
      <c r="H866" s="4"/>
      <c r="I866" s="3"/>
      <c r="J866" s="3"/>
      <c r="K866" s="3"/>
      <c r="L866" s="3"/>
      <c r="M866" s="3"/>
      <c r="N866" s="3"/>
      <c r="O866" s="3"/>
      <c r="P866" s="3"/>
      <c r="Q866" s="3"/>
    </row>
    <row r="867" spans="1:17" ht="12.75">
      <c r="A867" s="3"/>
      <c r="B867" s="3"/>
      <c r="C867" s="3"/>
      <c r="D867" s="3"/>
      <c r="E867" s="3"/>
      <c r="F867" s="3"/>
      <c r="G867" s="4"/>
      <c r="H867" s="4"/>
      <c r="I867" s="3"/>
      <c r="J867" s="3"/>
      <c r="K867" s="3"/>
      <c r="L867" s="3"/>
      <c r="M867" s="3"/>
      <c r="N867" s="3"/>
      <c r="O867" s="3"/>
      <c r="P867" s="3"/>
      <c r="Q867" s="3"/>
    </row>
    <row r="868" spans="1:17" ht="12.75">
      <c r="A868" s="3"/>
      <c r="B868" s="3"/>
      <c r="C868" s="3"/>
      <c r="D868" s="3"/>
      <c r="E868" s="3"/>
      <c r="F868" s="3"/>
      <c r="G868" s="4"/>
      <c r="H868" s="4"/>
      <c r="I868" s="3"/>
      <c r="J868" s="3"/>
      <c r="K868" s="3"/>
      <c r="L868" s="3"/>
      <c r="M868" s="3"/>
      <c r="N868" s="3"/>
      <c r="O868" s="3"/>
      <c r="P868" s="3"/>
      <c r="Q868" s="3"/>
    </row>
    <row r="869" spans="1:17" ht="12.75">
      <c r="A869" s="3"/>
      <c r="B869" s="3"/>
      <c r="C869" s="3"/>
      <c r="D869" s="3"/>
      <c r="E869" s="3"/>
      <c r="F869" s="3"/>
      <c r="G869" s="4"/>
      <c r="H869" s="4"/>
      <c r="I869" s="3"/>
      <c r="J869" s="3"/>
      <c r="K869" s="3"/>
      <c r="L869" s="3"/>
      <c r="M869" s="3"/>
      <c r="N869" s="3"/>
      <c r="O869" s="3"/>
      <c r="P869" s="3"/>
      <c r="Q869" s="3"/>
    </row>
    <row r="870" spans="1:17" ht="12.75">
      <c r="A870" s="3"/>
      <c r="B870" s="3"/>
      <c r="C870" s="3"/>
      <c r="D870" s="3"/>
      <c r="E870" s="3"/>
      <c r="F870" s="3"/>
      <c r="G870" s="4"/>
      <c r="H870" s="4"/>
      <c r="I870" s="3"/>
      <c r="J870" s="3"/>
      <c r="K870" s="3"/>
      <c r="L870" s="3"/>
      <c r="M870" s="3"/>
      <c r="N870" s="3"/>
      <c r="O870" s="3"/>
      <c r="P870" s="3"/>
      <c r="Q870" s="3"/>
    </row>
    <row r="871" spans="1:17" ht="12.75">
      <c r="A871" s="3"/>
      <c r="B871" s="3"/>
      <c r="C871" s="3"/>
      <c r="D871" s="3"/>
      <c r="E871" s="3"/>
      <c r="F871" s="3"/>
      <c r="G871" s="4"/>
      <c r="H871" s="4"/>
      <c r="I871" s="3"/>
      <c r="J871" s="3"/>
      <c r="K871" s="3"/>
      <c r="L871" s="3"/>
      <c r="M871" s="3"/>
      <c r="N871" s="3"/>
      <c r="O871" s="3"/>
      <c r="P871" s="3"/>
      <c r="Q871" s="3"/>
    </row>
    <row r="872" spans="1:17" ht="12.75">
      <c r="A872" s="3"/>
      <c r="B872" s="3"/>
      <c r="C872" s="3"/>
      <c r="D872" s="3"/>
      <c r="E872" s="3"/>
      <c r="F872" s="3"/>
      <c r="G872" s="4"/>
      <c r="H872" s="4"/>
      <c r="I872" s="3"/>
      <c r="J872" s="3"/>
      <c r="K872" s="3"/>
      <c r="L872" s="3"/>
      <c r="M872" s="3"/>
      <c r="N872" s="3"/>
      <c r="O872" s="3"/>
      <c r="P872" s="3"/>
      <c r="Q872" s="3"/>
    </row>
    <row r="873" spans="1:17" ht="12.75">
      <c r="A873" s="3"/>
      <c r="B873" s="3"/>
      <c r="C873" s="3"/>
      <c r="D873" s="3"/>
      <c r="E873" s="3"/>
      <c r="F873" s="3"/>
      <c r="G873" s="4"/>
      <c r="H873" s="4"/>
      <c r="I873" s="3"/>
      <c r="J873" s="3"/>
      <c r="K873" s="3"/>
      <c r="L873" s="3"/>
      <c r="M873" s="3"/>
      <c r="N873" s="3"/>
      <c r="O873" s="3"/>
      <c r="P873" s="3"/>
      <c r="Q873" s="3"/>
    </row>
    <row r="874" spans="1:17" ht="12.75">
      <c r="A874" s="3"/>
      <c r="B874" s="3"/>
      <c r="C874" s="3"/>
      <c r="D874" s="3"/>
      <c r="E874" s="3"/>
      <c r="F874" s="3"/>
      <c r="G874" s="4"/>
      <c r="H874" s="4"/>
      <c r="I874" s="3"/>
      <c r="J874" s="3"/>
      <c r="K874" s="3"/>
      <c r="L874" s="3"/>
      <c r="M874" s="3"/>
      <c r="N874" s="3"/>
      <c r="O874" s="3"/>
      <c r="P874" s="3"/>
      <c r="Q874" s="3"/>
    </row>
    <row r="875" spans="1:17" ht="12.75">
      <c r="A875" s="3"/>
      <c r="B875" s="3"/>
      <c r="C875" s="3"/>
      <c r="D875" s="3"/>
      <c r="E875" s="3"/>
      <c r="F875" s="3"/>
      <c r="G875" s="4"/>
      <c r="H875" s="4"/>
      <c r="I875" s="3"/>
      <c r="J875" s="3"/>
      <c r="K875" s="3"/>
      <c r="L875" s="3"/>
      <c r="M875" s="3"/>
      <c r="N875" s="3"/>
      <c r="O875" s="3"/>
      <c r="P875" s="3"/>
      <c r="Q875" s="3"/>
    </row>
    <row r="876" spans="1:17" ht="12.75">
      <c r="A876" s="3"/>
      <c r="B876" s="3"/>
      <c r="C876" s="3"/>
      <c r="D876" s="3"/>
      <c r="E876" s="3"/>
      <c r="F876" s="3"/>
      <c r="G876" s="4"/>
      <c r="H876" s="4"/>
      <c r="I876" s="3"/>
      <c r="J876" s="3"/>
      <c r="K876" s="3"/>
      <c r="L876" s="3"/>
      <c r="M876" s="3"/>
      <c r="N876" s="3"/>
      <c r="O876" s="3"/>
      <c r="P876" s="3"/>
      <c r="Q876" s="3"/>
    </row>
    <row r="877" spans="1:17" ht="12.75">
      <c r="A877" s="3"/>
      <c r="B877" s="3"/>
      <c r="C877" s="3"/>
      <c r="D877" s="3"/>
      <c r="E877" s="3"/>
      <c r="F877" s="3"/>
      <c r="G877" s="4"/>
      <c r="H877" s="4"/>
      <c r="I877" s="3"/>
      <c r="J877" s="3"/>
      <c r="K877" s="3"/>
      <c r="L877" s="3"/>
      <c r="M877" s="3"/>
      <c r="N877" s="3"/>
      <c r="O877" s="3"/>
      <c r="P877" s="3"/>
      <c r="Q877" s="3"/>
    </row>
    <row r="878" spans="1:17" ht="12.75">
      <c r="A878" s="3"/>
      <c r="B878" s="3"/>
      <c r="C878" s="3"/>
      <c r="D878" s="3"/>
      <c r="E878" s="3"/>
      <c r="F878" s="3"/>
      <c r="G878" s="4"/>
      <c r="H878" s="4"/>
      <c r="I878" s="3"/>
      <c r="J878" s="3"/>
      <c r="K878" s="3"/>
      <c r="L878" s="3"/>
      <c r="M878" s="3"/>
      <c r="N878" s="3"/>
      <c r="O878" s="3"/>
      <c r="P878" s="3"/>
      <c r="Q878" s="3"/>
    </row>
    <row r="879" spans="1:17" ht="12.75">
      <c r="A879" s="3"/>
      <c r="B879" s="3"/>
      <c r="C879" s="3"/>
      <c r="D879" s="3"/>
      <c r="E879" s="3"/>
      <c r="F879" s="3"/>
      <c r="G879" s="4"/>
      <c r="H879" s="4"/>
      <c r="I879" s="3"/>
      <c r="J879" s="3"/>
      <c r="K879" s="3"/>
      <c r="L879" s="3"/>
      <c r="M879" s="3"/>
      <c r="N879" s="3"/>
      <c r="O879" s="3"/>
      <c r="P879" s="3"/>
      <c r="Q879" s="3"/>
    </row>
    <row r="880" spans="1:17" ht="12.75">
      <c r="A880" s="3"/>
      <c r="B880" s="3"/>
      <c r="C880" s="3"/>
      <c r="D880" s="3"/>
      <c r="E880" s="3"/>
      <c r="F880" s="3"/>
      <c r="G880" s="4"/>
      <c r="H880" s="4"/>
      <c r="I880" s="3"/>
      <c r="J880" s="3"/>
      <c r="K880" s="3"/>
      <c r="L880" s="3"/>
      <c r="M880" s="3"/>
      <c r="N880" s="3"/>
      <c r="O880" s="3"/>
      <c r="P880" s="3"/>
      <c r="Q880" s="3"/>
    </row>
    <row r="881" spans="1:17" ht="12.75">
      <c r="A881" s="3"/>
      <c r="B881" s="3"/>
      <c r="C881" s="3"/>
      <c r="D881" s="3"/>
      <c r="E881" s="3"/>
      <c r="F881" s="3"/>
      <c r="G881" s="4"/>
      <c r="H881" s="4"/>
      <c r="I881" s="3"/>
      <c r="J881" s="3"/>
      <c r="K881" s="3"/>
      <c r="L881" s="3"/>
      <c r="M881" s="3"/>
      <c r="N881" s="3"/>
      <c r="O881" s="3"/>
      <c r="P881" s="3"/>
      <c r="Q881" s="3"/>
    </row>
    <row r="882" spans="1:17" ht="12.75">
      <c r="A882" s="3"/>
      <c r="B882" s="3"/>
      <c r="C882" s="3"/>
      <c r="D882" s="3"/>
      <c r="E882" s="3"/>
      <c r="F882" s="3"/>
      <c r="G882" s="4"/>
      <c r="H882" s="4"/>
      <c r="I882" s="3"/>
      <c r="J882" s="3"/>
      <c r="K882" s="3"/>
      <c r="L882" s="3"/>
      <c r="M882" s="3"/>
      <c r="N882" s="3"/>
      <c r="O882" s="3"/>
      <c r="P882" s="3"/>
      <c r="Q882" s="3"/>
    </row>
    <row r="883" spans="1:17" ht="12.75">
      <c r="A883" s="3"/>
      <c r="B883" s="3"/>
      <c r="C883" s="3"/>
      <c r="D883" s="3"/>
      <c r="E883" s="3"/>
      <c r="F883" s="3"/>
      <c r="G883" s="4"/>
      <c r="H883" s="4"/>
      <c r="I883" s="3"/>
      <c r="J883" s="3"/>
      <c r="K883" s="3"/>
      <c r="L883" s="3"/>
      <c r="M883" s="3"/>
      <c r="N883" s="3"/>
      <c r="O883" s="3"/>
      <c r="P883" s="3"/>
      <c r="Q883" s="3"/>
    </row>
    <row r="884" spans="1:17" ht="12.75">
      <c r="A884" s="3"/>
      <c r="B884" s="3"/>
      <c r="C884" s="3"/>
      <c r="D884" s="3"/>
      <c r="E884" s="3"/>
      <c r="F884" s="3"/>
      <c r="G884" s="4"/>
      <c r="H884" s="4"/>
      <c r="I884" s="3"/>
      <c r="J884" s="3"/>
      <c r="K884" s="3"/>
      <c r="L884" s="3"/>
      <c r="M884" s="3"/>
      <c r="N884" s="3"/>
      <c r="O884" s="3"/>
      <c r="P884" s="3"/>
      <c r="Q884" s="3"/>
    </row>
    <row r="885" spans="1:17" ht="12.75">
      <c r="A885" s="3"/>
      <c r="B885" s="3"/>
      <c r="C885" s="3"/>
      <c r="D885" s="3"/>
      <c r="E885" s="3"/>
      <c r="F885" s="3"/>
      <c r="G885" s="4"/>
      <c r="H885" s="4"/>
      <c r="I885" s="3"/>
      <c r="J885" s="3"/>
      <c r="K885" s="3"/>
      <c r="L885" s="3"/>
      <c r="M885" s="3"/>
      <c r="N885" s="3"/>
      <c r="O885" s="3"/>
      <c r="P885" s="3"/>
      <c r="Q885" s="3"/>
    </row>
    <row r="886" spans="1:17" ht="12.75">
      <c r="A886" s="3"/>
      <c r="B886" s="3"/>
      <c r="C886" s="3"/>
      <c r="D886" s="3"/>
      <c r="E886" s="3"/>
      <c r="F886" s="3"/>
      <c r="G886" s="4"/>
      <c r="H886" s="4"/>
      <c r="I886" s="3"/>
      <c r="J886" s="3"/>
      <c r="K886" s="3"/>
      <c r="L886" s="3"/>
      <c r="M886" s="3"/>
      <c r="N886" s="3"/>
      <c r="O886" s="3"/>
      <c r="P886" s="3"/>
      <c r="Q886" s="3"/>
    </row>
    <row r="887" spans="1:17" ht="12.75">
      <c r="A887" s="3"/>
      <c r="B887" s="3"/>
      <c r="C887" s="3"/>
      <c r="D887" s="3"/>
      <c r="E887" s="3"/>
      <c r="F887" s="3"/>
      <c r="G887" s="4"/>
      <c r="H887" s="4"/>
      <c r="I887" s="3"/>
      <c r="J887" s="3"/>
      <c r="K887" s="3"/>
      <c r="L887" s="3"/>
      <c r="M887" s="3"/>
      <c r="N887" s="3"/>
      <c r="O887" s="3"/>
      <c r="P887" s="3"/>
      <c r="Q887" s="3"/>
    </row>
    <row r="888" spans="1:17" ht="12.75">
      <c r="A888" s="3"/>
      <c r="B888" s="3"/>
      <c r="C888" s="3"/>
      <c r="D888" s="3"/>
      <c r="E888" s="3"/>
      <c r="F888" s="3"/>
      <c r="G888" s="4"/>
      <c r="H888" s="4"/>
      <c r="I888" s="3"/>
      <c r="J888" s="3"/>
      <c r="K888" s="3"/>
      <c r="L888" s="3"/>
      <c r="M888" s="3"/>
      <c r="N888" s="3"/>
      <c r="O888" s="3"/>
      <c r="P888" s="3"/>
      <c r="Q888" s="3"/>
    </row>
    <row r="889" spans="1:17" ht="12.75">
      <c r="A889" s="3"/>
      <c r="B889" s="3"/>
      <c r="C889" s="3"/>
      <c r="D889" s="3"/>
      <c r="E889" s="3"/>
      <c r="F889" s="3"/>
      <c r="G889" s="4"/>
      <c r="H889" s="4"/>
      <c r="I889" s="3"/>
      <c r="J889" s="3"/>
      <c r="K889" s="3"/>
      <c r="L889" s="3"/>
      <c r="M889" s="3"/>
      <c r="N889" s="3"/>
      <c r="O889" s="3"/>
      <c r="P889" s="3"/>
      <c r="Q889" s="3"/>
    </row>
    <row r="890" spans="1:17" ht="12.75">
      <c r="A890" s="3"/>
      <c r="B890" s="3"/>
      <c r="C890" s="3"/>
      <c r="D890" s="3"/>
      <c r="E890" s="3"/>
      <c r="F890" s="3"/>
      <c r="G890" s="4"/>
      <c r="H890" s="4"/>
      <c r="I890" s="3"/>
      <c r="J890" s="3"/>
      <c r="K890" s="3"/>
      <c r="L890" s="3"/>
      <c r="M890" s="3"/>
      <c r="N890" s="3"/>
      <c r="O890" s="3"/>
      <c r="P890" s="3"/>
      <c r="Q890" s="3"/>
    </row>
    <row r="891" spans="1:17" ht="12.75">
      <c r="A891" s="3"/>
      <c r="B891" s="3"/>
      <c r="C891" s="3"/>
      <c r="D891" s="3"/>
      <c r="E891" s="3"/>
      <c r="F891" s="3"/>
      <c r="G891" s="4"/>
      <c r="H891" s="4"/>
      <c r="I891" s="3"/>
      <c r="J891" s="3"/>
      <c r="K891" s="3"/>
      <c r="L891" s="3"/>
      <c r="M891" s="3"/>
      <c r="N891" s="3"/>
      <c r="O891" s="3"/>
      <c r="P891" s="3"/>
      <c r="Q891" s="3"/>
    </row>
    <row r="892" spans="1:17" ht="12.75">
      <c r="A892" s="3"/>
      <c r="B892" s="3"/>
      <c r="C892" s="3"/>
      <c r="D892" s="3"/>
      <c r="E892" s="3"/>
      <c r="F892" s="3"/>
      <c r="G892" s="4"/>
      <c r="H892" s="4"/>
      <c r="I892" s="3"/>
      <c r="J892" s="3"/>
      <c r="K892" s="3"/>
      <c r="L892" s="3"/>
      <c r="M892" s="3"/>
      <c r="N892" s="3"/>
      <c r="O892" s="3"/>
      <c r="P892" s="3"/>
      <c r="Q892" s="3"/>
    </row>
    <row r="893" spans="1:17" ht="12.75">
      <c r="A893" s="3"/>
      <c r="B893" s="3"/>
      <c r="C893" s="3"/>
      <c r="D893" s="3"/>
      <c r="E893" s="3"/>
      <c r="F893" s="3"/>
      <c r="G893" s="4"/>
      <c r="H893" s="4"/>
      <c r="I893" s="3"/>
      <c r="J893" s="3"/>
      <c r="K893" s="3"/>
      <c r="L893" s="3"/>
      <c r="M893" s="3"/>
      <c r="N893" s="3"/>
      <c r="O893" s="3"/>
      <c r="P893" s="3"/>
      <c r="Q893" s="3"/>
    </row>
    <row r="894" spans="1:17" ht="12.75">
      <c r="A894" s="3"/>
      <c r="B894" s="3"/>
      <c r="C894" s="3"/>
      <c r="D894" s="3"/>
      <c r="E894" s="3"/>
      <c r="F894" s="3"/>
      <c r="G894" s="4"/>
      <c r="H894" s="4"/>
      <c r="I894" s="3"/>
      <c r="J894" s="3"/>
      <c r="K894" s="3"/>
      <c r="L894" s="3"/>
      <c r="M894" s="3"/>
      <c r="N894" s="3"/>
      <c r="O894" s="3"/>
      <c r="P894" s="3"/>
      <c r="Q894" s="3"/>
    </row>
    <row r="895" spans="1:17" ht="12.75">
      <c r="A895" s="3"/>
      <c r="B895" s="3"/>
      <c r="C895" s="3"/>
      <c r="D895" s="3"/>
      <c r="E895" s="3"/>
      <c r="F895" s="3"/>
      <c r="G895" s="4"/>
      <c r="H895" s="4"/>
      <c r="I895" s="3"/>
      <c r="J895" s="3"/>
      <c r="K895" s="3"/>
      <c r="L895" s="3"/>
      <c r="M895" s="3"/>
      <c r="N895" s="3"/>
      <c r="O895" s="3"/>
      <c r="P895" s="3"/>
      <c r="Q895" s="3"/>
    </row>
    <row r="896" spans="1:17" ht="12.75">
      <c r="A896" s="3"/>
      <c r="B896" s="3"/>
      <c r="C896" s="3"/>
      <c r="D896" s="3"/>
      <c r="E896" s="3"/>
      <c r="F896" s="3"/>
      <c r="G896" s="4"/>
      <c r="H896" s="4"/>
      <c r="I896" s="3"/>
      <c r="J896" s="3"/>
      <c r="K896" s="3"/>
      <c r="L896" s="3"/>
      <c r="M896" s="3"/>
      <c r="N896" s="3"/>
      <c r="O896" s="3"/>
      <c r="P896" s="3"/>
      <c r="Q896" s="3"/>
    </row>
    <row r="897" spans="1:17" ht="12.75">
      <c r="A897" s="3"/>
      <c r="B897" s="3"/>
      <c r="C897" s="3"/>
      <c r="D897" s="3"/>
      <c r="E897" s="3"/>
      <c r="F897" s="3"/>
      <c r="G897" s="4"/>
      <c r="H897" s="4"/>
      <c r="I897" s="3"/>
      <c r="J897" s="3"/>
      <c r="K897" s="3"/>
      <c r="L897" s="3"/>
      <c r="M897" s="3"/>
      <c r="N897" s="3"/>
      <c r="O897" s="3"/>
      <c r="P897" s="3"/>
      <c r="Q897" s="3"/>
    </row>
    <row r="898" spans="1:17" ht="12.75">
      <c r="A898" s="3"/>
      <c r="B898" s="3"/>
      <c r="C898" s="3"/>
      <c r="D898" s="3"/>
      <c r="E898" s="3"/>
      <c r="F898" s="3"/>
      <c r="G898" s="4"/>
      <c r="H898" s="4"/>
      <c r="I898" s="3"/>
      <c r="J898" s="3"/>
      <c r="K898" s="3"/>
      <c r="L898" s="3"/>
      <c r="M898" s="3"/>
      <c r="N898" s="3"/>
      <c r="O898" s="3"/>
      <c r="P898" s="3"/>
      <c r="Q898" s="3"/>
    </row>
    <row r="899" spans="1:17" ht="12.75">
      <c r="A899" s="3"/>
      <c r="B899" s="3"/>
      <c r="C899" s="3"/>
      <c r="D899" s="3"/>
      <c r="E899" s="3"/>
      <c r="F899" s="3"/>
      <c r="G899" s="4"/>
      <c r="H899" s="4"/>
      <c r="I899" s="3"/>
      <c r="J899" s="3"/>
      <c r="K899" s="3"/>
      <c r="L899" s="3"/>
      <c r="M899" s="3"/>
      <c r="N899" s="3"/>
      <c r="O899" s="3"/>
      <c r="P899" s="3"/>
      <c r="Q899" s="3"/>
    </row>
    <row r="900" spans="1:17" ht="12.75">
      <c r="A900" s="3"/>
      <c r="B900" s="3"/>
      <c r="C900" s="3"/>
      <c r="D900" s="3"/>
      <c r="E900" s="3"/>
      <c r="F900" s="3"/>
      <c r="G900" s="4"/>
      <c r="H900" s="4"/>
      <c r="I900" s="3"/>
      <c r="J900" s="3"/>
      <c r="K900" s="3"/>
      <c r="L900" s="3"/>
      <c r="M900" s="3"/>
      <c r="N900" s="3"/>
      <c r="O900" s="3"/>
      <c r="P900" s="3"/>
      <c r="Q900" s="3"/>
    </row>
    <row r="901" spans="1:17" ht="12.75">
      <c r="A901" s="3"/>
      <c r="B901" s="3"/>
      <c r="C901" s="3"/>
      <c r="D901" s="3"/>
      <c r="E901" s="3"/>
      <c r="F901" s="3"/>
      <c r="G901" s="4"/>
      <c r="H901" s="4"/>
      <c r="I901" s="3"/>
      <c r="J901" s="3"/>
      <c r="K901" s="3"/>
      <c r="L901" s="3"/>
      <c r="M901" s="3"/>
      <c r="N901" s="3"/>
      <c r="O901" s="3"/>
      <c r="P901" s="3"/>
      <c r="Q901" s="3"/>
    </row>
    <row r="902" spans="1:17" ht="12.75">
      <c r="A902" s="3"/>
      <c r="B902" s="3"/>
      <c r="C902" s="3"/>
      <c r="D902" s="3"/>
      <c r="E902" s="3"/>
      <c r="F902" s="3"/>
      <c r="G902" s="4"/>
      <c r="H902" s="4"/>
      <c r="I902" s="3"/>
      <c r="J902" s="3"/>
      <c r="K902" s="3"/>
      <c r="L902" s="3"/>
      <c r="M902" s="3"/>
      <c r="N902" s="3"/>
      <c r="O902" s="3"/>
      <c r="P902" s="3"/>
      <c r="Q902" s="3"/>
    </row>
    <row r="903" spans="1:17" ht="12.75">
      <c r="A903" s="3"/>
      <c r="B903" s="3"/>
      <c r="C903" s="3"/>
      <c r="D903" s="3"/>
      <c r="E903" s="3"/>
      <c r="F903" s="3"/>
      <c r="G903" s="4"/>
      <c r="H903" s="4"/>
      <c r="I903" s="3"/>
      <c r="J903" s="3"/>
      <c r="K903" s="3"/>
      <c r="L903" s="3"/>
      <c r="M903" s="3"/>
      <c r="N903" s="3"/>
      <c r="O903" s="3"/>
      <c r="P903" s="3"/>
      <c r="Q903" s="3"/>
    </row>
    <row r="904" spans="1:17" ht="12.75">
      <c r="A904" s="3"/>
      <c r="B904" s="3"/>
      <c r="C904" s="3"/>
      <c r="D904" s="3"/>
      <c r="E904" s="3"/>
      <c r="F904" s="3"/>
      <c r="G904" s="4"/>
      <c r="H904" s="4"/>
      <c r="I904" s="3"/>
      <c r="J904" s="3"/>
      <c r="K904" s="3"/>
      <c r="L904" s="3"/>
      <c r="M904" s="3"/>
      <c r="N904" s="3"/>
      <c r="O904" s="3"/>
      <c r="P904" s="3"/>
      <c r="Q904" s="3"/>
    </row>
    <row r="905" spans="1:17" ht="12.75">
      <c r="A905" s="3"/>
      <c r="B905" s="3"/>
      <c r="C905" s="3"/>
      <c r="D905" s="3"/>
      <c r="E905" s="3"/>
      <c r="F905" s="3"/>
      <c r="G905" s="4"/>
      <c r="H905" s="4"/>
      <c r="I905" s="3"/>
      <c r="J905" s="3"/>
      <c r="K905" s="3"/>
      <c r="L905" s="3"/>
      <c r="M905" s="3"/>
      <c r="N905" s="3"/>
      <c r="O905" s="3"/>
      <c r="P905" s="3"/>
      <c r="Q905" s="3"/>
    </row>
    <row r="906" spans="1:17" ht="12.75">
      <c r="A906" s="3"/>
      <c r="B906" s="3"/>
      <c r="C906" s="3"/>
      <c r="D906" s="3"/>
      <c r="E906" s="3"/>
      <c r="F906" s="3"/>
      <c r="G906" s="4"/>
      <c r="H906" s="4"/>
      <c r="I906" s="3"/>
      <c r="J906" s="3"/>
      <c r="K906" s="3"/>
      <c r="L906" s="3"/>
      <c r="M906" s="3"/>
      <c r="N906" s="3"/>
      <c r="O906" s="3"/>
      <c r="P906" s="3"/>
      <c r="Q906" s="3"/>
    </row>
    <row r="907" spans="1:17" ht="12.75">
      <c r="A907" s="3"/>
      <c r="B907" s="3"/>
      <c r="C907" s="3"/>
      <c r="D907" s="3"/>
      <c r="E907" s="3"/>
      <c r="F907" s="3"/>
      <c r="G907" s="4"/>
      <c r="H907" s="4"/>
      <c r="I907" s="3"/>
      <c r="J907" s="3"/>
      <c r="K907" s="3"/>
      <c r="L907" s="3"/>
      <c r="M907" s="3"/>
      <c r="N907" s="3"/>
      <c r="O907" s="3"/>
      <c r="P907" s="3"/>
      <c r="Q907" s="3"/>
    </row>
    <row r="908" spans="1:17" ht="12.75">
      <c r="A908" s="3"/>
      <c r="B908" s="3"/>
      <c r="C908" s="3"/>
      <c r="D908" s="3"/>
      <c r="E908" s="3"/>
      <c r="F908" s="3"/>
      <c r="G908" s="4"/>
      <c r="H908" s="4"/>
      <c r="I908" s="3"/>
      <c r="J908" s="3"/>
      <c r="K908" s="3"/>
      <c r="L908" s="3"/>
      <c r="M908" s="3"/>
      <c r="N908" s="3"/>
      <c r="O908" s="3"/>
      <c r="P908" s="3"/>
      <c r="Q908" s="3"/>
    </row>
    <row r="909" spans="1:17" ht="12.75">
      <c r="A909" s="3"/>
      <c r="B909" s="3"/>
      <c r="C909" s="3"/>
      <c r="D909" s="3"/>
      <c r="E909" s="3"/>
      <c r="F909" s="3"/>
      <c r="G909" s="4"/>
      <c r="H909" s="4"/>
      <c r="I909" s="3"/>
      <c r="J909" s="3"/>
      <c r="K909" s="3"/>
      <c r="L909" s="3"/>
      <c r="M909" s="3"/>
      <c r="N909" s="3"/>
      <c r="O909" s="3"/>
      <c r="P909" s="3"/>
      <c r="Q909" s="3"/>
    </row>
    <row r="910" spans="1:17" ht="12.75">
      <c r="A910" s="3"/>
      <c r="B910" s="3"/>
      <c r="C910" s="3"/>
      <c r="D910" s="3"/>
      <c r="E910" s="3"/>
      <c r="F910" s="3"/>
      <c r="G910" s="4"/>
      <c r="H910" s="4"/>
      <c r="I910" s="3"/>
      <c r="J910" s="3"/>
      <c r="K910" s="3"/>
      <c r="L910" s="3"/>
      <c r="M910" s="3"/>
      <c r="N910" s="3"/>
      <c r="O910" s="3"/>
      <c r="P910" s="3"/>
      <c r="Q910" s="3"/>
    </row>
    <row r="911" spans="1:17" ht="12.75">
      <c r="A911" s="3"/>
      <c r="B911" s="3"/>
      <c r="C911" s="3"/>
      <c r="D911" s="3"/>
      <c r="E911" s="3"/>
      <c r="F911" s="3"/>
      <c r="G911" s="4"/>
      <c r="H911" s="4"/>
      <c r="I911" s="3"/>
      <c r="J911" s="3"/>
      <c r="K911" s="3"/>
      <c r="L911" s="3"/>
      <c r="M911" s="3"/>
      <c r="N911" s="3"/>
      <c r="O911" s="3"/>
      <c r="P911" s="3"/>
      <c r="Q911" s="3"/>
    </row>
    <row r="912" spans="1:17" ht="12.75">
      <c r="A912" s="3"/>
      <c r="B912" s="3"/>
      <c r="C912" s="3"/>
      <c r="D912" s="3"/>
      <c r="E912" s="3"/>
      <c r="F912" s="3"/>
      <c r="G912" s="4"/>
      <c r="H912" s="4"/>
      <c r="I912" s="3"/>
      <c r="J912" s="3"/>
      <c r="K912" s="3"/>
      <c r="L912" s="3"/>
      <c r="M912" s="3"/>
      <c r="N912" s="3"/>
      <c r="O912" s="3"/>
      <c r="P912" s="3"/>
      <c r="Q912" s="3"/>
    </row>
    <row r="913" spans="1:17" ht="12.75">
      <c r="A913" s="3"/>
      <c r="B913" s="3"/>
      <c r="C913" s="3"/>
      <c r="D913" s="3"/>
      <c r="E913" s="3"/>
      <c r="F913" s="3"/>
      <c r="G913" s="4"/>
      <c r="H913" s="4"/>
      <c r="I913" s="3"/>
      <c r="J913" s="3"/>
      <c r="K913" s="3"/>
      <c r="L913" s="3"/>
      <c r="M913" s="3"/>
      <c r="N913" s="3"/>
      <c r="O913" s="3"/>
      <c r="P913" s="3"/>
      <c r="Q913" s="3"/>
    </row>
    <row r="914" spans="1:17" ht="12.75">
      <c r="A914" s="3"/>
      <c r="B914" s="3"/>
      <c r="C914" s="3"/>
      <c r="D914" s="3"/>
      <c r="E914" s="3"/>
      <c r="F914" s="3"/>
      <c r="G914" s="4"/>
      <c r="H914" s="4"/>
      <c r="I914" s="3"/>
      <c r="J914" s="3"/>
      <c r="K914" s="3"/>
      <c r="L914" s="3"/>
      <c r="M914" s="3"/>
      <c r="N914" s="3"/>
      <c r="O914" s="3"/>
      <c r="P914" s="3"/>
      <c r="Q914" s="3"/>
    </row>
    <row r="915" spans="1:17" ht="12.75">
      <c r="A915" s="3"/>
      <c r="B915" s="3"/>
      <c r="C915" s="3"/>
      <c r="D915" s="3"/>
      <c r="E915" s="3"/>
      <c r="F915" s="3"/>
      <c r="G915" s="4"/>
      <c r="H915" s="4"/>
      <c r="I915" s="3"/>
      <c r="J915" s="3"/>
      <c r="K915" s="3"/>
      <c r="L915" s="3"/>
      <c r="M915" s="3"/>
      <c r="N915" s="3"/>
      <c r="O915" s="3"/>
      <c r="P915" s="3"/>
      <c r="Q915" s="3"/>
    </row>
    <row r="916" spans="1:17" ht="12.75">
      <c r="A916" s="3"/>
      <c r="B916" s="3"/>
      <c r="C916" s="3"/>
      <c r="D916" s="3"/>
      <c r="E916" s="3"/>
      <c r="F916" s="3"/>
      <c r="G916" s="4"/>
      <c r="H916" s="4"/>
      <c r="I916" s="3"/>
      <c r="J916" s="3"/>
      <c r="K916" s="3"/>
      <c r="L916" s="3"/>
      <c r="M916" s="3"/>
      <c r="N916" s="3"/>
      <c r="O916" s="3"/>
      <c r="P916" s="3"/>
      <c r="Q916" s="3"/>
    </row>
    <row r="917" spans="1:17" ht="12.75">
      <c r="A917" s="3"/>
      <c r="B917" s="3"/>
      <c r="C917" s="3"/>
      <c r="D917" s="3"/>
      <c r="E917" s="3"/>
      <c r="F917" s="3"/>
      <c r="G917" s="4"/>
      <c r="H917" s="4"/>
      <c r="I917" s="3"/>
      <c r="J917" s="3"/>
      <c r="K917" s="3"/>
      <c r="L917" s="3"/>
      <c r="M917" s="3"/>
      <c r="N917" s="3"/>
      <c r="O917" s="3"/>
      <c r="P917" s="3"/>
      <c r="Q917" s="3"/>
    </row>
    <row r="918" spans="1:17" ht="12.75">
      <c r="A918" s="3"/>
      <c r="B918" s="3"/>
      <c r="C918" s="3"/>
      <c r="D918" s="3"/>
      <c r="E918" s="3"/>
      <c r="F918" s="3"/>
      <c r="G918" s="4"/>
      <c r="H918" s="4"/>
      <c r="I918" s="3"/>
      <c r="J918" s="3"/>
      <c r="K918" s="3"/>
      <c r="L918" s="3"/>
      <c r="M918" s="3"/>
      <c r="N918" s="3"/>
      <c r="O918" s="3"/>
      <c r="P918" s="3"/>
      <c r="Q918" s="3"/>
    </row>
    <row r="919" spans="1:17" ht="12.75">
      <c r="A919" s="3"/>
      <c r="B919" s="3"/>
      <c r="C919" s="3"/>
      <c r="D919" s="3"/>
      <c r="E919" s="3"/>
      <c r="F919" s="3"/>
      <c r="G919" s="4"/>
      <c r="H919" s="4"/>
      <c r="I919" s="3"/>
      <c r="J919" s="3"/>
      <c r="K919" s="3"/>
      <c r="L919" s="3"/>
      <c r="M919" s="3"/>
      <c r="N919" s="3"/>
      <c r="O919" s="3"/>
      <c r="P919" s="3"/>
      <c r="Q919" s="3"/>
    </row>
    <row r="920" spans="1:17" ht="12.75">
      <c r="A920" s="3"/>
      <c r="B920" s="3"/>
      <c r="C920" s="3"/>
      <c r="D920" s="3"/>
      <c r="E920" s="3"/>
      <c r="F920" s="3"/>
      <c r="G920" s="4"/>
      <c r="H920" s="4"/>
      <c r="I920" s="3"/>
      <c r="J920" s="3"/>
      <c r="K920" s="3"/>
      <c r="L920" s="3"/>
      <c r="M920" s="3"/>
      <c r="N920" s="3"/>
      <c r="O920" s="3"/>
      <c r="P920" s="3"/>
      <c r="Q920" s="3"/>
    </row>
    <row r="921" spans="1:17" ht="12.75">
      <c r="A921" s="3"/>
      <c r="B921" s="3"/>
      <c r="C921" s="3"/>
      <c r="D921" s="3"/>
      <c r="E921" s="3"/>
      <c r="F921" s="3"/>
      <c r="G921" s="4"/>
      <c r="H921" s="4"/>
      <c r="I921" s="3"/>
      <c r="J921" s="3"/>
      <c r="K921" s="3"/>
      <c r="L921" s="3"/>
      <c r="M921" s="3"/>
      <c r="N921" s="3"/>
      <c r="O921" s="3"/>
      <c r="P921" s="3"/>
      <c r="Q921" s="3"/>
    </row>
    <row r="922" spans="1:17" ht="12.75">
      <c r="A922" s="3"/>
      <c r="B922" s="3"/>
      <c r="C922" s="3"/>
      <c r="D922" s="3"/>
      <c r="E922" s="3"/>
      <c r="F922" s="3"/>
      <c r="G922" s="4"/>
      <c r="H922" s="4"/>
      <c r="I922" s="3"/>
      <c r="J922" s="3"/>
      <c r="K922" s="3"/>
      <c r="L922" s="3"/>
      <c r="M922" s="3"/>
      <c r="N922" s="3"/>
      <c r="O922" s="3"/>
      <c r="P922" s="3"/>
      <c r="Q922" s="3"/>
    </row>
    <row r="923" spans="1:17" ht="12.75">
      <c r="A923" s="3"/>
      <c r="B923" s="3"/>
      <c r="C923" s="3"/>
      <c r="D923" s="3"/>
      <c r="E923" s="3"/>
      <c r="F923" s="3"/>
      <c r="G923" s="4"/>
      <c r="H923" s="4"/>
      <c r="I923" s="3"/>
      <c r="J923" s="3"/>
      <c r="K923" s="3"/>
      <c r="L923" s="3"/>
      <c r="M923" s="3"/>
      <c r="N923" s="3"/>
      <c r="O923" s="3"/>
      <c r="P923" s="3"/>
      <c r="Q923" s="3"/>
    </row>
    <row r="924" spans="1:17" ht="12.75">
      <c r="A924" s="3"/>
      <c r="B924" s="3"/>
      <c r="C924" s="3"/>
      <c r="D924" s="3"/>
      <c r="E924" s="3"/>
      <c r="F924" s="3"/>
      <c r="G924" s="4"/>
      <c r="H924" s="4"/>
      <c r="I924" s="3"/>
      <c r="J924" s="3"/>
      <c r="K924" s="3"/>
      <c r="L924" s="3"/>
      <c r="M924" s="3"/>
      <c r="N924" s="3"/>
      <c r="O924" s="3"/>
      <c r="P924" s="3"/>
      <c r="Q924" s="3"/>
    </row>
    <row r="925" spans="1:17" ht="12.75">
      <c r="A925" s="3"/>
      <c r="B925" s="3"/>
      <c r="C925" s="3"/>
      <c r="D925" s="3"/>
      <c r="E925" s="3"/>
      <c r="F925" s="3"/>
      <c r="G925" s="4"/>
      <c r="H925" s="4"/>
      <c r="I925" s="3"/>
      <c r="J925" s="3"/>
      <c r="K925" s="3"/>
      <c r="L925" s="3"/>
      <c r="M925" s="3"/>
      <c r="N925" s="3"/>
      <c r="O925" s="3"/>
      <c r="P925" s="3"/>
      <c r="Q925" s="3"/>
    </row>
    <row r="926" spans="1:17" ht="12.75">
      <c r="A926" s="3"/>
      <c r="B926" s="3"/>
      <c r="C926" s="3"/>
      <c r="D926" s="3"/>
      <c r="E926" s="3"/>
      <c r="F926" s="3"/>
      <c r="G926" s="4"/>
      <c r="H926" s="4"/>
      <c r="I926" s="3"/>
      <c r="J926" s="3"/>
      <c r="K926" s="3"/>
      <c r="L926" s="3"/>
      <c r="M926" s="3"/>
      <c r="N926" s="3"/>
      <c r="O926" s="3"/>
      <c r="P926" s="3"/>
      <c r="Q926" s="3"/>
    </row>
    <row r="927" spans="1:17" ht="12.75">
      <c r="A927" s="3"/>
      <c r="B927" s="3"/>
      <c r="C927" s="3"/>
      <c r="D927" s="3"/>
      <c r="E927" s="3"/>
      <c r="F927" s="3"/>
      <c r="G927" s="4"/>
      <c r="H927" s="4"/>
      <c r="I927" s="3"/>
      <c r="J927" s="3"/>
      <c r="K927" s="3"/>
      <c r="L927" s="3"/>
      <c r="M927" s="3"/>
      <c r="N927" s="3"/>
      <c r="O927" s="3"/>
      <c r="P927" s="3"/>
      <c r="Q927" s="3"/>
    </row>
    <row r="928" spans="1:17" ht="12.75">
      <c r="A928" s="3"/>
      <c r="B928" s="3"/>
      <c r="C928" s="3"/>
      <c r="D928" s="3"/>
      <c r="E928" s="3"/>
      <c r="F928" s="3"/>
      <c r="G928" s="4"/>
      <c r="H928" s="4"/>
      <c r="I928" s="3"/>
      <c r="J928" s="3"/>
      <c r="K928" s="3"/>
      <c r="L928" s="3"/>
      <c r="M928" s="3"/>
      <c r="N928" s="3"/>
      <c r="O928" s="3"/>
      <c r="P928" s="3"/>
      <c r="Q928" s="3"/>
    </row>
    <row r="929" spans="1:17" ht="12.75">
      <c r="A929" s="3"/>
      <c r="B929" s="3"/>
      <c r="C929" s="3"/>
      <c r="D929" s="3"/>
      <c r="E929" s="3"/>
      <c r="F929" s="3"/>
      <c r="G929" s="4"/>
      <c r="H929" s="4"/>
      <c r="I929" s="3"/>
      <c r="J929" s="3"/>
      <c r="K929" s="3"/>
      <c r="L929" s="3"/>
      <c r="M929" s="3"/>
      <c r="N929" s="3"/>
      <c r="O929" s="3"/>
      <c r="P929" s="3"/>
      <c r="Q929" s="3"/>
    </row>
    <row r="930" spans="1:17" ht="12.75">
      <c r="A930" s="3"/>
      <c r="B930" s="3"/>
      <c r="C930" s="3"/>
      <c r="D930" s="3"/>
      <c r="E930" s="3"/>
      <c r="F930" s="3"/>
      <c r="G930" s="4"/>
      <c r="H930" s="4"/>
      <c r="I930" s="3"/>
      <c r="J930" s="3"/>
      <c r="K930" s="3"/>
      <c r="L930" s="3"/>
      <c r="M930" s="3"/>
      <c r="N930" s="3"/>
      <c r="O930" s="3"/>
      <c r="P930" s="3"/>
      <c r="Q930" s="3"/>
    </row>
    <row r="931" spans="1:17" ht="12.75">
      <c r="A931" s="3"/>
      <c r="B931" s="3"/>
      <c r="C931" s="3"/>
      <c r="D931" s="3"/>
      <c r="E931" s="3"/>
      <c r="F931" s="3"/>
      <c r="G931" s="4"/>
      <c r="H931" s="4"/>
      <c r="I931" s="3"/>
      <c r="J931" s="3"/>
      <c r="K931" s="3"/>
      <c r="L931" s="3"/>
      <c r="M931" s="3"/>
      <c r="N931" s="3"/>
      <c r="O931" s="3"/>
      <c r="P931" s="3"/>
      <c r="Q931" s="3"/>
    </row>
    <row r="932" spans="1:17" ht="12.75">
      <c r="A932" s="3"/>
      <c r="B932" s="3"/>
      <c r="C932" s="3"/>
      <c r="D932" s="3"/>
      <c r="E932" s="3"/>
      <c r="F932" s="3"/>
      <c r="G932" s="4"/>
      <c r="H932" s="4"/>
      <c r="I932" s="3"/>
      <c r="J932" s="3"/>
      <c r="K932" s="3"/>
      <c r="L932" s="3"/>
      <c r="M932" s="3"/>
      <c r="N932" s="3"/>
      <c r="O932" s="3"/>
      <c r="P932" s="3"/>
      <c r="Q932" s="3"/>
    </row>
    <row r="933" spans="1:17" ht="12.75">
      <c r="A933" s="3"/>
      <c r="B933" s="3"/>
      <c r="C933" s="3"/>
      <c r="D933" s="3"/>
      <c r="E933" s="3"/>
      <c r="F933" s="3"/>
      <c r="G933" s="4"/>
      <c r="H933" s="4"/>
      <c r="I933" s="3"/>
      <c r="J933" s="3"/>
      <c r="K933" s="3"/>
      <c r="L933" s="3"/>
      <c r="M933" s="3"/>
      <c r="N933" s="3"/>
      <c r="O933" s="3"/>
      <c r="P933" s="3"/>
      <c r="Q933" s="3"/>
    </row>
    <row r="934" spans="1:17" ht="12.75">
      <c r="A934" s="3"/>
      <c r="B934" s="3"/>
      <c r="C934" s="3"/>
      <c r="D934" s="3"/>
      <c r="E934" s="3"/>
      <c r="F934" s="3"/>
      <c r="G934" s="4"/>
      <c r="H934" s="4"/>
      <c r="I934" s="3"/>
      <c r="J934" s="3"/>
      <c r="K934" s="3"/>
      <c r="L934" s="3"/>
      <c r="M934" s="3"/>
      <c r="N934" s="3"/>
      <c r="O934" s="3"/>
      <c r="P934" s="3"/>
      <c r="Q934" s="3"/>
    </row>
    <row r="935" spans="1:17" ht="12.75">
      <c r="A935" s="3"/>
      <c r="B935" s="3"/>
      <c r="C935" s="3"/>
      <c r="D935" s="3"/>
      <c r="E935" s="3"/>
      <c r="F935" s="3"/>
      <c r="G935" s="4"/>
      <c r="H935" s="4"/>
      <c r="I935" s="3"/>
      <c r="J935" s="3"/>
      <c r="K935" s="3"/>
      <c r="L935" s="3"/>
      <c r="M935" s="3"/>
      <c r="N935" s="3"/>
      <c r="O935" s="3"/>
      <c r="P935" s="3"/>
      <c r="Q935" s="3"/>
    </row>
    <row r="936" spans="1:17" ht="12.75">
      <c r="A936" s="3"/>
      <c r="B936" s="3"/>
      <c r="C936" s="3"/>
      <c r="D936" s="3"/>
      <c r="E936" s="3"/>
      <c r="F936" s="3"/>
      <c r="G936" s="4"/>
      <c r="H936" s="4"/>
      <c r="I936" s="3"/>
      <c r="J936" s="3"/>
      <c r="K936" s="3"/>
      <c r="L936" s="3"/>
      <c r="M936" s="3"/>
      <c r="N936" s="3"/>
      <c r="O936" s="3"/>
      <c r="P936" s="3"/>
      <c r="Q936" s="3"/>
    </row>
    <row r="937" spans="1:17" ht="12.75">
      <c r="A937" s="3"/>
      <c r="B937" s="3"/>
      <c r="C937" s="3"/>
      <c r="D937" s="3"/>
      <c r="E937" s="3"/>
      <c r="F937" s="3"/>
      <c r="G937" s="4"/>
      <c r="H937" s="4"/>
      <c r="I937" s="3"/>
      <c r="J937" s="3"/>
      <c r="K937" s="3"/>
      <c r="L937" s="3"/>
      <c r="M937" s="3"/>
      <c r="N937" s="3"/>
      <c r="O937" s="3"/>
      <c r="P937" s="3"/>
      <c r="Q937" s="3"/>
    </row>
    <row r="938" spans="1:17" ht="12.75">
      <c r="A938" s="3"/>
      <c r="B938" s="3"/>
      <c r="C938" s="3"/>
      <c r="D938" s="3"/>
      <c r="E938" s="3"/>
      <c r="F938" s="3"/>
      <c r="G938" s="4"/>
      <c r="H938" s="4"/>
      <c r="I938" s="3"/>
      <c r="J938" s="3"/>
      <c r="K938" s="3"/>
      <c r="L938" s="3"/>
      <c r="M938" s="3"/>
      <c r="N938" s="3"/>
      <c r="O938" s="3"/>
      <c r="P938" s="3"/>
      <c r="Q938" s="3"/>
    </row>
    <row r="939" spans="1:17" ht="12.75">
      <c r="A939" s="3"/>
      <c r="B939" s="3"/>
      <c r="C939" s="3"/>
      <c r="D939" s="3"/>
      <c r="E939" s="3"/>
      <c r="F939" s="3"/>
      <c r="G939" s="4"/>
      <c r="H939" s="4"/>
      <c r="I939" s="3"/>
      <c r="J939" s="3"/>
      <c r="K939" s="3"/>
      <c r="L939" s="3"/>
      <c r="M939" s="3"/>
      <c r="N939" s="3"/>
      <c r="O939" s="3"/>
      <c r="P939" s="3"/>
      <c r="Q939" s="3"/>
    </row>
    <row r="940" spans="1:17" ht="12.75">
      <c r="A940" s="3"/>
      <c r="B940" s="3"/>
      <c r="C940" s="3"/>
      <c r="D940" s="3"/>
      <c r="E940" s="3"/>
      <c r="F940" s="3"/>
      <c r="G940" s="4"/>
      <c r="H940" s="4"/>
      <c r="I940" s="3"/>
      <c r="J940" s="3"/>
      <c r="K940" s="3"/>
      <c r="L940" s="3"/>
      <c r="M940" s="3"/>
      <c r="N940" s="3"/>
      <c r="O940" s="3"/>
      <c r="P940" s="3"/>
      <c r="Q940" s="3"/>
    </row>
    <row r="941" spans="1:17" ht="12.75">
      <c r="A941" s="3"/>
      <c r="B941" s="3"/>
      <c r="C941" s="3"/>
      <c r="D941" s="3"/>
      <c r="E941" s="3"/>
      <c r="F941" s="3"/>
      <c r="G941" s="4"/>
      <c r="H941" s="4"/>
      <c r="I941" s="3"/>
      <c r="J941" s="3"/>
      <c r="K941" s="3"/>
      <c r="L941" s="3"/>
      <c r="M941" s="3"/>
      <c r="N941" s="3"/>
      <c r="O941" s="3"/>
      <c r="P941" s="3"/>
      <c r="Q941" s="3"/>
    </row>
    <row r="942" spans="1:17" ht="12.75">
      <c r="A942" s="3"/>
      <c r="B942" s="3"/>
      <c r="C942" s="3"/>
      <c r="D942" s="3"/>
      <c r="E942" s="3"/>
      <c r="F942" s="3"/>
      <c r="G942" s="4"/>
      <c r="H942" s="4"/>
      <c r="I942" s="3"/>
      <c r="J942" s="3"/>
      <c r="K942" s="3"/>
      <c r="L942" s="3"/>
      <c r="M942" s="3"/>
      <c r="N942" s="3"/>
      <c r="O942" s="3"/>
      <c r="P942" s="3"/>
      <c r="Q942" s="3"/>
    </row>
    <row r="943" spans="1:17" ht="12.75">
      <c r="A943" s="3"/>
      <c r="B943" s="3"/>
      <c r="C943" s="3"/>
      <c r="D943" s="3"/>
      <c r="E943" s="3"/>
      <c r="F943" s="3"/>
      <c r="G943" s="4"/>
      <c r="H943" s="4"/>
      <c r="I943" s="3"/>
      <c r="J943" s="3"/>
      <c r="K943" s="3"/>
      <c r="L943" s="3"/>
      <c r="M943" s="3"/>
      <c r="N943" s="3"/>
      <c r="O943" s="3"/>
      <c r="P943" s="3"/>
      <c r="Q943" s="3"/>
    </row>
    <row r="944" spans="1:17" ht="12.75">
      <c r="A944" s="3"/>
      <c r="B944" s="3"/>
      <c r="C944" s="3"/>
      <c r="D944" s="3"/>
      <c r="E944" s="3"/>
      <c r="F944" s="3"/>
      <c r="G944" s="4"/>
      <c r="H944" s="4"/>
      <c r="I944" s="3"/>
      <c r="J944" s="3"/>
      <c r="K944" s="3"/>
      <c r="L944" s="3"/>
      <c r="M944" s="3"/>
      <c r="N944" s="3"/>
      <c r="O944" s="3"/>
      <c r="P944" s="3"/>
      <c r="Q944" s="3"/>
    </row>
    <row r="945" spans="1:17" ht="12.75">
      <c r="A945" s="3"/>
      <c r="B945" s="3"/>
      <c r="C945" s="3"/>
      <c r="D945" s="3"/>
      <c r="E945" s="3"/>
      <c r="F945" s="3"/>
      <c r="G945" s="4"/>
      <c r="H945" s="4"/>
      <c r="I945" s="3"/>
      <c r="J945" s="3"/>
      <c r="K945" s="3"/>
      <c r="L945" s="3"/>
      <c r="M945" s="3"/>
      <c r="N945" s="3"/>
      <c r="O945" s="3"/>
      <c r="P945" s="3"/>
      <c r="Q945" s="3"/>
    </row>
    <row r="946" spans="1:17" ht="12.75">
      <c r="A946" s="3"/>
      <c r="B946" s="3"/>
      <c r="C946" s="3"/>
      <c r="D946" s="3"/>
      <c r="E946" s="3"/>
      <c r="F946" s="3"/>
      <c r="G946" s="4"/>
      <c r="H946" s="4"/>
      <c r="I946" s="3"/>
      <c r="J946" s="3"/>
      <c r="K946" s="3"/>
      <c r="L946" s="3"/>
      <c r="M946" s="3"/>
      <c r="N946" s="3"/>
      <c r="O946" s="3"/>
      <c r="P946" s="3"/>
      <c r="Q946" s="3"/>
    </row>
    <row r="947" spans="1:17" ht="12.75">
      <c r="A947" s="3"/>
      <c r="B947" s="3"/>
      <c r="C947" s="3"/>
      <c r="D947" s="3"/>
      <c r="E947" s="3"/>
      <c r="F947" s="3"/>
      <c r="G947" s="4"/>
      <c r="H947" s="4"/>
      <c r="I947" s="3"/>
      <c r="J947" s="3"/>
      <c r="K947" s="3"/>
      <c r="L947" s="3"/>
      <c r="M947" s="3"/>
      <c r="N947" s="3"/>
      <c r="O947" s="3"/>
      <c r="P947" s="3"/>
      <c r="Q947" s="3"/>
    </row>
    <row r="948" spans="1:17" ht="12.75">
      <c r="A948" s="3"/>
      <c r="B948" s="3"/>
      <c r="C948" s="3"/>
      <c r="D948" s="3"/>
      <c r="E948" s="3"/>
      <c r="F948" s="3"/>
      <c r="G948" s="4"/>
      <c r="H948" s="4"/>
      <c r="I948" s="3"/>
      <c r="J948" s="3"/>
      <c r="K948" s="3"/>
      <c r="L948" s="3"/>
      <c r="M948" s="3"/>
      <c r="N948" s="3"/>
      <c r="O948" s="3"/>
      <c r="P948" s="3"/>
      <c r="Q948" s="3"/>
    </row>
    <row r="949" spans="1:17" ht="12.75">
      <c r="A949" s="3"/>
      <c r="B949" s="3"/>
      <c r="C949" s="3"/>
      <c r="D949" s="3"/>
      <c r="E949" s="3"/>
      <c r="F949" s="3"/>
      <c r="G949" s="4"/>
      <c r="H949" s="4"/>
      <c r="I949" s="3"/>
      <c r="J949" s="3"/>
      <c r="K949" s="3"/>
      <c r="L949" s="3"/>
      <c r="M949" s="3"/>
      <c r="N949" s="3"/>
      <c r="O949" s="3"/>
      <c r="P949" s="3"/>
      <c r="Q949" s="3"/>
    </row>
    <row r="950" spans="1:17" ht="12.75">
      <c r="A950" s="3"/>
      <c r="B950" s="3"/>
      <c r="C950" s="3"/>
      <c r="D950" s="3"/>
      <c r="E950" s="3"/>
      <c r="F950" s="3"/>
      <c r="G950" s="4"/>
      <c r="H950" s="4"/>
      <c r="I950" s="3"/>
      <c r="J950" s="3"/>
      <c r="K950" s="3"/>
      <c r="L950" s="3"/>
      <c r="M950" s="3"/>
      <c r="N950" s="3"/>
      <c r="O950" s="3"/>
      <c r="P950" s="3"/>
      <c r="Q950" s="3"/>
    </row>
    <row r="951" spans="1:17" ht="12.75">
      <c r="A951" s="3"/>
      <c r="B951" s="3"/>
      <c r="C951" s="3"/>
      <c r="D951" s="3"/>
      <c r="E951" s="3"/>
      <c r="F951" s="3"/>
      <c r="G951" s="4"/>
      <c r="H951" s="4"/>
      <c r="I951" s="3"/>
      <c r="J951" s="3"/>
      <c r="K951" s="3"/>
      <c r="L951" s="3"/>
      <c r="M951" s="3"/>
      <c r="N951" s="3"/>
      <c r="O951" s="3"/>
      <c r="P951" s="3"/>
      <c r="Q951" s="3"/>
    </row>
    <row r="952" spans="1:17" ht="12.75">
      <c r="A952" s="3"/>
      <c r="B952" s="3"/>
      <c r="C952" s="3"/>
      <c r="D952" s="3"/>
      <c r="E952" s="3"/>
      <c r="F952" s="3"/>
      <c r="G952" s="4"/>
      <c r="H952" s="4"/>
      <c r="I952" s="3"/>
      <c r="J952" s="3"/>
      <c r="K952" s="3"/>
      <c r="L952" s="3"/>
      <c r="M952" s="3"/>
      <c r="N952" s="3"/>
      <c r="O952" s="3"/>
      <c r="P952" s="3"/>
      <c r="Q952" s="3"/>
    </row>
    <row r="953" spans="1:17" ht="12.75">
      <c r="A953" s="3"/>
      <c r="B953" s="3"/>
      <c r="C953" s="3"/>
      <c r="D953" s="3"/>
      <c r="E953" s="3"/>
      <c r="F953" s="3"/>
      <c r="G953" s="4"/>
      <c r="H953" s="4"/>
      <c r="I953" s="3"/>
      <c r="J953" s="3"/>
      <c r="K953" s="3"/>
      <c r="L953" s="3"/>
      <c r="M953" s="3"/>
      <c r="N953" s="3"/>
      <c r="O953" s="3"/>
      <c r="P953" s="3"/>
      <c r="Q953" s="3"/>
    </row>
    <row r="954" spans="1:17" ht="12.75">
      <c r="A954" s="3"/>
      <c r="B954" s="3"/>
      <c r="C954" s="3"/>
      <c r="D954" s="3"/>
      <c r="E954" s="3"/>
      <c r="F954" s="3"/>
      <c r="G954" s="4"/>
      <c r="H954" s="4"/>
      <c r="I954" s="3"/>
      <c r="J954" s="3"/>
      <c r="K954" s="3"/>
      <c r="L954" s="3"/>
      <c r="M954" s="3"/>
      <c r="N954" s="3"/>
      <c r="O954" s="3"/>
      <c r="P954" s="3"/>
      <c r="Q954" s="3"/>
    </row>
    <row r="955" spans="1:17" ht="12.75">
      <c r="A955" s="3"/>
      <c r="B955" s="3"/>
      <c r="C955" s="3"/>
      <c r="D955" s="3"/>
      <c r="E955" s="3"/>
      <c r="F955" s="3"/>
      <c r="G955" s="4"/>
      <c r="H955" s="4"/>
      <c r="I955" s="3"/>
      <c r="J955" s="3"/>
      <c r="K955" s="3"/>
      <c r="L955" s="3"/>
      <c r="M955" s="3"/>
      <c r="N955" s="3"/>
      <c r="O955" s="3"/>
      <c r="P955" s="3"/>
      <c r="Q955" s="3"/>
    </row>
    <row r="956" spans="1:17" ht="12.75">
      <c r="A956" s="3"/>
      <c r="B956" s="3"/>
      <c r="C956" s="3"/>
      <c r="D956" s="3"/>
      <c r="E956" s="3"/>
      <c r="F956" s="3"/>
      <c r="G956" s="4"/>
      <c r="H956" s="4"/>
      <c r="I956" s="3"/>
      <c r="J956" s="3"/>
      <c r="K956" s="3"/>
      <c r="L956" s="3"/>
      <c r="M956" s="3"/>
      <c r="N956" s="3"/>
      <c r="O956" s="3"/>
      <c r="P956" s="3"/>
      <c r="Q956" s="3"/>
    </row>
    <row r="957" spans="1:17" ht="12.75">
      <c r="A957" s="3"/>
      <c r="B957" s="3"/>
      <c r="C957" s="3"/>
      <c r="D957" s="3"/>
      <c r="E957" s="3"/>
      <c r="F957" s="3"/>
      <c r="G957" s="4"/>
      <c r="H957" s="4"/>
      <c r="I957" s="3"/>
      <c r="J957" s="3"/>
      <c r="K957" s="3"/>
      <c r="L957" s="3"/>
      <c r="M957" s="3"/>
      <c r="N957" s="3"/>
      <c r="O957" s="3"/>
      <c r="P957" s="3"/>
      <c r="Q957" s="3"/>
    </row>
    <row r="958" spans="1:17" ht="12.75">
      <c r="A958" s="3"/>
      <c r="B958" s="3"/>
      <c r="C958" s="3"/>
      <c r="D958" s="3"/>
      <c r="E958" s="3"/>
      <c r="F958" s="3"/>
      <c r="G958" s="4"/>
      <c r="H958" s="4"/>
      <c r="I958" s="3"/>
      <c r="J958" s="3"/>
      <c r="K958" s="3"/>
      <c r="L958" s="3"/>
      <c r="M958" s="3"/>
      <c r="N958" s="3"/>
      <c r="O958" s="3"/>
      <c r="P958" s="3"/>
      <c r="Q958" s="3"/>
    </row>
    <row r="959" spans="1:17" ht="12.75">
      <c r="A959" s="3"/>
      <c r="B959" s="3"/>
      <c r="C959" s="3"/>
      <c r="D959" s="3"/>
      <c r="E959" s="3"/>
      <c r="F959" s="3"/>
      <c r="G959" s="4"/>
      <c r="H959" s="4"/>
      <c r="I959" s="3"/>
      <c r="J959" s="3"/>
      <c r="K959" s="3"/>
      <c r="L959" s="3"/>
      <c r="M959" s="3"/>
      <c r="N959" s="3"/>
      <c r="O959" s="3"/>
      <c r="P959" s="3"/>
      <c r="Q959" s="3"/>
    </row>
    <row r="960" spans="1:17" ht="12.75">
      <c r="A960" s="3"/>
      <c r="B960" s="3"/>
      <c r="C960" s="3"/>
      <c r="D960" s="3"/>
      <c r="E960" s="3"/>
      <c r="F960" s="3"/>
      <c r="G960" s="4"/>
      <c r="H960" s="4"/>
      <c r="I960" s="3"/>
      <c r="J960" s="3"/>
      <c r="K960" s="3"/>
      <c r="L960" s="3"/>
      <c r="M960" s="3"/>
      <c r="N960" s="3"/>
      <c r="O960" s="3"/>
      <c r="P960" s="3"/>
      <c r="Q960" s="3"/>
    </row>
    <row r="961" spans="1:17" ht="12.75">
      <c r="A961" s="3"/>
      <c r="B961" s="3"/>
      <c r="C961" s="3"/>
      <c r="D961" s="3"/>
      <c r="E961" s="3"/>
      <c r="F961" s="3"/>
      <c r="G961" s="4"/>
      <c r="H961" s="4"/>
      <c r="I961" s="3"/>
      <c r="J961" s="3"/>
      <c r="K961" s="3"/>
      <c r="L961" s="3"/>
      <c r="M961" s="3"/>
      <c r="N961" s="3"/>
      <c r="O961" s="3"/>
      <c r="P961" s="3"/>
      <c r="Q961" s="3"/>
    </row>
    <row r="962" spans="1:17" ht="12.75">
      <c r="A962" s="3"/>
      <c r="B962" s="3"/>
      <c r="C962" s="3"/>
      <c r="D962" s="3"/>
      <c r="E962" s="3"/>
      <c r="F962" s="3"/>
      <c r="G962" s="4"/>
      <c r="H962" s="4"/>
      <c r="I962" s="3"/>
      <c r="J962" s="3"/>
      <c r="K962" s="3"/>
      <c r="L962" s="3"/>
      <c r="M962" s="3"/>
      <c r="N962" s="3"/>
      <c r="O962" s="3"/>
      <c r="P962" s="3"/>
      <c r="Q962" s="3"/>
    </row>
    <row r="963" spans="1:17" ht="12.75">
      <c r="A963" s="3"/>
      <c r="B963" s="3"/>
      <c r="C963" s="3"/>
      <c r="D963" s="3"/>
      <c r="E963" s="3"/>
      <c r="F963" s="3"/>
      <c r="G963" s="4"/>
      <c r="H963" s="4"/>
      <c r="I963" s="3"/>
      <c r="J963" s="3"/>
      <c r="K963" s="3"/>
      <c r="L963" s="3"/>
      <c r="M963" s="3"/>
      <c r="N963" s="3"/>
      <c r="O963" s="3"/>
      <c r="P963" s="3"/>
      <c r="Q963" s="3"/>
    </row>
    <row r="964" spans="1:17" ht="12.75">
      <c r="A964" s="3"/>
      <c r="B964" s="3"/>
      <c r="C964" s="3"/>
      <c r="D964" s="3"/>
      <c r="E964" s="3"/>
      <c r="F964" s="3"/>
      <c r="G964" s="4"/>
      <c r="H964" s="4"/>
      <c r="I964" s="3"/>
      <c r="J964" s="3"/>
      <c r="K964" s="3"/>
      <c r="L964" s="3"/>
      <c r="M964" s="3"/>
      <c r="N964" s="3"/>
      <c r="O964" s="3"/>
      <c r="P964" s="3"/>
      <c r="Q964" s="3"/>
    </row>
    <row r="965" spans="1:17" ht="12.75">
      <c r="A965" s="3"/>
      <c r="B965" s="3"/>
      <c r="C965" s="3"/>
      <c r="D965" s="3"/>
      <c r="E965" s="3"/>
      <c r="F965" s="3"/>
      <c r="G965" s="4"/>
      <c r="H965" s="4"/>
      <c r="I965" s="3"/>
      <c r="J965" s="3"/>
      <c r="K965" s="3"/>
      <c r="L965" s="3"/>
      <c r="M965" s="3"/>
      <c r="N965" s="3"/>
      <c r="O965" s="3"/>
      <c r="P965" s="3"/>
      <c r="Q965" s="3"/>
    </row>
    <row r="966" spans="1:17" ht="12.75">
      <c r="A966" s="3"/>
      <c r="B966" s="3"/>
      <c r="C966" s="3"/>
      <c r="D966" s="3"/>
      <c r="E966" s="3"/>
      <c r="F966" s="3"/>
      <c r="G966" s="4"/>
      <c r="H966" s="4"/>
      <c r="I966" s="3"/>
      <c r="J966" s="3"/>
      <c r="K966" s="3"/>
      <c r="L966" s="3"/>
      <c r="M966" s="3"/>
      <c r="N966" s="3"/>
      <c r="O966" s="3"/>
      <c r="P966" s="3"/>
      <c r="Q966" s="3"/>
    </row>
    <row r="967" spans="1:17" ht="12.75">
      <c r="A967" s="3"/>
      <c r="B967" s="3"/>
      <c r="C967" s="3"/>
      <c r="D967" s="3"/>
      <c r="E967" s="3"/>
      <c r="F967" s="3"/>
      <c r="G967" s="4"/>
      <c r="H967" s="4"/>
      <c r="I967" s="3"/>
      <c r="J967" s="3"/>
      <c r="K967" s="3"/>
      <c r="L967" s="3"/>
      <c r="M967" s="3"/>
      <c r="N967" s="3"/>
      <c r="O967" s="3"/>
      <c r="P967" s="3"/>
      <c r="Q967" s="3"/>
    </row>
    <row r="968" spans="1:17" ht="12.75">
      <c r="A968" s="3"/>
      <c r="B968" s="3"/>
      <c r="C968" s="3"/>
      <c r="D968" s="3"/>
      <c r="E968" s="3"/>
      <c r="F968" s="3"/>
      <c r="G968" s="4"/>
      <c r="H968" s="4"/>
      <c r="I968" s="3"/>
      <c r="J968" s="3"/>
      <c r="K968" s="3"/>
      <c r="L968" s="3"/>
      <c r="M968" s="3"/>
      <c r="N968" s="3"/>
      <c r="O968" s="3"/>
      <c r="P968" s="3"/>
      <c r="Q968" s="3"/>
    </row>
    <row r="969" spans="1:17" ht="12.75">
      <c r="A969" s="3"/>
      <c r="B969" s="3"/>
      <c r="C969" s="3"/>
      <c r="D969" s="3"/>
      <c r="E969" s="3"/>
      <c r="F969" s="3"/>
      <c r="G969" s="4"/>
      <c r="H969" s="4"/>
      <c r="I969" s="3"/>
      <c r="J969" s="3"/>
      <c r="K969" s="3"/>
      <c r="L969" s="3"/>
      <c r="M969" s="3"/>
      <c r="N969" s="3"/>
      <c r="O969" s="3"/>
      <c r="P969" s="3"/>
      <c r="Q969" s="3"/>
    </row>
    <row r="970" spans="1:17" ht="12.75">
      <c r="A970" s="3"/>
      <c r="B970" s="3"/>
      <c r="C970" s="3"/>
      <c r="D970" s="3"/>
      <c r="E970" s="3"/>
      <c r="F970" s="3"/>
      <c r="G970" s="4"/>
      <c r="H970" s="4"/>
      <c r="I970" s="3"/>
      <c r="J970" s="3"/>
      <c r="K970" s="3"/>
      <c r="L970" s="3"/>
      <c r="M970" s="3"/>
      <c r="N970" s="3"/>
      <c r="O970" s="3"/>
      <c r="P970" s="3"/>
      <c r="Q970" s="3"/>
    </row>
    <row r="971" spans="1:17" ht="12.75">
      <c r="A971" s="3"/>
      <c r="B971" s="3"/>
      <c r="C971" s="3"/>
      <c r="D971" s="3"/>
      <c r="E971" s="3"/>
      <c r="F971" s="3"/>
      <c r="G971" s="4"/>
      <c r="H971" s="4"/>
      <c r="I971" s="3"/>
      <c r="J971" s="3"/>
      <c r="K971" s="3"/>
      <c r="L971" s="3"/>
      <c r="M971" s="3"/>
      <c r="N971" s="3"/>
      <c r="O971" s="3"/>
      <c r="P971" s="3"/>
      <c r="Q971" s="3"/>
    </row>
    <row r="972" spans="1:17" ht="12.75">
      <c r="A972" s="3"/>
      <c r="B972" s="3"/>
      <c r="C972" s="3"/>
      <c r="D972" s="3"/>
      <c r="E972" s="3"/>
      <c r="F972" s="3"/>
      <c r="G972" s="4"/>
      <c r="H972" s="4"/>
      <c r="I972" s="3"/>
      <c r="J972" s="3"/>
      <c r="K972" s="3"/>
      <c r="L972" s="3"/>
      <c r="M972" s="3"/>
      <c r="N972" s="3"/>
      <c r="O972" s="3"/>
      <c r="P972" s="3"/>
      <c r="Q972" s="3"/>
    </row>
    <row r="973" spans="1:17" ht="12.75">
      <c r="A973" s="3"/>
      <c r="B973" s="3"/>
      <c r="C973" s="3"/>
      <c r="D973" s="3"/>
      <c r="E973" s="3"/>
      <c r="F973" s="3"/>
      <c r="G973" s="4"/>
      <c r="H973" s="4"/>
      <c r="I973" s="3"/>
      <c r="J973" s="3"/>
      <c r="K973" s="3"/>
      <c r="L973" s="3"/>
      <c r="M973" s="3"/>
      <c r="N973" s="3"/>
      <c r="O973" s="3"/>
      <c r="P973" s="3"/>
      <c r="Q973" s="3"/>
    </row>
    <row r="974" spans="1:17" ht="12.75">
      <c r="A974" s="3"/>
      <c r="B974" s="3"/>
      <c r="C974" s="3"/>
      <c r="D974" s="3"/>
      <c r="E974" s="3"/>
      <c r="F974" s="3"/>
      <c r="G974" s="4"/>
      <c r="H974" s="4"/>
      <c r="I974" s="3"/>
      <c r="J974" s="3"/>
      <c r="K974" s="3"/>
      <c r="L974" s="3"/>
      <c r="M974" s="3"/>
      <c r="N974" s="3"/>
      <c r="O974" s="3"/>
      <c r="P974" s="3"/>
      <c r="Q974" s="3"/>
    </row>
    <row r="975" spans="1:17" ht="12.75">
      <c r="A975" s="3"/>
      <c r="B975" s="3"/>
      <c r="C975" s="3"/>
      <c r="D975" s="3"/>
      <c r="E975" s="3"/>
      <c r="F975" s="3"/>
      <c r="G975" s="4"/>
      <c r="H975" s="4"/>
      <c r="I975" s="3"/>
      <c r="J975" s="3"/>
      <c r="K975" s="3"/>
      <c r="L975" s="3"/>
      <c r="M975" s="3"/>
      <c r="N975" s="3"/>
      <c r="O975" s="3"/>
      <c r="P975" s="3"/>
      <c r="Q975" s="3"/>
    </row>
    <row r="976" spans="1:17" ht="12.75">
      <c r="A976" s="3"/>
      <c r="B976" s="3"/>
      <c r="C976" s="3"/>
      <c r="D976" s="3"/>
      <c r="E976" s="3"/>
      <c r="F976" s="3"/>
      <c r="G976" s="4"/>
      <c r="H976" s="4"/>
      <c r="I976" s="3"/>
      <c r="J976" s="3"/>
      <c r="K976" s="3"/>
      <c r="L976" s="3"/>
      <c r="M976" s="3"/>
      <c r="N976" s="3"/>
      <c r="O976" s="3"/>
      <c r="P976" s="3"/>
      <c r="Q976" s="3"/>
    </row>
    <row r="977" spans="1:17" ht="12.75">
      <c r="A977" s="3"/>
      <c r="B977" s="3"/>
      <c r="C977" s="3"/>
      <c r="D977" s="3"/>
      <c r="E977" s="3"/>
      <c r="F977" s="3"/>
      <c r="G977" s="4"/>
      <c r="H977" s="4"/>
      <c r="I977" s="3"/>
      <c r="J977" s="3"/>
      <c r="K977" s="3"/>
      <c r="L977" s="3"/>
      <c r="M977" s="3"/>
      <c r="N977" s="3"/>
      <c r="O977" s="3"/>
      <c r="P977" s="3"/>
      <c r="Q977" s="3"/>
    </row>
    <row r="978" spans="1:17" ht="12.75">
      <c r="A978" s="3"/>
      <c r="B978" s="3"/>
      <c r="C978" s="3"/>
      <c r="D978" s="3"/>
      <c r="E978" s="3"/>
      <c r="F978" s="3"/>
      <c r="G978" s="4"/>
      <c r="H978" s="4"/>
      <c r="I978" s="3"/>
      <c r="J978" s="3"/>
      <c r="K978" s="3"/>
      <c r="L978" s="3"/>
      <c r="M978" s="3"/>
      <c r="N978" s="3"/>
      <c r="O978" s="3"/>
      <c r="P978" s="3"/>
      <c r="Q978" s="3"/>
    </row>
    <row r="979" spans="1:17" ht="12.75">
      <c r="A979" s="3"/>
      <c r="B979" s="3"/>
      <c r="C979" s="3"/>
      <c r="D979" s="3"/>
      <c r="E979" s="3"/>
      <c r="F979" s="3"/>
      <c r="G979" s="4"/>
      <c r="H979" s="4"/>
      <c r="I979" s="3"/>
      <c r="J979" s="3"/>
      <c r="K979" s="3"/>
      <c r="L979" s="3"/>
      <c r="M979" s="3"/>
      <c r="N979" s="3"/>
      <c r="O979" s="3"/>
      <c r="P979" s="3"/>
      <c r="Q979" s="3"/>
    </row>
    <row r="980" spans="1:17" ht="12.75">
      <c r="A980" s="3"/>
      <c r="B980" s="3"/>
      <c r="C980" s="3"/>
      <c r="D980" s="3"/>
      <c r="E980" s="3"/>
      <c r="F980" s="3"/>
      <c r="G980" s="4"/>
      <c r="H980" s="4"/>
      <c r="I980" s="3"/>
      <c r="J980" s="3"/>
      <c r="K980" s="3"/>
      <c r="L980" s="3"/>
      <c r="M980" s="3"/>
      <c r="N980" s="3"/>
      <c r="O980" s="3"/>
      <c r="P980" s="3"/>
      <c r="Q980" s="3"/>
    </row>
    <row r="981" spans="1:17" ht="12.75">
      <c r="A981" s="3"/>
      <c r="B981" s="3"/>
      <c r="C981" s="3"/>
      <c r="D981" s="3"/>
      <c r="E981" s="3"/>
      <c r="F981" s="3"/>
      <c r="G981" s="4"/>
      <c r="H981" s="4"/>
      <c r="I981" s="3"/>
      <c r="J981" s="3"/>
      <c r="K981" s="3"/>
      <c r="L981" s="3"/>
      <c r="M981" s="3"/>
      <c r="N981" s="3"/>
      <c r="O981" s="3"/>
      <c r="P981" s="3"/>
      <c r="Q981" s="3"/>
    </row>
    <row r="982" spans="1:17" ht="12.75">
      <c r="A982" s="3"/>
      <c r="B982" s="3"/>
      <c r="C982" s="3"/>
      <c r="D982" s="3"/>
      <c r="E982" s="3"/>
      <c r="F982" s="3"/>
      <c r="G982" s="4"/>
      <c r="H982" s="4"/>
      <c r="I982" s="3"/>
      <c r="J982" s="3"/>
      <c r="K982" s="3"/>
      <c r="L982" s="3"/>
      <c r="M982" s="3"/>
      <c r="N982" s="3"/>
      <c r="O982" s="3"/>
      <c r="P982" s="3"/>
      <c r="Q982" s="3"/>
    </row>
    <row r="983" spans="1:17" ht="12.75">
      <c r="A983" s="3"/>
      <c r="B983" s="3"/>
      <c r="C983" s="3"/>
      <c r="D983" s="3"/>
      <c r="E983" s="3"/>
      <c r="F983" s="3"/>
      <c r="G983" s="4"/>
      <c r="H983" s="4"/>
      <c r="I983" s="3"/>
      <c r="J983" s="3"/>
      <c r="K983" s="3"/>
      <c r="L983" s="3"/>
      <c r="M983" s="3"/>
      <c r="N983" s="3"/>
      <c r="O983" s="3"/>
      <c r="P983" s="3"/>
      <c r="Q983" s="3"/>
    </row>
    <row r="984" spans="1:17" ht="12.75">
      <c r="A984" s="3"/>
      <c r="B984" s="3"/>
      <c r="C984" s="3"/>
      <c r="D984" s="3"/>
      <c r="E984" s="3"/>
      <c r="F984" s="3"/>
      <c r="G984" s="4"/>
      <c r="H984" s="4"/>
      <c r="I984" s="3"/>
      <c r="J984" s="3"/>
      <c r="K984" s="3"/>
      <c r="L984" s="3"/>
      <c r="M984" s="3"/>
      <c r="N984" s="3"/>
      <c r="O984" s="3"/>
      <c r="P984" s="3"/>
      <c r="Q984" s="3"/>
    </row>
    <row r="985" spans="1:17" ht="12.75">
      <c r="A985" s="3"/>
      <c r="B985" s="3"/>
      <c r="C985" s="3"/>
      <c r="D985" s="3"/>
      <c r="E985" s="3"/>
      <c r="F985" s="3"/>
      <c r="G985" s="4"/>
      <c r="H985" s="4"/>
      <c r="I985" s="3"/>
      <c r="J985" s="3"/>
      <c r="K985" s="3"/>
      <c r="L985" s="3"/>
      <c r="M985" s="3"/>
      <c r="N985" s="3"/>
      <c r="O985" s="3"/>
      <c r="P985" s="3"/>
      <c r="Q985" s="3"/>
    </row>
    <row r="986" spans="1:17" ht="12.75">
      <c r="A986" s="3"/>
      <c r="B986" s="3"/>
      <c r="C986" s="3"/>
      <c r="D986" s="3"/>
      <c r="E986" s="3"/>
      <c r="F986" s="3"/>
      <c r="G986" s="4"/>
      <c r="H986" s="4"/>
      <c r="I986" s="3"/>
      <c r="J986" s="3"/>
      <c r="K986" s="3"/>
      <c r="L986" s="3"/>
      <c r="M986" s="3"/>
      <c r="N986" s="3"/>
      <c r="O986" s="3"/>
      <c r="P986" s="3"/>
      <c r="Q986" s="3"/>
    </row>
    <row r="987" spans="1:17" ht="12.75">
      <c r="A987" s="3"/>
      <c r="B987" s="3"/>
      <c r="C987" s="3"/>
      <c r="D987" s="3"/>
      <c r="E987" s="3"/>
      <c r="F987" s="3"/>
      <c r="G987" s="4"/>
      <c r="H987" s="4"/>
      <c r="I987" s="3"/>
      <c r="J987" s="3"/>
      <c r="K987" s="3"/>
      <c r="L987" s="3"/>
      <c r="M987" s="3"/>
      <c r="N987" s="3"/>
      <c r="O987" s="3"/>
      <c r="P987" s="3"/>
      <c r="Q987" s="3"/>
    </row>
    <row r="988" spans="1:17" ht="12.75">
      <c r="A988" s="3"/>
      <c r="B988" s="3"/>
      <c r="C988" s="3"/>
      <c r="D988" s="3"/>
      <c r="E988" s="3"/>
      <c r="F988" s="3"/>
      <c r="G988" s="4"/>
      <c r="H988" s="4"/>
      <c r="I988" s="3"/>
      <c r="J988" s="3"/>
      <c r="K988" s="3"/>
      <c r="L988" s="3"/>
      <c r="M988" s="3"/>
      <c r="N988" s="3"/>
      <c r="O988" s="3"/>
      <c r="P988" s="3"/>
      <c r="Q988" s="3"/>
    </row>
    <row r="989" spans="1:17" ht="12.75">
      <c r="A989" s="3"/>
      <c r="B989" s="3"/>
      <c r="C989" s="3"/>
      <c r="D989" s="3"/>
      <c r="E989" s="3"/>
      <c r="F989" s="3"/>
      <c r="G989" s="4"/>
      <c r="H989" s="4"/>
      <c r="I989" s="3"/>
      <c r="J989" s="3"/>
      <c r="K989" s="3"/>
      <c r="L989" s="3"/>
      <c r="M989" s="3"/>
      <c r="N989" s="3"/>
      <c r="O989" s="3"/>
      <c r="P989" s="3"/>
      <c r="Q989" s="3"/>
    </row>
    <row r="990" spans="1:17" ht="12.75">
      <c r="A990" s="3"/>
      <c r="B990" s="3"/>
      <c r="C990" s="3"/>
      <c r="D990" s="3"/>
      <c r="E990" s="3"/>
      <c r="F990" s="3"/>
      <c r="G990" s="4"/>
      <c r="H990" s="4"/>
      <c r="I990" s="3"/>
      <c r="J990" s="3"/>
      <c r="K990" s="3"/>
      <c r="L990" s="3"/>
      <c r="M990" s="3"/>
      <c r="N990" s="3"/>
      <c r="O990" s="3"/>
      <c r="P990" s="3"/>
      <c r="Q990" s="3"/>
    </row>
    <row r="991" spans="1:17" ht="12.75">
      <c r="A991" s="3"/>
      <c r="B991" s="3"/>
      <c r="C991" s="3"/>
      <c r="D991" s="3"/>
      <c r="E991" s="3"/>
      <c r="F991" s="3"/>
      <c r="G991" s="4"/>
      <c r="H991" s="4"/>
      <c r="I991" s="3"/>
      <c r="J991" s="3"/>
      <c r="K991" s="3"/>
      <c r="L991" s="3"/>
      <c r="M991" s="3"/>
      <c r="N991" s="3"/>
      <c r="O991" s="3"/>
      <c r="P991" s="3"/>
      <c r="Q991" s="3"/>
    </row>
    <row r="992" spans="1:17" ht="12.75">
      <c r="A992" s="3"/>
      <c r="B992" s="3"/>
      <c r="C992" s="3"/>
      <c r="D992" s="3"/>
      <c r="E992" s="3"/>
      <c r="F992" s="3"/>
      <c r="G992" s="4"/>
      <c r="H992" s="4"/>
      <c r="I992" s="3"/>
      <c r="J992" s="3"/>
      <c r="K992" s="3"/>
      <c r="L992" s="3"/>
      <c r="M992" s="3"/>
      <c r="N992" s="3"/>
      <c r="O992" s="3"/>
      <c r="P992" s="3"/>
      <c r="Q992" s="3"/>
    </row>
    <row r="993" spans="1:17" ht="12.75">
      <c r="A993" s="3"/>
      <c r="B993" s="3"/>
      <c r="C993" s="3"/>
      <c r="D993" s="3"/>
      <c r="E993" s="3"/>
      <c r="F993" s="3"/>
      <c r="G993" s="4"/>
      <c r="H993" s="4"/>
      <c r="I993" s="3"/>
      <c r="J993" s="3"/>
      <c r="K993" s="3"/>
      <c r="L993" s="3"/>
      <c r="M993" s="3"/>
      <c r="N993" s="3"/>
      <c r="O993" s="3"/>
      <c r="P993" s="3"/>
      <c r="Q993" s="3"/>
    </row>
    <row r="994" spans="1:17" ht="12.75">
      <c r="A994" s="3"/>
      <c r="B994" s="3"/>
      <c r="C994" s="3"/>
      <c r="D994" s="3"/>
      <c r="E994" s="3"/>
      <c r="F994" s="3"/>
      <c r="G994" s="4"/>
      <c r="H994" s="4"/>
      <c r="I994" s="3"/>
      <c r="J994" s="3"/>
      <c r="K994" s="3"/>
      <c r="L994" s="3"/>
      <c r="M994" s="3"/>
      <c r="N994" s="3"/>
      <c r="O994" s="3"/>
      <c r="P994" s="3"/>
      <c r="Q994" s="3"/>
    </row>
    <row r="995" spans="1:17" ht="12.75">
      <c r="A995" s="3"/>
      <c r="B995" s="3"/>
      <c r="C995" s="3"/>
      <c r="D995" s="3"/>
      <c r="E995" s="3"/>
      <c r="F995" s="3"/>
      <c r="G995" s="4"/>
      <c r="H995" s="4"/>
      <c r="I995" s="3"/>
      <c r="J995" s="3"/>
      <c r="K995" s="3"/>
      <c r="L995" s="3"/>
      <c r="M995" s="3"/>
      <c r="N995" s="3"/>
      <c r="O995" s="3"/>
      <c r="P995" s="3"/>
      <c r="Q995" s="3"/>
    </row>
    <row r="996" spans="1:17" ht="12.75">
      <c r="A996" s="3"/>
      <c r="B996" s="3"/>
      <c r="C996" s="3"/>
      <c r="D996" s="3"/>
      <c r="E996" s="3"/>
      <c r="F996" s="3"/>
      <c r="G996" s="4"/>
      <c r="H996" s="4"/>
      <c r="I996" s="3"/>
      <c r="J996" s="3"/>
      <c r="K996" s="3"/>
      <c r="L996" s="3"/>
      <c r="M996" s="3"/>
      <c r="N996" s="3"/>
      <c r="O996" s="3"/>
      <c r="P996" s="3"/>
      <c r="Q996" s="3"/>
    </row>
    <row r="997" spans="1:17" ht="12.75">
      <c r="A997" s="3"/>
      <c r="B997" s="3"/>
      <c r="C997" s="3"/>
      <c r="D997" s="3"/>
      <c r="E997" s="3"/>
      <c r="F997" s="3"/>
      <c r="G997" s="4"/>
      <c r="H997" s="4"/>
      <c r="I997" s="3"/>
      <c r="J997" s="3"/>
      <c r="K997" s="3"/>
      <c r="L997" s="3"/>
      <c r="M997" s="3"/>
      <c r="N997" s="3"/>
      <c r="O997" s="3"/>
      <c r="P997" s="3"/>
      <c r="Q997" s="3"/>
    </row>
    <row r="998" spans="1:17" ht="12.75">
      <c r="A998" s="3"/>
      <c r="B998" s="3"/>
      <c r="C998" s="3"/>
      <c r="D998" s="3"/>
      <c r="E998" s="3"/>
      <c r="F998" s="3"/>
      <c r="G998" s="4"/>
      <c r="H998" s="4"/>
      <c r="I998" s="3"/>
      <c r="J998" s="3"/>
      <c r="K998" s="3"/>
      <c r="L998" s="3"/>
      <c r="M998" s="3"/>
      <c r="N998" s="3"/>
      <c r="O998" s="3"/>
      <c r="P998" s="3"/>
      <c r="Q998" s="3"/>
    </row>
    <row r="999" spans="1:17" ht="12.75">
      <c r="A999" s="3"/>
      <c r="B999" s="3"/>
      <c r="C999" s="3"/>
      <c r="D999" s="3"/>
      <c r="E999" s="3"/>
      <c r="F999" s="3"/>
      <c r="G999" s="4"/>
      <c r="H999" s="4"/>
      <c r="I999" s="3"/>
      <c r="J999" s="3"/>
      <c r="K999" s="3"/>
      <c r="L999" s="3"/>
      <c r="M999" s="3"/>
      <c r="N999" s="3"/>
      <c r="O999" s="3"/>
      <c r="P999" s="3"/>
      <c r="Q999" s="3"/>
    </row>
    <row r="1000" spans="1:17" ht="12.75">
      <c r="A1000" s="3"/>
      <c r="B1000" s="3"/>
      <c r="C1000" s="3"/>
      <c r="D1000" s="3"/>
      <c r="E1000" s="3"/>
      <c r="F1000" s="3"/>
      <c r="G1000" s="4"/>
      <c r="H1000" s="4"/>
      <c r="I1000" s="3"/>
      <c r="J1000" s="3"/>
      <c r="K1000" s="3"/>
      <c r="L1000" s="3"/>
      <c r="M1000" s="3"/>
      <c r="N1000" s="3"/>
      <c r="O1000" s="3"/>
      <c r="P1000" s="3"/>
      <c r="Q1000" s="3"/>
    </row>
    <row r="1001" spans="1:17" ht="12.75">
      <c r="A1001" s="3"/>
      <c r="B1001" s="3"/>
      <c r="C1001" s="3"/>
      <c r="D1001" s="3"/>
      <c r="E1001" s="3"/>
      <c r="F1001" s="3"/>
      <c r="G1001" s="4"/>
      <c r="H1001" s="4"/>
      <c r="I1001" s="3"/>
      <c r="J1001" s="3"/>
      <c r="K1001" s="3"/>
      <c r="L1001" s="3"/>
      <c r="M1001" s="3"/>
      <c r="N1001" s="3"/>
      <c r="O1001" s="3"/>
      <c r="P1001" s="3"/>
      <c r="Q1001" s="3"/>
    </row>
    <row r="1002" spans="1:17" ht="12.75">
      <c r="A1002" s="3"/>
      <c r="B1002" s="3"/>
      <c r="C1002" s="3"/>
      <c r="D1002" s="3"/>
      <c r="E1002" s="3"/>
      <c r="F1002" s="3"/>
      <c r="G1002" s="4"/>
      <c r="H1002" s="4"/>
      <c r="I1002" s="3"/>
      <c r="J1002" s="3"/>
      <c r="K1002" s="3"/>
      <c r="L1002" s="3"/>
      <c r="M1002" s="3"/>
      <c r="N1002" s="3"/>
      <c r="O1002" s="3"/>
      <c r="P1002" s="3"/>
      <c r="Q1002" s="3"/>
    </row>
    <row r="1003" spans="1:17" ht="12.75">
      <c r="A1003" s="3"/>
      <c r="B1003" s="3"/>
      <c r="C1003" s="3"/>
      <c r="D1003" s="3"/>
      <c r="E1003" s="3"/>
      <c r="F1003" s="3"/>
      <c r="G1003" s="4"/>
      <c r="H1003" s="4"/>
      <c r="I1003" s="3"/>
      <c r="J1003" s="3"/>
      <c r="K1003" s="3"/>
      <c r="L1003" s="3"/>
      <c r="M1003" s="3"/>
      <c r="N1003" s="3"/>
      <c r="O1003" s="3"/>
      <c r="P1003" s="3"/>
      <c r="Q1003" s="3"/>
    </row>
    <row r="1004" spans="1:17" ht="12.75">
      <c r="A1004" s="3"/>
      <c r="B1004" s="3"/>
      <c r="C1004" s="3"/>
      <c r="D1004" s="3"/>
      <c r="E1004" s="3"/>
      <c r="F1004" s="3"/>
      <c r="G1004" s="4"/>
      <c r="H1004" s="4"/>
      <c r="I1004" s="3"/>
      <c r="J1004" s="3"/>
      <c r="K1004" s="3"/>
      <c r="L1004" s="3"/>
      <c r="M1004" s="3"/>
      <c r="N1004" s="3"/>
      <c r="O1004" s="3"/>
      <c r="P1004" s="3"/>
      <c r="Q1004" s="3"/>
    </row>
    <row r="1005" spans="1:17" ht="12.75">
      <c r="A1005" s="3"/>
      <c r="B1005" s="3"/>
      <c r="C1005" s="3"/>
      <c r="D1005" s="3"/>
      <c r="E1005" s="3"/>
      <c r="F1005" s="3"/>
      <c r="G1005" s="4"/>
      <c r="H1005" s="4"/>
      <c r="I1005" s="3"/>
      <c r="J1005" s="3"/>
      <c r="K1005" s="3"/>
      <c r="L1005" s="3"/>
      <c r="M1005" s="3"/>
      <c r="N1005" s="3"/>
      <c r="O1005" s="3"/>
      <c r="P1005" s="3"/>
      <c r="Q1005" s="3"/>
    </row>
    <row r="1006" spans="1:17" ht="12.75">
      <c r="A1006" s="3"/>
      <c r="B1006" s="3"/>
      <c r="C1006" s="3"/>
      <c r="D1006" s="3"/>
      <c r="E1006" s="3"/>
      <c r="F1006" s="3"/>
      <c r="G1006" s="4"/>
      <c r="H1006" s="4"/>
      <c r="I1006" s="3"/>
      <c r="J1006" s="3"/>
      <c r="K1006" s="3"/>
      <c r="L1006" s="3"/>
      <c r="M1006" s="3"/>
      <c r="N1006" s="3"/>
      <c r="O1006" s="3"/>
      <c r="P1006" s="3"/>
      <c r="Q1006" s="3"/>
    </row>
    <row r="1007" spans="1:17" ht="12.75">
      <c r="A1007" s="3"/>
      <c r="B1007" s="3"/>
      <c r="C1007" s="3"/>
      <c r="D1007" s="3"/>
      <c r="E1007" s="3"/>
      <c r="F1007" s="3"/>
      <c r="G1007" s="4"/>
      <c r="H1007" s="4"/>
      <c r="I1007" s="3"/>
      <c r="J1007" s="3"/>
      <c r="K1007" s="3"/>
      <c r="L1007" s="3"/>
      <c r="M1007" s="3"/>
      <c r="N1007" s="3"/>
      <c r="O1007" s="3"/>
      <c r="P1007" s="3"/>
      <c r="Q1007" s="3"/>
    </row>
    <row r="1008" spans="1:17" ht="12.75">
      <c r="A1008" s="3"/>
      <c r="B1008" s="3"/>
      <c r="C1008" s="3"/>
      <c r="D1008" s="3"/>
      <c r="E1008" s="3"/>
      <c r="F1008" s="3"/>
      <c r="G1008" s="4"/>
      <c r="H1008" s="4"/>
      <c r="I1008" s="3"/>
      <c r="J1008" s="3"/>
      <c r="K1008" s="3"/>
      <c r="L1008" s="3"/>
      <c r="M1008" s="3"/>
      <c r="N1008" s="3"/>
      <c r="O1008" s="3"/>
      <c r="P1008" s="3"/>
      <c r="Q1008" s="3"/>
    </row>
    <row r="1009" spans="1:17" ht="12.75">
      <c r="A1009" s="3"/>
      <c r="B1009" s="3"/>
      <c r="C1009" s="3"/>
      <c r="D1009" s="3"/>
      <c r="E1009" s="3"/>
      <c r="F1009" s="3"/>
      <c r="G1009" s="4"/>
      <c r="H1009" s="4"/>
      <c r="I1009" s="3"/>
      <c r="J1009" s="3"/>
      <c r="K1009" s="3"/>
      <c r="L1009" s="3"/>
      <c r="M1009" s="3"/>
      <c r="N1009" s="3"/>
      <c r="O1009" s="3"/>
      <c r="P1009" s="3"/>
      <c r="Q1009" s="3"/>
    </row>
    <row r="1010" spans="1:17" ht="12.75">
      <c r="A1010" s="3"/>
      <c r="B1010" s="3"/>
      <c r="C1010" s="3"/>
      <c r="D1010" s="3"/>
      <c r="E1010" s="3"/>
      <c r="F1010" s="3"/>
      <c r="G1010" s="4"/>
      <c r="H1010" s="4"/>
      <c r="I1010" s="3"/>
      <c r="J1010" s="3"/>
      <c r="K1010" s="3"/>
      <c r="L1010" s="3"/>
      <c r="M1010" s="3"/>
      <c r="N1010" s="3"/>
      <c r="O1010" s="3"/>
      <c r="P1010" s="3"/>
      <c r="Q1010" s="3"/>
    </row>
    <row r="1011" spans="1:17" ht="12.75">
      <c r="A1011" s="3"/>
      <c r="B1011" s="3"/>
      <c r="C1011" s="3"/>
      <c r="D1011" s="3"/>
      <c r="E1011" s="3"/>
      <c r="F1011" s="3"/>
      <c r="G1011" s="4"/>
      <c r="H1011" s="4"/>
      <c r="I1011" s="3"/>
      <c r="J1011" s="3"/>
      <c r="K1011" s="3"/>
      <c r="L1011" s="3"/>
      <c r="M1011" s="3"/>
      <c r="N1011" s="3"/>
      <c r="O1011" s="3"/>
      <c r="P1011" s="3"/>
      <c r="Q1011" s="3"/>
    </row>
    <row r="1012" spans="1:17" ht="12.75">
      <c r="A1012" s="3"/>
      <c r="B1012" s="3"/>
      <c r="C1012" s="3"/>
      <c r="D1012" s="3"/>
      <c r="E1012" s="3"/>
      <c r="F1012" s="3"/>
      <c r="G1012" s="4"/>
      <c r="H1012" s="4"/>
      <c r="I1012" s="3"/>
      <c r="J1012" s="3"/>
      <c r="K1012" s="3"/>
      <c r="L1012" s="3"/>
      <c r="M1012" s="3"/>
      <c r="N1012" s="3"/>
      <c r="O1012" s="3"/>
      <c r="P1012" s="3"/>
      <c r="Q1012" s="3"/>
    </row>
    <row r="1013" spans="1:17" ht="12.75">
      <c r="A1013" s="3"/>
      <c r="B1013" s="3"/>
      <c r="C1013" s="3"/>
      <c r="D1013" s="3"/>
      <c r="E1013" s="3"/>
      <c r="F1013" s="3"/>
      <c r="G1013" s="4"/>
      <c r="H1013" s="4"/>
      <c r="I1013" s="3"/>
      <c r="J1013" s="3"/>
      <c r="K1013" s="3"/>
      <c r="L1013" s="3"/>
      <c r="M1013" s="3"/>
      <c r="N1013" s="3"/>
      <c r="O1013" s="3"/>
      <c r="P1013" s="3"/>
      <c r="Q1013" s="3"/>
    </row>
    <row r="1014" spans="1:17" ht="12.75">
      <c r="A1014" s="3"/>
      <c r="B1014" s="3"/>
      <c r="C1014" s="3"/>
      <c r="D1014" s="3"/>
      <c r="E1014" s="3"/>
      <c r="F1014" s="3"/>
      <c r="G1014" s="4"/>
      <c r="H1014" s="4"/>
      <c r="I1014" s="3"/>
      <c r="J1014" s="3"/>
      <c r="K1014" s="3"/>
      <c r="L1014" s="3"/>
      <c r="M1014" s="3"/>
      <c r="N1014" s="3"/>
      <c r="O1014" s="3"/>
      <c r="P1014" s="3"/>
      <c r="Q1014" s="3"/>
    </row>
    <row r="1015" spans="1:17" ht="12.75">
      <c r="A1015" s="3"/>
      <c r="B1015" s="3"/>
      <c r="C1015" s="3"/>
      <c r="D1015" s="3"/>
      <c r="E1015" s="3"/>
      <c r="F1015" s="3"/>
      <c r="G1015" s="4"/>
      <c r="H1015" s="4"/>
      <c r="I1015" s="3"/>
      <c r="J1015" s="3"/>
      <c r="K1015" s="3"/>
      <c r="L1015" s="3"/>
      <c r="M1015" s="3"/>
      <c r="N1015" s="3"/>
      <c r="O1015" s="3"/>
      <c r="P1015" s="3"/>
      <c r="Q1015" s="3"/>
    </row>
    <row r="1016" spans="1:17" ht="12.75">
      <c r="A1016" s="3"/>
      <c r="B1016" s="3"/>
      <c r="C1016" s="3"/>
      <c r="D1016" s="3"/>
      <c r="E1016" s="3"/>
      <c r="F1016" s="3"/>
      <c r="G1016" s="4"/>
      <c r="H1016" s="4"/>
      <c r="I1016" s="3"/>
      <c r="J1016" s="3"/>
      <c r="K1016" s="3"/>
      <c r="L1016" s="3"/>
      <c r="M1016" s="3"/>
      <c r="N1016" s="3"/>
      <c r="O1016" s="3"/>
      <c r="P1016" s="3"/>
      <c r="Q1016" s="3"/>
    </row>
    <row r="1017" spans="1:17" ht="12.75">
      <c r="A1017" s="3"/>
      <c r="B1017" s="3"/>
      <c r="C1017" s="3"/>
      <c r="D1017" s="3"/>
      <c r="E1017" s="3"/>
      <c r="F1017" s="3"/>
      <c r="G1017" s="4"/>
      <c r="H1017" s="4"/>
      <c r="I1017" s="3"/>
      <c r="J1017" s="3"/>
      <c r="K1017" s="3"/>
      <c r="L1017" s="3"/>
      <c r="M1017" s="3"/>
      <c r="N1017" s="3"/>
      <c r="O1017" s="3"/>
      <c r="P1017" s="3"/>
      <c r="Q1017" s="3"/>
    </row>
    <row r="1018" spans="1:17" ht="12.75">
      <c r="A1018" s="3"/>
      <c r="B1018" s="3"/>
      <c r="C1018" s="3"/>
      <c r="D1018" s="3"/>
      <c r="E1018" s="3"/>
      <c r="F1018" s="3"/>
      <c r="G1018" s="4"/>
      <c r="H1018" s="4"/>
      <c r="I1018" s="3"/>
      <c r="J1018" s="3"/>
      <c r="K1018" s="3"/>
      <c r="L1018" s="3"/>
      <c r="M1018" s="3"/>
      <c r="N1018" s="3"/>
      <c r="O1018" s="3"/>
      <c r="P1018" s="3"/>
      <c r="Q1018" s="3"/>
    </row>
    <row r="1019" spans="1:17" ht="12.75">
      <c r="A1019" s="3"/>
      <c r="B1019" s="3"/>
      <c r="C1019" s="3"/>
      <c r="D1019" s="3"/>
      <c r="E1019" s="3"/>
      <c r="F1019" s="3"/>
      <c r="G1019" s="4"/>
      <c r="H1019" s="4"/>
      <c r="I1019" s="3"/>
      <c r="J1019" s="3"/>
      <c r="K1019" s="3"/>
      <c r="L1019" s="3"/>
      <c r="M1019" s="3"/>
      <c r="N1019" s="3"/>
      <c r="O1019" s="3"/>
      <c r="P1019" s="3"/>
      <c r="Q1019" s="3"/>
    </row>
    <row r="1020" spans="1:17" ht="12.75">
      <c r="A1020" s="3"/>
      <c r="B1020" s="3"/>
      <c r="C1020" s="3"/>
      <c r="D1020" s="3"/>
      <c r="E1020" s="3"/>
      <c r="F1020" s="3"/>
      <c r="G1020" s="4"/>
      <c r="H1020" s="4"/>
      <c r="I1020" s="3"/>
      <c r="J1020" s="3"/>
      <c r="K1020" s="3"/>
      <c r="L1020" s="3"/>
      <c r="M1020" s="3"/>
      <c r="N1020" s="3"/>
      <c r="O1020" s="3"/>
      <c r="P1020" s="3"/>
      <c r="Q1020" s="3"/>
    </row>
    <row r="1021" spans="1:17" ht="12.75">
      <c r="A1021" s="3"/>
      <c r="B1021" s="3"/>
      <c r="C1021" s="3"/>
      <c r="D1021" s="3"/>
      <c r="E1021" s="3"/>
      <c r="F1021" s="3"/>
      <c r="G1021" s="4"/>
      <c r="H1021" s="4"/>
      <c r="I1021" s="3"/>
      <c r="J1021" s="3"/>
      <c r="K1021" s="3"/>
      <c r="L1021" s="3"/>
      <c r="M1021" s="3"/>
      <c r="N1021" s="3"/>
      <c r="O1021" s="3"/>
      <c r="P1021" s="3"/>
      <c r="Q1021" s="3"/>
    </row>
    <row r="1022" spans="1:17" ht="12.75">
      <c r="A1022" s="3"/>
      <c r="B1022" s="3"/>
      <c r="C1022" s="3"/>
      <c r="D1022" s="3"/>
      <c r="E1022" s="3"/>
      <c r="F1022" s="3"/>
      <c r="G1022" s="4"/>
      <c r="H1022" s="4"/>
      <c r="I1022" s="3"/>
      <c r="J1022" s="3"/>
      <c r="K1022" s="3"/>
      <c r="L1022" s="3"/>
      <c r="M1022" s="3"/>
      <c r="N1022" s="3"/>
      <c r="O1022" s="3"/>
      <c r="P1022" s="3"/>
      <c r="Q1022" s="3"/>
    </row>
    <row r="1023" spans="1:17" ht="12.75">
      <c r="A1023" s="3"/>
      <c r="B1023" s="3"/>
      <c r="C1023" s="3"/>
      <c r="D1023" s="3"/>
      <c r="E1023" s="3"/>
      <c r="F1023" s="3"/>
      <c r="G1023" s="4"/>
      <c r="H1023" s="4"/>
      <c r="I1023" s="3"/>
      <c r="J1023" s="3"/>
      <c r="K1023" s="3"/>
      <c r="L1023" s="3"/>
      <c r="M1023" s="3"/>
      <c r="N1023" s="3"/>
      <c r="O1023" s="3"/>
      <c r="P1023" s="3"/>
      <c r="Q1023" s="3"/>
    </row>
    <row r="1024" spans="1:17" ht="12.75">
      <c r="A1024" s="3"/>
      <c r="B1024" s="3"/>
      <c r="C1024" s="3"/>
      <c r="D1024" s="3"/>
      <c r="E1024" s="3"/>
      <c r="F1024" s="3"/>
      <c r="G1024" s="4"/>
      <c r="H1024" s="4"/>
      <c r="I1024" s="3"/>
      <c r="J1024" s="3"/>
      <c r="K1024" s="3"/>
      <c r="L1024" s="3"/>
      <c r="M1024" s="3"/>
      <c r="N1024" s="3"/>
      <c r="O1024" s="3"/>
      <c r="P1024" s="3"/>
      <c r="Q1024" s="3"/>
    </row>
    <row r="1025" spans="1:17" ht="12.75">
      <c r="A1025" s="3"/>
      <c r="B1025" s="3"/>
      <c r="C1025" s="3"/>
      <c r="D1025" s="3"/>
      <c r="E1025" s="3"/>
      <c r="F1025" s="3"/>
      <c r="G1025" s="4"/>
      <c r="H1025" s="4"/>
      <c r="I1025" s="3"/>
      <c r="J1025" s="3"/>
      <c r="K1025" s="3"/>
      <c r="L1025" s="3"/>
      <c r="M1025" s="3"/>
      <c r="N1025" s="3"/>
      <c r="O1025" s="3"/>
      <c r="P1025" s="3"/>
      <c r="Q1025" s="3"/>
    </row>
    <row r="1026" spans="1:17" ht="12.75">
      <c r="A1026" s="3"/>
      <c r="B1026" s="3"/>
      <c r="C1026" s="3"/>
      <c r="D1026" s="3"/>
      <c r="E1026" s="3"/>
      <c r="F1026" s="3"/>
      <c r="G1026" s="4"/>
      <c r="H1026" s="4"/>
      <c r="I1026" s="3"/>
      <c r="J1026" s="3"/>
      <c r="K1026" s="3"/>
      <c r="L1026" s="3"/>
      <c r="M1026" s="3"/>
      <c r="N1026" s="3"/>
      <c r="O1026" s="3"/>
      <c r="P1026" s="3"/>
      <c r="Q1026" s="3"/>
    </row>
    <row r="1027" spans="1:17" ht="12.75">
      <c r="A1027" s="3"/>
      <c r="B1027" s="3"/>
      <c r="C1027" s="3"/>
      <c r="D1027" s="3"/>
      <c r="E1027" s="3"/>
      <c r="F1027" s="3"/>
      <c r="G1027" s="4"/>
      <c r="H1027" s="4"/>
      <c r="I1027" s="3"/>
      <c r="J1027" s="3"/>
      <c r="K1027" s="3"/>
      <c r="L1027" s="3"/>
      <c r="M1027" s="3"/>
      <c r="N1027" s="3"/>
      <c r="O1027" s="3"/>
      <c r="P1027" s="3"/>
      <c r="Q1027" s="3"/>
    </row>
    <row r="1028" spans="1:17" ht="12.75">
      <c r="A1028" s="3"/>
      <c r="B1028" s="3"/>
      <c r="C1028" s="3"/>
      <c r="D1028" s="3"/>
      <c r="E1028" s="3"/>
      <c r="F1028" s="3"/>
      <c r="G1028" s="4"/>
      <c r="H1028" s="4"/>
      <c r="I1028" s="3"/>
      <c r="J1028" s="3"/>
      <c r="K1028" s="3"/>
      <c r="L1028" s="3"/>
      <c r="M1028" s="3"/>
      <c r="N1028" s="3"/>
      <c r="O1028" s="3"/>
      <c r="P1028" s="3"/>
      <c r="Q1028" s="3"/>
    </row>
    <row r="1029" spans="1:17" ht="12.75">
      <c r="A1029" s="3"/>
      <c r="B1029" s="3"/>
      <c r="C1029" s="3"/>
      <c r="D1029" s="3"/>
      <c r="E1029" s="3"/>
      <c r="F1029" s="3"/>
      <c r="G1029" s="4"/>
      <c r="H1029" s="4"/>
      <c r="I1029" s="3"/>
      <c r="J1029" s="3"/>
      <c r="K1029" s="3"/>
      <c r="L1029" s="3"/>
      <c r="M1029" s="3"/>
      <c r="N1029" s="3"/>
      <c r="O1029" s="3"/>
      <c r="P1029" s="3"/>
      <c r="Q1029" s="3"/>
    </row>
    <row r="1030" spans="1:17" ht="12.75">
      <c r="A1030" s="3"/>
      <c r="B1030" s="3"/>
      <c r="C1030" s="3"/>
      <c r="D1030" s="3"/>
      <c r="E1030" s="3"/>
      <c r="F1030" s="3"/>
      <c r="G1030" s="4"/>
      <c r="H1030" s="4"/>
      <c r="I1030" s="3"/>
      <c r="J1030" s="3"/>
      <c r="K1030" s="3"/>
      <c r="L1030" s="3"/>
      <c r="M1030" s="3"/>
      <c r="N1030" s="3"/>
      <c r="O1030" s="3"/>
      <c r="P1030" s="3"/>
      <c r="Q1030" s="3"/>
    </row>
    <row r="1031" spans="1:17" ht="12.75">
      <c r="A1031" s="3"/>
      <c r="B1031" s="3"/>
      <c r="C1031" s="3"/>
      <c r="D1031" s="3"/>
      <c r="E1031" s="3"/>
      <c r="F1031" s="3"/>
      <c r="G1031" s="4"/>
      <c r="H1031" s="4"/>
      <c r="I1031" s="3"/>
      <c r="J1031" s="3"/>
      <c r="K1031" s="3"/>
      <c r="L1031" s="3"/>
      <c r="M1031" s="3"/>
      <c r="N1031" s="3"/>
      <c r="O1031" s="3"/>
      <c r="P1031" s="3"/>
      <c r="Q1031" s="3"/>
    </row>
    <row r="1032" spans="1:17" ht="12.75">
      <c r="A1032" s="3"/>
      <c r="B1032" s="3"/>
      <c r="C1032" s="3"/>
      <c r="D1032" s="3"/>
      <c r="E1032" s="3"/>
      <c r="F1032" s="3"/>
      <c r="G1032" s="4"/>
      <c r="H1032" s="4"/>
      <c r="I1032" s="3"/>
      <c r="J1032" s="3"/>
      <c r="K1032" s="3"/>
      <c r="L1032" s="3"/>
      <c r="M1032" s="3"/>
      <c r="N1032" s="3"/>
      <c r="O1032" s="3"/>
      <c r="P1032" s="3"/>
      <c r="Q1032" s="3"/>
    </row>
    <row r="1033" spans="1:17" ht="12.75">
      <c r="A1033" s="3"/>
      <c r="B1033" s="3"/>
      <c r="C1033" s="3"/>
      <c r="D1033" s="3"/>
      <c r="E1033" s="3"/>
      <c r="F1033" s="3"/>
      <c r="G1033" s="4"/>
      <c r="H1033" s="4"/>
      <c r="I1033" s="3"/>
      <c r="J1033" s="3"/>
      <c r="K1033" s="3"/>
      <c r="L1033" s="3"/>
      <c r="M1033" s="3"/>
      <c r="N1033" s="3"/>
      <c r="O1033" s="3"/>
      <c r="P1033" s="3"/>
      <c r="Q1033" s="3"/>
    </row>
    <row r="1034" spans="1:17" ht="12.75">
      <c r="A1034" s="3"/>
      <c r="B1034" s="3"/>
      <c r="C1034" s="3"/>
      <c r="D1034" s="3"/>
      <c r="E1034" s="3"/>
      <c r="F1034" s="3"/>
      <c r="G1034" s="4"/>
      <c r="H1034" s="4"/>
      <c r="I1034" s="3"/>
      <c r="J1034" s="3"/>
      <c r="K1034" s="3"/>
      <c r="L1034" s="3"/>
      <c r="M1034" s="3"/>
      <c r="N1034" s="3"/>
      <c r="O1034" s="3"/>
      <c r="P1034" s="3"/>
      <c r="Q1034" s="3"/>
    </row>
    <row r="1035" spans="1:17" ht="12.75">
      <c r="A1035" s="3"/>
      <c r="B1035" s="3"/>
      <c r="C1035" s="3"/>
      <c r="D1035" s="3"/>
      <c r="E1035" s="3"/>
      <c r="F1035" s="3"/>
      <c r="G1035" s="4"/>
      <c r="H1035" s="4"/>
      <c r="I1035" s="3"/>
      <c r="J1035" s="3"/>
      <c r="K1035" s="3"/>
      <c r="L1035" s="3"/>
      <c r="M1035" s="3"/>
      <c r="N1035" s="3"/>
      <c r="O1035" s="3"/>
      <c r="P1035" s="3"/>
      <c r="Q1035" s="3"/>
    </row>
    <row r="1036" spans="1:17" ht="12.75">
      <c r="A1036" s="3"/>
      <c r="B1036" s="3"/>
      <c r="C1036" s="3"/>
      <c r="D1036" s="3"/>
      <c r="E1036" s="3"/>
      <c r="F1036" s="3"/>
      <c r="G1036" s="4"/>
      <c r="H1036" s="4"/>
      <c r="I1036" s="3"/>
      <c r="J1036" s="3"/>
      <c r="K1036" s="3"/>
      <c r="L1036" s="3"/>
      <c r="M1036" s="3"/>
      <c r="N1036" s="3"/>
      <c r="O1036" s="3"/>
      <c r="P1036" s="3"/>
      <c r="Q1036" s="3"/>
    </row>
    <row r="1037" spans="1:17" ht="12.75">
      <c r="A1037" s="3"/>
      <c r="B1037" s="3"/>
      <c r="C1037" s="3"/>
      <c r="D1037" s="3"/>
      <c r="E1037" s="3"/>
      <c r="F1037" s="3"/>
      <c r="G1037" s="4"/>
      <c r="H1037" s="4"/>
      <c r="I1037" s="3"/>
      <c r="J1037" s="3"/>
      <c r="K1037" s="3"/>
      <c r="L1037" s="3"/>
      <c r="M1037" s="3"/>
      <c r="N1037" s="3"/>
      <c r="O1037" s="3"/>
      <c r="P1037" s="3"/>
      <c r="Q1037" s="3"/>
    </row>
    <row r="1038" spans="1:17" ht="12.75">
      <c r="A1038" s="3"/>
      <c r="B1038" s="3"/>
      <c r="C1038" s="3"/>
      <c r="D1038" s="3"/>
      <c r="E1038" s="3"/>
      <c r="F1038" s="3"/>
      <c r="G1038" s="4"/>
      <c r="H1038" s="4"/>
      <c r="I1038" s="3"/>
      <c r="J1038" s="3"/>
      <c r="K1038" s="3"/>
      <c r="L1038" s="3"/>
      <c r="M1038" s="3"/>
      <c r="N1038" s="3"/>
      <c r="O1038" s="3"/>
      <c r="P1038" s="3"/>
      <c r="Q1038" s="3"/>
    </row>
    <row r="1039" spans="1:17" ht="12.75">
      <c r="A1039" s="3"/>
      <c r="B1039" s="3"/>
      <c r="C1039" s="3"/>
      <c r="D1039" s="3"/>
      <c r="E1039" s="3"/>
      <c r="F1039" s="3"/>
      <c r="G1039" s="4"/>
      <c r="H1039" s="4"/>
      <c r="I1039" s="3"/>
      <c r="J1039" s="3"/>
      <c r="K1039" s="3"/>
      <c r="L1039" s="3"/>
      <c r="M1039" s="3"/>
      <c r="N1039" s="3"/>
      <c r="O1039" s="3"/>
      <c r="P1039" s="3"/>
      <c r="Q1039" s="3"/>
    </row>
    <row r="1040" spans="1:17" ht="12.75">
      <c r="A1040" s="3"/>
      <c r="B1040" s="3"/>
      <c r="C1040" s="3"/>
      <c r="D1040" s="3"/>
      <c r="E1040" s="3"/>
      <c r="F1040" s="3"/>
      <c r="G1040" s="4"/>
      <c r="H1040" s="4"/>
      <c r="I1040" s="3"/>
      <c r="J1040" s="3"/>
      <c r="K1040" s="3"/>
      <c r="L1040" s="3"/>
      <c r="M1040" s="3"/>
      <c r="N1040" s="3"/>
      <c r="O1040" s="3"/>
      <c r="P1040" s="3"/>
      <c r="Q1040" s="3"/>
    </row>
    <row r="1041" spans="1:17" ht="12.75">
      <c r="A1041" s="3"/>
      <c r="B1041" s="3"/>
      <c r="C1041" s="3"/>
      <c r="D1041" s="3"/>
      <c r="E1041" s="3"/>
      <c r="F1041" s="3"/>
      <c r="G1041" s="4"/>
      <c r="H1041" s="4"/>
      <c r="I1041" s="3"/>
      <c r="J1041" s="3"/>
      <c r="K1041" s="3"/>
      <c r="L1041" s="3"/>
      <c r="M1041" s="3"/>
      <c r="N1041" s="3"/>
      <c r="O1041" s="3"/>
      <c r="P1041" s="3"/>
      <c r="Q1041" s="3"/>
    </row>
    <row r="1042" spans="1:17" ht="12.75">
      <c r="A1042" s="3"/>
      <c r="B1042" s="3"/>
      <c r="C1042" s="3"/>
      <c r="D1042" s="3"/>
      <c r="E1042" s="3"/>
      <c r="F1042" s="3"/>
      <c r="G1042" s="4"/>
      <c r="H1042" s="4"/>
      <c r="I1042" s="3"/>
      <c r="J1042" s="3"/>
      <c r="K1042" s="3"/>
      <c r="L1042" s="3"/>
      <c r="M1042" s="3"/>
      <c r="N1042" s="3"/>
      <c r="O1042" s="3"/>
      <c r="P1042" s="3"/>
      <c r="Q1042" s="3"/>
    </row>
    <row r="1043" spans="1:17" ht="12.75">
      <c r="A1043" s="3"/>
      <c r="B1043" s="3"/>
      <c r="C1043" s="3"/>
      <c r="D1043" s="3"/>
      <c r="E1043" s="3"/>
      <c r="F1043" s="3"/>
      <c r="G1043" s="4"/>
      <c r="H1043" s="4"/>
      <c r="I1043" s="3"/>
      <c r="J1043" s="3"/>
      <c r="K1043" s="3"/>
      <c r="L1043" s="3"/>
      <c r="M1043" s="3"/>
      <c r="N1043" s="3"/>
      <c r="O1043" s="3"/>
      <c r="P1043" s="3"/>
      <c r="Q1043" s="3"/>
    </row>
    <row r="1044" spans="1:17" ht="12.75">
      <c r="A1044" s="3"/>
      <c r="B1044" s="3"/>
      <c r="C1044" s="3"/>
      <c r="D1044" s="3"/>
      <c r="E1044" s="3"/>
      <c r="F1044" s="3"/>
      <c r="G1044" s="4"/>
      <c r="H1044" s="4"/>
      <c r="I1044" s="3"/>
      <c r="J1044" s="3"/>
      <c r="K1044" s="3"/>
      <c r="L1044" s="3"/>
      <c r="M1044" s="3"/>
      <c r="N1044" s="3"/>
      <c r="O1044" s="3"/>
      <c r="P1044" s="3"/>
      <c r="Q1044" s="3"/>
    </row>
    <row r="1045" spans="1:17" ht="12.75">
      <c r="A1045" s="3"/>
      <c r="B1045" s="3"/>
      <c r="C1045" s="3"/>
      <c r="D1045" s="3"/>
      <c r="E1045" s="3"/>
      <c r="F1045" s="3"/>
      <c r="G1045" s="4"/>
      <c r="H1045" s="4"/>
      <c r="I1045" s="3"/>
      <c r="J1045" s="3"/>
      <c r="K1045" s="3"/>
      <c r="L1045" s="3"/>
      <c r="M1045" s="3"/>
      <c r="N1045" s="3"/>
      <c r="O1045" s="3"/>
      <c r="P1045" s="3"/>
      <c r="Q1045" s="3"/>
    </row>
    <row r="1046" spans="1:17" ht="12.75">
      <c r="A1046" s="3"/>
      <c r="B1046" s="3"/>
      <c r="C1046" s="3"/>
      <c r="D1046" s="3"/>
      <c r="E1046" s="3"/>
      <c r="F1046" s="3"/>
      <c r="G1046" s="4"/>
      <c r="H1046" s="4"/>
      <c r="I1046" s="3"/>
      <c r="J1046" s="3"/>
      <c r="K1046" s="3"/>
      <c r="L1046" s="3"/>
      <c r="M1046" s="3"/>
      <c r="N1046" s="3"/>
      <c r="O1046" s="3"/>
      <c r="P1046" s="3"/>
      <c r="Q1046" s="3"/>
    </row>
    <row r="1047" spans="1:17" ht="12.75">
      <c r="A1047" s="3"/>
      <c r="B1047" s="3"/>
      <c r="C1047" s="3"/>
      <c r="D1047" s="3"/>
      <c r="E1047" s="3"/>
      <c r="F1047" s="3"/>
      <c r="G1047" s="4"/>
      <c r="H1047" s="4"/>
      <c r="I1047" s="3"/>
      <c r="J1047" s="3"/>
      <c r="K1047" s="3"/>
      <c r="L1047" s="3"/>
      <c r="M1047" s="3"/>
      <c r="N1047" s="3"/>
      <c r="O1047" s="3"/>
      <c r="P1047" s="3"/>
      <c r="Q1047" s="3"/>
    </row>
    <row r="1048" spans="1:17" ht="12.75">
      <c r="A1048" s="3"/>
      <c r="B1048" s="3"/>
      <c r="C1048" s="3"/>
      <c r="D1048" s="3"/>
      <c r="E1048" s="3"/>
      <c r="F1048" s="3"/>
      <c r="G1048" s="4"/>
      <c r="H1048" s="4"/>
      <c r="I1048" s="3"/>
      <c r="J1048" s="3"/>
      <c r="K1048" s="3"/>
      <c r="L1048" s="3"/>
      <c r="M1048" s="3"/>
      <c r="N1048" s="3"/>
      <c r="O1048" s="3"/>
      <c r="P1048" s="3"/>
      <c r="Q1048" s="3"/>
    </row>
    <row r="1049" spans="1:17" ht="12.75">
      <c r="A1049" s="3"/>
      <c r="B1049" s="3"/>
      <c r="C1049" s="3"/>
      <c r="D1049" s="3"/>
      <c r="E1049" s="3"/>
      <c r="F1049" s="3"/>
      <c r="G1049" s="4"/>
      <c r="H1049" s="4"/>
      <c r="I1049" s="3"/>
      <c r="J1049" s="3"/>
      <c r="K1049" s="3"/>
      <c r="L1049" s="3"/>
      <c r="M1049" s="3"/>
      <c r="N1049" s="3"/>
      <c r="O1049" s="3"/>
      <c r="P1049" s="3"/>
      <c r="Q1049" s="3"/>
    </row>
    <row r="1050" spans="1:17" ht="12.75">
      <c r="A1050" s="3"/>
      <c r="B1050" s="3"/>
      <c r="C1050" s="3"/>
      <c r="D1050" s="3"/>
      <c r="E1050" s="3"/>
      <c r="F1050" s="3"/>
      <c r="G1050" s="4"/>
      <c r="H1050" s="4"/>
      <c r="I1050" s="3"/>
      <c r="J1050" s="3"/>
      <c r="K1050" s="3"/>
      <c r="L1050" s="3"/>
      <c r="M1050" s="3"/>
      <c r="N1050" s="3"/>
      <c r="O1050" s="3"/>
      <c r="P1050" s="3"/>
      <c r="Q1050" s="3"/>
    </row>
    <row r="1051" spans="1:17" ht="12.75">
      <c r="A1051" s="3"/>
      <c r="B1051" s="3"/>
      <c r="C1051" s="3"/>
      <c r="D1051" s="3"/>
      <c r="E1051" s="3"/>
      <c r="F1051" s="3"/>
      <c r="G1051" s="4"/>
      <c r="H1051" s="4"/>
      <c r="I1051" s="3"/>
      <c r="J1051" s="3"/>
      <c r="K1051" s="3"/>
      <c r="L1051" s="3"/>
      <c r="M1051" s="3"/>
      <c r="N1051" s="3"/>
      <c r="O1051" s="3"/>
      <c r="P1051" s="3"/>
      <c r="Q1051" s="3"/>
    </row>
    <row r="1052" spans="1:17" ht="12.75">
      <c r="A1052" s="3"/>
      <c r="B1052" s="3"/>
      <c r="C1052" s="3"/>
      <c r="D1052" s="3"/>
      <c r="E1052" s="3"/>
      <c r="F1052" s="3"/>
      <c r="G1052" s="4"/>
      <c r="H1052" s="4"/>
      <c r="I1052" s="3"/>
      <c r="J1052" s="3"/>
      <c r="K1052" s="3"/>
      <c r="L1052" s="3"/>
      <c r="M1052" s="3"/>
      <c r="N1052" s="3"/>
      <c r="O1052" s="3"/>
      <c r="P1052" s="3"/>
      <c r="Q1052" s="3"/>
    </row>
    <row r="1053" spans="1:17" ht="12.75">
      <c r="A1053" s="3"/>
      <c r="B1053" s="3"/>
      <c r="C1053" s="3"/>
      <c r="D1053" s="3"/>
      <c r="E1053" s="3"/>
      <c r="F1053" s="3"/>
      <c r="G1053" s="4"/>
      <c r="H1053" s="4"/>
      <c r="I1053" s="3"/>
      <c r="J1053" s="3"/>
      <c r="K1053" s="3"/>
      <c r="L1053" s="3"/>
      <c r="M1053" s="3"/>
      <c r="N1053" s="3"/>
      <c r="O1053" s="3"/>
      <c r="P1053" s="3"/>
      <c r="Q1053" s="3"/>
    </row>
    <row r="1054" spans="1:17" ht="12.75">
      <c r="A1054" s="3"/>
      <c r="B1054" s="3"/>
      <c r="C1054" s="3"/>
      <c r="D1054" s="3"/>
      <c r="E1054" s="3"/>
      <c r="F1054" s="3"/>
      <c r="G1054" s="4"/>
      <c r="H1054" s="4"/>
      <c r="I1054" s="3"/>
      <c r="J1054" s="3"/>
      <c r="K1054" s="3"/>
      <c r="L1054" s="3"/>
      <c r="M1054" s="3"/>
      <c r="N1054" s="3"/>
      <c r="O1054" s="3"/>
      <c r="P1054" s="3"/>
      <c r="Q1054" s="3"/>
    </row>
    <row r="1055" spans="1:17" ht="12.75">
      <c r="A1055" s="3"/>
      <c r="B1055" s="3"/>
      <c r="C1055" s="3"/>
      <c r="D1055" s="3"/>
      <c r="E1055" s="3"/>
      <c r="F1055" s="3"/>
      <c r="G1055" s="4"/>
      <c r="H1055" s="4"/>
      <c r="I1055" s="3"/>
      <c r="J1055" s="3"/>
      <c r="K1055" s="3"/>
      <c r="L1055" s="3"/>
      <c r="M1055" s="3"/>
      <c r="N1055" s="3"/>
      <c r="O1055" s="3"/>
      <c r="P1055" s="3"/>
      <c r="Q1055" s="3"/>
    </row>
    <row r="1056" spans="1:17" ht="12.75">
      <c r="A1056" s="3"/>
      <c r="B1056" s="3"/>
      <c r="C1056" s="3"/>
      <c r="D1056" s="3"/>
      <c r="E1056" s="3"/>
      <c r="F1056" s="3"/>
      <c r="G1056" s="4"/>
      <c r="H1056" s="4"/>
      <c r="I1056" s="3"/>
      <c r="J1056" s="3"/>
      <c r="K1056" s="3"/>
      <c r="L1056" s="3"/>
      <c r="M1056" s="3"/>
      <c r="N1056" s="3"/>
      <c r="O1056" s="3"/>
      <c r="P1056" s="3"/>
      <c r="Q1056" s="3"/>
    </row>
  </sheetData>
  <autoFilter ref="A5:Q119"/>
  <mergeCells count="2">
    <mergeCell ref="J4:K4"/>
    <mergeCell ref="L4:M4"/>
  </mergeCells>
  <phoneticPr fontId="82" type="noConversion"/>
  <conditionalFormatting sqref="H1:H1056">
    <cfRule type="containsText" dxfId="5" priority="1" operator="containsText" text="계약완료">
      <formula>NOT(ISERROR(SEARCH(("계약완료"),(H1))))</formula>
    </cfRule>
  </conditionalFormatting>
  <conditionalFormatting sqref="H1:H1056">
    <cfRule type="containsText" dxfId="4" priority="2" operator="containsText" text="수주완료">
      <formula>NOT(ISERROR(SEARCH(("수주완료"),(H1))))</formula>
    </cfRule>
  </conditionalFormatting>
  <conditionalFormatting sqref="H1:H1056">
    <cfRule type="containsText" dxfId="3" priority="3" operator="containsText" text="유지보수">
      <formula>NOT(ISERROR(SEARCH(("유지보수"),(H1))))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outlinePr summaryBelow="0" summaryRight="0"/>
  </sheetPr>
  <dimension ref="A1:AL1031"/>
  <sheetViews>
    <sheetView workbookViewId="0">
      <pane xSplit="7" ySplit="3" topLeftCell="L4" activePane="bottomRight" state="frozen"/>
      <selection pane="topRight" activeCell="H1" sqref="H1"/>
      <selection pane="bottomLeft" activeCell="A4" sqref="A4"/>
      <selection pane="bottomRight" activeCell="Q7" sqref="Q7"/>
    </sheetView>
  </sheetViews>
  <sheetFormatPr defaultColWidth="12.5703125" defaultRowHeight="15.75" customHeight="1"/>
  <cols>
    <col min="1" max="1" width="2" customWidth="1"/>
    <col min="2" max="2" width="7.28515625" customWidth="1"/>
    <col min="3" max="3" width="16.7109375" customWidth="1"/>
    <col min="4" max="4" width="9.85546875" customWidth="1"/>
    <col min="5" max="5" width="21" customWidth="1"/>
    <col min="6" max="6" width="25.42578125" customWidth="1"/>
    <col min="7" max="7" width="42.42578125" customWidth="1"/>
    <col min="8" max="8" width="14.28515625" customWidth="1"/>
    <col min="9" max="9" width="13.42578125" customWidth="1"/>
    <col min="10" max="10" width="13.28515625" customWidth="1"/>
    <col min="11" max="11" width="115.85546875" style="320" customWidth="1"/>
    <col min="12" max="12" width="16.140625" customWidth="1"/>
    <col min="13" max="14" width="15.85546875" customWidth="1"/>
    <col min="15" max="15" width="10.85546875" customWidth="1"/>
    <col min="16" max="17" width="19.42578125" customWidth="1"/>
    <col min="18" max="19" width="15.85546875" customWidth="1"/>
    <col min="20" max="20" width="7.140625" customWidth="1"/>
    <col min="21" max="21" width="17.140625" customWidth="1"/>
    <col min="22" max="22" width="16.85546875" customWidth="1"/>
    <col min="23" max="23" width="20.5703125" customWidth="1"/>
  </cols>
  <sheetData>
    <row r="1" spans="1:38" ht="19.5">
      <c r="A1" s="38"/>
      <c r="B1" s="277" t="s">
        <v>21</v>
      </c>
      <c r="C1" s="278"/>
      <c r="D1" s="278"/>
      <c r="E1" s="278"/>
      <c r="F1" s="278"/>
      <c r="G1" s="39"/>
      <c r="H1" s="39"/>
      <c r="I1" s="39"/>
      <c r="J1" s="39"/>
      <c r="K1" s="310"/>
      <c r="L1" s="40"/>
      <c r="M1" s="39"/>
      <c r="N1" s="39"/>
      <c r="O1" s="39"/>
      <c r="P1" s="39"/>
      <c r="Q1" s="39"/>
      <c r="R1" s="40"/>
      <c r="S1" s="40"/>
      <c r="T1" s="39"/>
      <c r="U1" s="39"/>
      <c r="V1" s="39"/>
      <c r="W1" s="39"/>
      <c r="X1" s="41"/>
      <c r="Y1" s="41"/>
      <c r="Z1" s="41"/>
      <c r="AA1" s="41"/>
      <c r="AB1" s="41"/>
      <c r="AC1" s="41"/>
      <c r="AD1" s="41"/>
      <c r="AE1" s="41"/>
      <c r="AF1" s="41"/>
      <c r="AG1" s="41"/>
      <c r="AH1" s="41"/>
      <c r="AI1" s="41"/>
      <c r="AJ1" s="41"/>
      <c r="AK1" s="41"/>
      <c r="AL1" s="41"/>
    </row>
    <row r="2" spans="1:38" ht="12.75">
      <c r="A2" s="42"/>
      <c r="B2" s="43" t="s">
        <v>22</v>
      </c>
      <c r="C2" s="44"/>
      <c r="D2" s="44"/>
      <c r="E2" s="45"/>
      <c r="F2" s="45"/>
      <c r="G2" s="45"/>
      <c r="H2" s="45"/>
      <c r="I2" s="45"/>
      <c r="J2" s="45"/>
      <c r="K2" s="311"/>
      <c r="L2" s="46"/>
      <c r="M2" s="45"/>
      <c r="N2" s="45"/>
      <c r="O2" s="45"/>
      <c r="P2" s="45"/>
      <c r="Q2" s="45"/>
      <c r="R2" s="46"/>
      <c r="S2" s="46"/>
      <c r="T2" s="45"/>
      <c r="U2" s="45"/>
      <c r="V2" s="45"/>
      <c r="W2" s="45"/>
      <c r="X2" s="47"/>
      <c r="Y2" s="47"/>
      <c r="Z2" s="47"/>
      <c r="AA2" s="47"/>
      <c r="AB2" s="47"/>
      <c r="AC2" s="47"/>
      <c r="AD2" s="47"/>
      <c r="AE2" s="47"/>
      <c r="AF2" s="47"/>
      <c r="AG2" s="47"/>
      <c r="AH2" s="47"/>
      <c r="AI2" s="47"/>
      <c r="AJ2" s="47"/>
      <c r="AK2" s="47"/>
      <c r="AL2" s="47"/>
    </row>
    <row r="3" spans="1:38" s="320" customFormat="1" ht="52.5">
      <c r="A3" s="332"/>
      <c r="B3" s="322" t="s">
        <v>23</v>
      </c>
      <c r="C3" s="312" t="s">
        <v>3</v>
      </c>
      <c r="D3" s="312" t="s">
        <v>4</v>
      </c>
      <c r="E3" s="312" t="s">
        <v>5</v>
      </c>
      <c r="F3" s="312" t="s">
        <v>6</v>
      </c>
      <c r="G3" s="312" t="s">
        <v>7</v>
      </c>
      <c r="H3" s="312" t="s">
        <v>24</v>
      </c>
      <c r="I3" s="312" t="s">
        <v>9</v>
      </c>
      <c r="J3" s="312" t="s">
        <v>25</v>
      </c>
      <c r="K3" s="312" t="s">
        <v>26</v>
      </c>
      <c r="L3" s="333" t="s">
        <v>27</v>
      </c>
      <c r="M3" s="312" t="s">
        <v>28</v>
      </c>
      <c r="N3" s="312" t="s">
        <v>29</v>
      </c>
      <c r="O3" s="312" t="s">
        <v>10</v>
      </c>
      <c r="P3" s="312" t="s">
        <v>30</v>
      </c>
      <c r="Q3" s="312" t="s">
        <v>31</v>
      </c>
      <c r="R3" s="333" t="s">
        <v>32</v>
      </c>
      <c r="S3" s="333" t="s">
        <v>33</v>
      </c>
      <c r="T3" s="312" t="s">
        <v>34</v>
      </c>
      <c r="U3" s="312" t="s">
        <v>35</v>
      </c>
      <c r="V3" s="312" t="s">
        <v>36</v>
      </c>
      <c r="W3" s="312" t="s">
        <v>14</v>
      </c>
      <c r="X3" s="258"/>
      <c r="Y3" s="258"/>
      <c r="Z3" s="258"/>
      <c r="AA3" s="258"/>
      <c r="AB3" s="258"/>
      <c r="AC3" s="258"/>
      <c r="AD3" s="258"/>
      <c r="AE3" s="258"/>
      <c r="AF3" s="258"/>
      <c r="AG3" s="258"/>
      <c r="AH3" s="258"/>
      <c r="AI3" s="258"/>
      <c r="AJ3" s="258"/>
      <c r="AK3" s="258"/>
      <c r="AL3" s="258"/>
    </row>
    <row r="4" spans="1:38" ht="24">
      <c r="A4" s="5"/>
      <c r="B4" s="22" t="str">
        <f>IF(ISERROR(VLOOKUP(J4,'==='!B:E,4,FALSE)),"",VLOOKUP(J4,'==='!B:E,4,FALSE))</f>
        <v>1월 2주</v>
      </c>
      <c r="C4" s="22" t="s">
        <v>37</v>
      </c>
      <c r="D4" s="49" t="s">
        <v>38</v>
      </c>
      <c r="E4" s="22" t="s">
        <v>39</v>
      </c>
      <c r="F4" s="22" t="s">
        <v>40</v>
      </c>
      <c r="G4" s="22" t="s">
        <v>41</v>
      </c>
      <c r="H4" s="50" t="s">
        <v>42</v>
      </c>
      <c r="I4" s="22" t="s">
        <v>43</v>
      </c>
      <c r="J4" s="51">
        <v>46036</v>
      </c>
      <c r="K4" s="313" t="s">
        <v>44</v>
      </c>
      <c r="L4" s="52"/>
      <c r="M4" s="22"/>
      <c r="N4" s="22"/>
      <c r="O4" s="22"/>
      <c r="P4" s="22"/>
      <c r="Q4" s="22"/>
      <c r="R4" s="53"/>
      <c r="S4" s="53"/>
      <c r="T4" s="22"/>
      <c r="U4" s="22"/>
      <c r="V4" s="54" t="s">
        <v>45</v>
      </c>
      <c r="W4" s="55"/>
      <c r="X4" s="3"/>
      <c r="Y4" s="3"/>
      <c r="Z4" s="3"/>
      <c r="AA4" s="3"/>
      <c r="AB4" s="3"/>
      <c r="AC4" s="3"/>
      <c r="AD4" s="3"/>
      <c r="AE4" s="3"/>
      <c r="AF4" s="3"/>
      <c r="AG4" s="3"/>
      <c r="AH4" s="3"/>
      <c r="AI4" s="3"/>
      <c r="AJ4" s="3"/>
      <c r="AK4" s="3"/>
      <c r="AL4" s="3"/>
    </row>
    <row r="5" spans="1:38" ht="48">
      <c r="A5" s="56"/>
      <c r="B5" s="22" t="str">
        <f>IF(ISERROR(VLOOKUP(J5,'==='!B:E,4,FALSE)),"",VLOOKUP(J5,'==='!B:E,4,FALSE))</f>
        <v>1월 2주</v>
      </c>
      <c r="C5" s="22" t="s">
        <v>46</v>
      </c>
      <c r="D5" s="49" t="s">
        <v>47</v>
      </c>
      <c r="E5" s="22" t="s">
        <v>48</v>
      </c>
      <c r="F5" s="22" t="s">
        <v>48</v>
      </c>
      <c r="G5" s="22" t="s">
        <v>49</v>
      </c>
      <c r="H5" s="50" t="s">
        <v>50</v>
      </c>
      <c r="I5" s="22" t="s">
        <v>51</v>
      </c>
      <c r="J5" s="51">
        <v>46036</v>
      </c>
      <c r="K5" s="313" t="s">
        <v>52</v>
      </c>
      <c r="L5" s="52">
        <v>132000</v>
      </c>
      <c r="M5" s="22" t="s">
        <v>53</v>
      </c>
      <c r="N5" s="22"/>
      <c r="O5" s="22"/>
      <c r="P5" s="22"/>
      <c r="Q5" s="22"/>
      <c r="R5" s="53"/>
      <c r="S5" s="53"/>
      <c r="T5" s="22"/>
      <c r="U5" s="22" t="s">
        <v>54</v>
      </c>
      <c r="V5" s="22"/>
      <c r="W5" s="57"/>
      <c r="X5" s="56"/>
      <c r="Y5" s="56"/>
      <c r="Z5" s="56"/>
      <c r="AA5" s="56"/>
      <c r="AB5" s="56"/>
      <c r="AC5" s="56"/>
      <c r="AD5" s="56"/>
      <c r="AE5" s="56"/>
      <c r="AF5" s="56"/>
      <c r="AG5" s="56"/>
      <c r="AH5" s="56"/>
      <c r="AI5" s="56"/>
      <c r="AJ5" s="56"/>
      <c r="AK5" s="56"/>
      <c r="AL5" s="56"/>
    </row>
    <row r="6" spans="1:38" ht="24">
      <c r="A6" s="5"/>
      <c r="B6" s="22" t="str">
        <f>IF(ISERROR(VLOOKUP(J6,'==='!B:E,4,FALSE)),"",VLOOKUP(J6,'==='!B:E,4,FALSE))</f>
        <v>2월 1주</v>
      </c>
      <c r="C6" s="22" t="s">
        <v>55</v>
      </c>
      <c r="D6" s="49" t="s">
        <v>47</v>
      </c>
      <c r="E6" s="22" t="s">
        <v>56</v>
      </c>
      <c r="F6" s="22" t="s">
        <v>56</v>
      </c>
      <c r="G6" s="22" t="s">
        <v>57</v>
      </c>
      <c r="H6" s="50" t="s">
        <v>58</v>
      </c>
      <c r="I6" s="22" t="s">
        <v>59</v>
      </c>
      <c r="J6" s="51">
        <v>46056</v>
      </c>
      <c r="K6" s="313" t="s">
        <v>60</v>
      </c>
      <c r="L6" s="52"/>
      <c r="M6" s="22"/>
      <c r="N6" s="22"/>
      <c r="O6" s="58"/>
      <c r="P6" s="58"/>
      <c r="Q6" s="58"/>
      <c r="R6" s="53"/>
      <c r="S6" s="53"/>
      <c r="T6" s="58"/>
      <c r="U6" s="22"/>
      <c r="V6" s="22"/>
      <c r="W6" s="59"/>
      <c r="X6" s="3"/>
      <c r="Y6" s="3"/>
      <c r="Z6" s="3"/>
      <c r="AA6" s="3"/>
      <c r="AB6" s="3"/>
      <c r="AC6" s="3"/>
      <c r="AD6" s="3"/>
      <c r="AE6" s="3"/>
      <c r="AF6" s="3"/>
      <c r="AG6" s="3"/>
      <c r="AH6" s="3"/>
      <c r="AI6" s="3"/>
      <c r="AJ6" s="3"/>
      <c r="AK6" s="3"/>
      <c r="AL6" s="3"/>
    </row>
    <row r="7" spans="1:38" ht="36">
      <c r="A7" s="5"/>
      <c r="B7" s="22" t="str">
        <f>IF(ISERROR(VLOOKUP(J7,'==='!B:E,4,FALSE)),"",VLOOKUP(J7,'==='!B:E,4,FALSE))</f>
        <v>1월 3주</v>
      </c>
      <c r="C7" s="22" t="s">
        <v>55</v>
      </c>
      <c r="D7" s="49" t="s">
        <v>47</v>
      </c>
      <c r="E7" s="22" t="s">
        <v>56</v>
      </c>
      <c r="F7" s="22" t="s">
        <v>56</v>
      </c>
      <c r="G7" s="22" t="s">
        <v>57</v>
      </c>
      <c r="H7" s="50" t="s">
        <v>58</v>
      </c>
      <c r="I7" s="22" t="s">
        <v>59</v>
      </c>
      <c r="J7" s="51">
        <v>46043</v>
      </c>
      <c r="K7" s="313" t="s">
        <v>61</v>
      </c>
      <c r="L7" s="52"/>
      <c r="M7" s="22"/>
      <c r="N7" s="22"/>
      <c r="O7" s="58"/>
      <c r="P7" s="58"/>
      <c r="Q7" s="58"/>
      <c r="R7" s="53"/>
      <c r="S7" s="53"/>
      <c r="T7" s="58"/>
      <c r="U7" s="22"/>
      <c r="V7" s="22"/>
      <c r="W7" s="59"/>
      <c r="X7" s="3"/>
      <c r="Y7" s="3"/>
      <c r="Z7" s="3"/>
      <c r="AA7" s="3"/>
      <c r="AB7" s="3"/>
      <c r="AC7" s="3"/>
      <c r="AD7" s="3"/>
      <c r="AE7" s="3"/>
      <c r="AF7" s="3"/>
      <c r="AG7" s="3"/>
      <c r="AH7" s="3"/>
      <c r="AI7" s="3"/>
      <c r="AJ7" s="3"/>
      <c r="AK7" s="3"/>
      <c r="AL7" s="3"/>
    </row>
    <row r="8" spans="1:38" ht="84">
      <c r="A8" s="5"/>
      <c r="B8" s="22" t="str">
        <f>IF(ISERROR(VLOOKUP(J8,'==='!B:E,4,FALSE)),"",VLOOKUP(J8,'==='!B:E,4,FALSE))</f>
        <v>1월 2주</v>
      </c>
      <c r="C8" s="22" t="s">
        <v>55</v>
      </c>
      <c r="D8" s="49" t="s">
        <v>47</v>
      </c>
      <c r="E8" s="22" t="s">
        <v>56</v>
      </c>
      <c r="F8" s="22" t="s">
        <v>56</v>
      </c>
      <c r="G8" s="22" t="s">
        <v>57</v>
      </c>
      <c r="H8" s="50" t="s">
        <v>58</v>
      </c>
      <c r="I8" s="22" t="s">
        <v>59</v>
      </c>
      <c r="J8" s="51">
        <v>46036</v>
      </c>
      <c r="K8" s="313" t="s">
        <v>62</v>
      </c>
      <c r="L8" s="52"/>
      <c r="M8" s="22"/>
      <c r="N8" s="22"/>
      <c r="O8" s="58"/>
      <c r="P8" s="58"/>
      <c r="Q8" s="58"/>
      <c r="R8" s="53"/>
      <c r="S8" s="53"/>
      <c r="T8" s="58"/>
      <c r="U8" s="22"/>
      <c r="V8" s="22"/>
      <c r="W8" s="59"/>
      <c r="X8" s="3"/>
      <c r="Y8" s="3"/>
      <c r="Z8" s="3"/>
      <c r="AA8" s="3"/>
      <c r="AB8" s="3"/>
      <c r="AC8" s="3"/>
      <c r="AD8" s="3"/>
      <c r="AE8" s="3"/>
      <c r="AF8" s="3"/>
      <c r="AG8" s="3"/>
      <c r="AH8" s="3"/>
      <c r="AI8" s="3"/>
      <c r="AJ8" s="3"/>
      <c r="AK8" s="3"/>
      <c r="AL8" s="3"/>
    </row>
    <row r="9" spans="1:38" ht="24">
      <c r="A9" s="5"/>
      <c r="B9" s="22" t="str">
        <f>IF(ISERROR(VLOOKUP(J9,'==='!B:E,4,FALSE)),"",VLOOKUP(J9,'==='!B:E,4,FALSE))</f>
        <v>1월 2주</v>
      </c>
      <c r="C9" s="22" t="s">
        <v>63</v>
      </c>
      <c r="D9" s="49" t="s">
        <v>47</v>
      </c>
      <c r="E9" s="22" t="s">
        <v>64</v>
      </c>
      <c r="F9" s="22" t="s">
        <v>64</v>
      </c>
      <c r="G9" s="22" t="s">
        <v>65</v>
      </c>
      <c r="H9" s="50" t="s">
        <v>50</v>
      </c>
      <c r="I9" s="22" t="s">
        <v>66</v>
      </c>
      <c r="J9" s="51">
        <v>46036</v>
      </c>
      <c r="K9" s="313" t="s">
        <v>67</v>
      </c>
      <c r="L9" s="52"/>
      <c r="M9" s="22"/>
      <c r="N9" s="22"/>
      <c r="O9" s="22"/>
      <c r="P9" s="22"/>
      <c r="Q9" s="22"/>
      <c r="R9" s="53"/>
      <c r="S9" s="53"/>
      <c r="T9" s="22"/>
      <c r="U9" s="22"/>
      <c r="V9" s="22"/>
      <c r="W9" s="57"/>
      <c r="X9" s="3"/>
      <c r="Y9" s="3"/>
      <c r="Z9" s="3"/>
      <c r="AA9" s="3"/>
      <c r="AB9" s="3"/>
      <c r="AC9" s="3"/>
      <c r="AD9" s="3"/>
      <c r="AE9" s="3"/>
      <c r="AF9" s="3"/>
      <c r="AG9" s="3"/>
      <c r="AH9" s="3"/>
      <c r="AI9" s="3"/>
      <c r="AJ9" s="3"/>
      <c r="AK9" s="3"/>
      <c r="AL9" s="3"/>
    </row>
    <row r="10" spans="1:38" ht="36">
      <c r="A10" s="5"/>
      <c r="B10" s="22" t="s">
        <v>20</v>
      </c>
      <c r="C10" s="22" t="s">
        <v>63</v>
      </c>
      <c r="D10" s="49" t="s">
        <v>47</v>
      </c>
      <c r="E10" s="22" t="s">
        <v>64</v>
      </c>
      <c r="F10" s="22" t="s">
        <v>64</v>
      </c>
      <c r="G10" s="22" t="s">
        <v>65</v>
      </c>
      <c r="H10" s="50" t="s">
        <v>50</v>
      </c>
      <c r="I10" s="22" t="s">
        <v>66</v>
      </c>
      <c r="J10" s="51">
        <v>46043</v>
      </c>
      <c r="K10" s="313" t="s">
        <v>68</v>
      </c>
      <c r="L10" s="52"/>
      <c r="M10" s="22"/>
      <c r="N10" s="22"/>
      <c r="O10" s="22"/>
      <c r="P10" s="22"/>
      <c r="Q10" s="22"/>
      <c r="R10" s="53"/>
      <c r="S10" s="53"/>
      <c r="T10" s="22"/>
      <c r="U10" s="22"/>
      <c r="V10" s="22"/>
      <c r="W10" s="57"/>
      <c r="X10" s="3"/>
      <c r="Y10" s="3"/>
      <c r="Z10" s="3"/>
      <c r="AA10" s="3"/>
      <c r="AB10" s="3"/>
      <c r="AC10" s="3"/>
      <c r="AD10" s="3"/>
      <c r="AE10" s="3"/>
      <c r="AF10" s="3"/>
      <c r="AG10" s="3"/>
      <c r="AH10" s="3"/>
      <c r="AI10" s="3"/>
      <c r="AJ10" s="3"/>
      <c r="AK10" s="3"/>
      <c r="AL10" s="3"/>
    </row>
    <row r="11" spans="1:38" ht="24">
      <c r="A11" s="5"/>
      <c r="B11" s="22" t="str">
        <f>IF(ISERROR(VLOOKUP(J11,'==='!B:E,4,FALSE)),"",VLOOKUP(J11,'==='!B:E,4,FALSE))</f>
        <v>1월 2주</v>
      </c>
      <c r="C11" s="22" t="s">
        <v>46</v>
      </c>
      <c r="D11" s="49" t="s">
        <v>47</v>
      </c>
      <c r="E11" s="22" t="s">
        <v>69</v>
      </c>
      <c r="F11" s="22" t="s">
        <v>70</v>
      </c>
      <c r="G11" s="22" t="s">
        <v>71</v>
      </c>
      <c r="H11" s="50" t="s">
        <v>50</v>
      </c>
      <c r="I11" s="22" t="s">
        <v>72</v>
      </c>
      <c r="J11" s="51">
        <v>46036</v>
      </c>
      <c r="K11" s="313" t="s">
        <v>73</v>
      </c>
      <c r="L11" s="52"/>
      <c r="M11" s="22"/>
      <c r="N11" s="22"/>
      <c r="O11" s="22"/>
      <c r="P11" s="22"/>
      <c r="Q11" s="22"/>
      <c r="R11" s="53"/>
      <c r="S11" s="53"/>
      <c r="T11" s="22"/>
      <c r="U11" s="22"/>
      <c r="V11" s="22"/>
      <c r="W11" s="57"/>
      <c r="X11" s="3"/>
      <c r="Y11" s="3"/>
      <c r="Z11" s="3"/>
      <c r="AA11" s="3"/>
      <c r="AB11" s="3"/>
      <c r="AC11" s="3"/>
      <c r="AD11" s="3"/>
      <c r="AE11" s="3"/>
      <c r="AF11" s="3"/>
      <c r="AG11" s="3"/>
      <c r="AH11" s="3"/>
      <c r="AI11" s="3"/>
      <c r="AJ11" s="3"/>
      <c r="AK11" s="3"/>
      <c r="AL11" s="3"/>
    </row>
    <row r="12" spans="1:38" ht="60">
      <c r="A12" s="5"/>
      <c r="B12" s="22" t="str">
        <f>IF(ISERROR(VLOOKUP(J12,'==='!B:E,4,FALSE)),"",VLOOKUP(J12,'==='!B:E,4,FALSE))</f>
        <v>1월 2주</v>
      </c>
      <c r="C12" s="22" t="s">
        <v>74</v>
      </c>
      <c r="D12" s="49" t="s">
        <v>38</v>
      </c>
      <c r="E12" s="60" t="s">
        <v>75</v>
      </c>
      <c r="F12" s="60" t="s">
        <v>75</v>
      </c>
      <c r="G12" s="60" t="s">
        <v>76</v>
      </c>
      <c r="H12" s="50" t="s">
        <v>42</v>
      </c>
      <c r="I12" s="22" t="s">
        <v>66</v>
      </c>
      <c r="J12" s="51">
        <v>46031</v>
      </c>
      <c r="K12" s="313" t="s">
        <v>77</v>
      </c>
      <c r="L12" s="52"/>
      <c r="M12" s="22"/>
      <c r="N12" s="22"/>
      <c r="O12" s="61"/>
      <c r="P12" s="61"/>
      <c r="Q12" s="61"/>
      <c r="R12" s="53"/>
      <c r="S12" s="53"/>
      <c r="T12" s="22"/>
      <c r="U12" s="22"/>
      <c r="V12" s="54" t="s">
        <v>78</v>
      </c>
      <c r="W12" s="55"/>
      <c r="X12" s="3"/>
      <c r="Y12" s="3"/>
      <c r="Z12" s="3"/>
      <c r="AA12" s="3"/>
      <c r="AB12" s="3"/>
      <c r="AC12" s="3"/>
      <c r="AD12" s="3"/>
      <c r="AE12" s="3"/>
      <c r="AF12" s="3"/>
      <c r="AG12" s="3"/>
      <c r="AH12" s="3"/>
      <c r="AI12" s="3"/>
      <c r="AJ12" s="3"/>
      <c r="AK12" s="3"/>
      <c r="AL12" s="3"/>
    </row>
    <row r="13" spans="1:38" ht="24">
      <c r="A13" s="56"/>
      <c r="B13" s="22" t="str">
        <f>IF(ISERROR(VLOOKUP(J13,'==='!B:E,4,FALSE)),"",VLOOKUP(J13,'==='!B:E,4,FALSE))</f>
        <v>1월 2주</v>
      </c>
      <c r="C13" s="22" t="s">
        <v>79</v>
      </c>
      <c r="D13" s="49" t="s">
        <v>47</v>
      </c>
      <c r="E13" s="22" t="s">
        <v>80</v>
      </c>
      <c r="F13" s="22" t="s">
        <v>80</v>
      </c>
      <c r="G13" s="22" t="s">
        <v>81</v>
      </c>
      <c r="H13" s="50" t="s">
        <v>50</v>
      </c>
      <c r="I13" s="22" t="s">
        <v>59</v>
      </c>
      <c r="J13" s="51">
        <v>46037</v>
      </c>
      <c r="K13" s="313" t="s">
        <v>82</v>
      </c>
      <c r="L13" s="52"/>
      <c r="M13" s="22"/>
      <c r="N13" s="22"/>
      <c r="O13" s="22"/>
      <c r="P13" s="22"/>
      <c r="Q13" s="22"/>
      <c r="R13" s="53"/>
      <c r="S13" s="53"/>
      <c r="T13" s="22"/>
      <c r="U13" s="22"/>
      <c r="V13" s="22"/>
      <c r="W13" s="57"/>
      <c r="X13" s="56"/>
      <c r="Y13" s="56"/>
      <c r="Z13" s="56"/>
      <c r="AA13" s="56"/>
      <c r="AB13" s="56"/>
      <c r="AC13" s="56"/>
      <c r="AD13" s="56"/>
      <c r="AE13" s="56"/>
      <c r="AF13" s="56"/>
      <c r="AG13" s="56"/>
      <c r="AH13" s="56"/>
      <c r="AI13" s="56"/>
      <c r="AJ13" s="56"/>
      <c r="AK13" s="56"/>
      <c r="AL13" s="56"/>
    </row>
    <row r="14" spans="1:38" ht="24">
      <c r="A14" s="5"/>
      <c r="B14" s="22" t="str">
        <f>IF(ISERROR(VLOOKUP(J14,'==='!B:E,4,FALSE)),"",VLOOKUP(J14,'==='!B:E,4,FALSE))</f>
        <v>2월 1주</v>
      </c>
      <c r="C14" s="22" t="s">
        <v>83</v>
      </c>
      <c r="D14" s="49" t="s">
        <v>47</v>
      </c>
      <c r="E14" s="22" t="s">
        <v>84</v>
      </c>
      <c r="F14" s="22" t="s">
        <v>84</v>
      </c>
      <c r="G14" s="60" t="s">
        <v>85</v>
      </c>
      <c r="H14" s="50" t="s">
        <v>58</v>
      </c>
      <c r="I14" s="22" t="s">
        <v>86</v>
      </c>
      <c r="J14" s="51">
        <v>46055</v>
      </c>
      <c r="K14" s="313" t="s">
        <v>87</v>
      </c>
      <c r="L14" s="52">
        <f>49950000/1.1</f>
        <v>45409090.909090906</v>
      </c>
      <c r="M14" s="22" t="s">
        <v>88</v>
      </c>
      <c r="N14" s="22" t="s">
        <v>89</v>
      </c>
      <c r="O14" s="22"/>
      <c r="P14" s="22" t="s">
        <v>90</v>
      </c>
      <c r="Q14" s="62">
        <v>46203</v>
      </c>
      <c r="R14" s="53"/>
      <c r="S14" s="53"/>
      <c r="T14" s="22"/>
      <c r="U14" s="22" t="s">
        <v>91</v>
      </c>
      <c r="V14" s="54" t="s">
        <v>92</v>
      </c>
      <c r="W14" s="55"/>
      <c r="X14" s="3"/>
      <c r="Y14" s="3"/>
      <c r="Z14" s="3"/>
      <c r="AA14" s="3"/>
      <c r="AB14" s="3"/>
      <c r="AC14" s="3"/>
      <c r="AD14" s="3"/>
      <c r="AE14" s="3"/>
      <c r="AF14" s="3"/>
      <c r="AG14" s="3"/>
      <c r="AH14" s="3"/>
      <c r="AI14" s="3"/>
      <c r="AJ14" s="3"/>
      <c r="AK14" s="3"/>
      <c r="AL14" s="3"/>
    </row>
    <row r="15" spans="1:38" ht="48">
      <c r="A15" s="5"/>
      <c r="B15" s="22" t="str">
        <f>IF(ISERROR(VLOOKUP(J15,'==='!B:E,4,FALSE)),"",VLOOKUP(J15,'==='!B:E,4,FALSE))</f>
        <v>1월 4주</v>
      </c>
      <c r="C15" s="22" t="s">
        <v>83</v>
      </c>
      <c r="D15" s="49" t="s">
        <v>47</v>
      </c>
      <c r="E15" s="22" t="s">
        <v>84</v>
      </c>
      <c r="F15" s="22" t="s">
        <v>84</v>
      </c>
      <c r="G15" s="60" t="s">
        <v>85</v>
      </c>
      <c r="H15" s="50" t="s">
        <v>58</v>
      </c>
      <c r="I15" s="22" t="s">
        <v>66</v>
      </c>
      <c r="J15" s="51">
        <v>46051</v>
      </c>
      <c r="K15" s="313" t="s">
        <v>93</v>
      </c>
      <c r="L15" s="52"/>
      <c r="M15" s="22" t="s">
        <v>88</v>
      </c>
      <c r="N15" s="22" t="s">
        <v>89</v>
      </c>
      <c r="O15" s="22"/>
      <c r="P15" s="22" t="s">
        <v>90</v>
      </c>
      <c r="Q15" s="62">
        <v>46203</v>
      </c>
      <c r="R15" s="53"/>
      <c r="S15" s="53"/>
      <c r="T15" s="22"/>
      <c r="U15" s="22" t="s">
        <v>91</v>
      </c>
      <c r="V15" s="54" t="s">
        <v>92</v>
      </c>
      <c r="W15" s="55"/>
      <c r="X15" s="3"/>
      <c r="Y15" s="3"/>
      <c r="Z15" s="3"/>
      <c r="AA15" s="3"/>
      <c r="AB15" s="3"/>
      <c r="AC15" s="3"/>
      <c r="AD15" s="3"/>
      <c r="AE15" s="3"/>
      <c r="AF15" s="3"/>
      <c r="AG15" s="3"/>
      <c r="AH15" s="3"/>
      <c r="AI15" s="3"/>
      <c r="AJ15" s="3"/>
      <c r="AK15" s="3"/>
      <c r="AL15" s="3"/>
    </row>
    <row r="16" spans="1:38" ht="48">
      <c r="A16" s="5"/>
      <c r="B16" s="22" t="str">
        <f>IF(ISERROR(VLOOKUP(J16,'==='!B:E,4,FALSE)),"",VLOOKUP(J16,'==='!B:E,4,FALSE))</f>
        <v>1월 3주</v>
      </c>
      <c r="C16" s="22" t="s">
        <v>83</v>
      </c>
      <c r="D16" s="49" t="s">
        <v>47</v>
      </c>
      <c r="E16" s="22" t="s">
        <v>84</v>
      </c>
      <c r="F16" s="22" t="s">
        <v>84</v>
      </c>
      <c r="G16" s="60" t="s">
        <v>85</v>
      </c>
      <c r="H16" s="50" t="s">
        <v>58</v>
      </c>
      <c r="I16" s="22" t="s">
        <v>66</v>
      </c>
      <c r="J16" s="51">
        <v>46043</v>
      </c>
      <c r="K16" s="313" t="s">
        <v>94</v>
      </c>
      <c r="L16" s="52"/>
      <c r="M16" s="22" t="s">
        <v>88</v>
      </c>
      <c r="N16" s="22" t="s">
        <v>89</v>
      </c>
      <c r="O16" s="22"/>
      <c r="P16" s="22" t="s">
        <v>90</v>
      </c>
      <c r="Q16" s="62">
        <v>46203</v>
      </c>
      <c r="R16" s="53"/>
      <c r="S16" s="53"/>
      <c r="T16" s="22"/>
      <c r="U16" s="22" t="s">
        <v>91</v>
      </c>
      <c r="V16" s="54" t="s">
        <v>92</v>
      </c>
      <c r="W16" s="55"/>
      <c r="X16" s="3"/>
      <c r="Y16" s="3"/>
      <c r="Z16" s="3"/>
      <c r="AA16" s="3"/>
      <c r="AB16" s="3"/>
      <c r="AC16" s="3"/>
      <c r="AD16" s="3"/>
      <c r="AE16" s="3"/>
      <c r="AF16" s="3"/>
      <c r="AG16" s="3"/>
      <c r="AH16" s="3"/>
      <c r="AI16" s="3"/>
      <c r="AJ16" s="3"/>
      <c r="AK16" s="3"/>
      <c r="AL16" s="3"/>
    </row>
    <row r="17" spans="1:38" ht="84">
      <c r="A17" s="5"/>
      <c r="B17" s="22" t="str">
        <f>IF(ISERROR(VLOOKUP(J17,'==='!B:E,4,FALSE)),"",VLOOKUP(J17,'==='!B:E,4,FALSE))</f>
        <v>1월 2주</v>
      </c>
      <c r="C17" s="22" t="s">
        <v>83</v>
      </c>
      <c r="D17" s="49" t="s">
        <v>47</v>
      </c>
      <c r="E17" s="22" t="s">
        <v>84</v>
      </c>
      <c r="F17" s="22" t="s">
        <v>84</v>
      </c>
      <c r="G17" s="60" t="s">
        <v>85</v>
      </c>
      <c r="H17" s="50" t="s">
        <v>58</v>
      </c>
      <c r="I17" s="22" t="s">
        <v>66</v>
      </c>
      <c r="J17" s="51">
        <v>46037</v>
      </c>
      <c r="K17" s="313" t="s">
        <v>95</v>
      </c>
      <c r="L17" s="52"/>
      <c r="M17" s="22" t="s">
        <v>88</v>
      </c>
      <c r="N17" s="22" t="s">
        <v>89</v>
      </c>
      <c r="O17" s="22"/>
      <c r="P17" s="22" t="s">
        <v>90</v>
      </c>
      <c r="Q17" s="62">
        <v>46203</v>
      </c>
      <c r="R17" s="53"/>
      <c r="S17" s="53"/>
      <c r="T17" s="22"/>
      <c r="U17" s="22" t="s">
        <v>91</v>
      </c>
      <c r="V17" s="54" t="s">
        <v>92</v>
      </c>
      <c r="W17" s="55"/>
      <c r="X17" s="3"/>
      <c r="Y17" s="3"/>
      <c r="Z17" s="3"/>
      <c r="AA17" s="3"/>
      <c r="AB17" s="3"/>
      <c r="AC17" s="3"/>
      <c r="AD17" s="3"/>
      <c r="AE17" s="3"/>
      <c r="AF17" s="3"/>
      <c r="AG17" s="3"/>
      <c r="AH17" s="3"/>
      <c r="AI17" s="3"/>
      <c r="AJ17" s="3"/>
      <c r="AK17" s="3"/>
      <c r="AL17" s="3"/>
    </row>
    <row r="18" spans="1:38" ht="48">
      <c r="A18" s="5"/>
      <c r="B18" s="22" t="str">
        <f>IF(ISERROR(VLOOKUP(J18,'==='!B:E,4,FALSE)),"",VLOOKUP(J18,'==='!B:E,4,FALSE))</f>
        <v>1월 2주</v>
      </c>
      <c r="C18" s="22" t="s">
        <v>83</v>
      </c>
      <c r="D18" s="49" t="s">
        <v>47</v>
      </c>
      <c r="E18" s="22" t="s">
        <v>84</v>
      </c>
      <c r="F18" s="22" t="s">
        <v>84</v>
      </c>
      <c r="G18" s="60" t="s">
        <v>85</v>
      </c>
      <c r="H18" s="50" t="s">
        <v>58</v>
      </c>
      <c r="I18" s="22" t="s">
        <v>66</v>
      </c>
      <c r="J18" s="51">
        <v>46035</v>
      </c>
      <c r="K18" s="313" t="s">
        <v>96</v>
      </c>
      <c r="L18" s="52"/>
      <c r="M18" s="22" t="s">
        <v>88</v>
      </c>
      <c r="N18" s="22" t="s">
        <v>89</v>
      </c>
      <c r="O18" s="22"/>
      <c r="P18" s="22" t="s">
        <v>90</v>
      </c>
      <c r="Q18" s="62">
        <v>46203</v>
      </c>
      <c r="R18" s="53"/>
      <c r="S18" s="53"/>
      <c r="T18" s="22"/>
      <c r="U18" s="22" t="s">
        <v>91</v>
      </c>
      <c r="V18" s="54" t="s">
        <v>92</v>
      </c>
      <c r="W18" s="55"/>
      <c r="X18" s="3"/>
      <c r="Y18" s="3"/>
      <c r="Z18" s="3"/>
      <c r="AA18" s="3"/>
      <c r="AB18" s="3"/>
      <c r="AC18" s="3"/>
      <c r="AD18" s="3"/>
      <c r="AE18" s="3"/>
      <c r="AF18" s="3"/>
      <c r="AG18" s="3"/>
      <c r="AH18" s="3"/>
      <c r="AI18" s="3"/>
      <c r="AJ18" s="3"/>
      <c r="AK18" s="3"/>
      <c r="AL18" s="3"/>
    </row>
    <row r="19" spans="1:38" ht="12.75">
      <c r="A19" s="5"/>
      <c r="B19" s="63" t="str">
        <f>IF(ISERROR(VLOOKUP(J19,'==='!B:E,4,FALSE)),"",VLOOKUP(J19,'==='!B:E,4,FALSE))</f>
        <v>1월 2주</v>
      </c>
      <c r="C19" s="63" t="s">
        <v>97</v>
      </c>
      <c r="D19" s="64" t="s">
        <v>38</v>
      </c>
      <c r="E19" s="63" t="s">
        <v>98</v>
      </c>
      <c r="F19" s="63" t="s">
        <v>99</v>
      </c>
      <c r="G19" s="65" t="s">
        <v>100</v>
      </c>
      <c r="H19" s="64" t="s">
        <v>42</v>
      </c>
      <c r="I19" s="63" t="s">
        <v>59</v>
      </c>
      <c r="J19" s="66">
        <v>46037</v>
      </c>
      <c r="K19" s="314" t="s">
        <v>101</v>
      </c>
      <c r="L19" s="67"/>
      <c r="M19" s="68"/>
      <c r="N19" s="68"/>
      <c r="O19" s="68"/>
      <c r="P19" s="68"/>
      <c r="Q19" s="68"/>
      <c r="R19" s="67"/>
      <c r="S19" s="67"/>
      <c r="T19" s="68"/>
      <c r="U19" s="68"/>
      <c r="V19" s="63" t="s">
        <v>99</v>
      </c>
      <c r="W19" s="69"/>
      <c r="X19" s="3"/>
      <c r="Y19" s="3"/>
      <c r="Z19" s="3"/>
      <c r="AA19" s="3"/>
      <c r="AB19" s="3"/>
      <c r="AC19" s="3"/>
      <c r="AD19" s="3"/>
      <c r="AE19" s="3"/>
      <c r="AF19" s="3"/>
      <c r="AG19" s="3"/>
      <c r="AH19" s="3"/>
      <c r="AI19" s="3"/>
      <c r="AJ19" s="3"/>
      <c r="AK19" s="3"/>
      <c r="AL19" s="3"/>
    </row>
    <row r="20" spans="1:38" ht="48">
      <c r="A20" s="5"/>
      <c r="B20" s="22" t="str">
        <f>IF(ISERROR(VLOOKUP(J20,'==='!B:E,4,FALSE)),"",VLOOKUP(J20,'==='!B:E,4,FALSE))</f>
        <v>2월 1주</v>
      </c>
      <c r="C20" s="22" t="s">
        <v>102</v>
      </c>
      <c r="D20" s="49" t="s">
        <v>47</v>
      </c>
      <c r="E20" s="22" t="s">
        <v>103</v>
      </c>
      <c r="F20" s="22" t="s">
        <v>103</v>
      </c>
      <c r="G20" s="22" t="s">
        <v>104</v>
      </c>
      <c r="H20" s="50" t="s">
        <v>58</v>
      </c>
      <c r="I20" s="22" t="s">
        <v>59</v>
      </c>
      <c r="J20" s="51">
        <v>46056</v>
      </c>
      <c r="K20" s="313" t="s">
        <v>105</v>
      </c>
      <c r="L20" s="52"/>
      <c r="M20" s="22"/>
      <c r="N20" s="22"/>
      <c r="O20" s="22"/>
      <c r="P20" s="22"/>
      <c r="Q20" s="22"/>
      <c r="R20" s="53"/>
      <c r="S20" s="53"/>
      <c r="T20" s="22"/>
      <c r="U20" s="22"/>
      <c r="V20" s="22"/>
      <c r="W20" s="55"/>
      <c r="X20" s="3"/>
      <c r="Y20" s="3"/>
      <c r="Z20" s="3"/>
      <c r="AA20" s="3"/>
      <c r="AB20" s="3"/>
      <c r="AC20" s="3"/>
      <c r="AD20" s="3"/>
      <c r="AE20" s="3"/>
      <c r="AF20" s="3"/>
      <c r="AG20" s="3"/>
      <c r="AH20" s="3"/>
      <c r="AI20" s="3"/>
      <c r="AJ20" s="3"/>
      <c r="AK20" s="3"/>
      <c r="AL20" s="3"/>
    </row>
    <row r="21" spans="1:38" ht="48">
      <c r="A21" s="5"/>
      <c r="B21" s="22" t="str">
        <f>IF(ISERROR(VLOOKUP(J21,'==='!B:E,4,FALSE)),"",VLOOKUP(J21,'==='!B:E,4,FALSE))</f>
        <v>1월 4주</v>
      </c>
      <c r="C21" s="22" t="s">
        <v>102</v>
      </c>
      <c r="D21" s="49" t="s">
        <v>47</v>
      </c>
      <c r="E21" s="22" t="s">
        <v>103</v>
      </c>
      <c r="F21" s="22" t="s">
        <v>103</v>
      </c>
      <c r="G21" s="22" t="s">
        <v>104</v>
      </c>
      <c r="H21" s="50" t="s">
        <v>58</v>
      </c>
      <c r="I21" s="22" t="s">
        <v>59</v>
      </c>
      <c r="J21" s="51">
        <v>46051</v>
      </c>
      <c r="K21" s="313" t="s">
        <v>106</v>
      </c>
      <c r="L21" s="52"/>
      <c r="M21" s="22"/>
      <c r="N21" s="22"/>
      <c r="O21" s="22"/>
      <c r="P21" s="22"/>
      <c r="Q21" s="22"/>
      <c r="R21" s="53"/>
      <c r="S21" s="53"/>
      <c r="T21" s="22"/>
      <c r="U21" s="22"/>
      <c r="V21" s="22"/>
      <c r="W21" s="55"/>
      <c r="X21" s="3"/>
      <c r="Y21" s="3"/>
      <c r="Z21" s="3"/>
      <c r="AA21" s="3"/>
      <c r="AB21" s="3"/>
      <c r="AC21" s="3"/>
      <c r="AD21" s="3"/>
      <c r="AE21" s="3"/>
      <c r="AF21" s="3"/>
      <c r="AG21" s="3"/>
      <c r="AH21" s="3"/>
      <c r="AI21" s="3"/>
      <c r="AJ21" s="3"/>
      <c r="AK21" s="3"/>
      <c r="AL21" s="3"/>
    </row>
    <row r="22" spans="1:38" ht="156">
      <c r="A22" s="5"/>
      <c r="B22" s="22" t="str">
        <f>IF(ISERROR(VLOOKUP(J22,'==='!B:E,4,FALSE)),"",VLOOKUP(J22,'==='!B:E,4,FALSE))</f>
        <v>1월 2주</v>
      </c>
      <c r="C22" s="22" t="s">
        <v>102</v>
      </c>
      <c r="D22" s="49" t="s">
        <v>47</v>
      </c>
      <c r="E22" s="22" t="s">
        <v>103</v>
      </c>
      <c r="F22" s="22" t="s">
        <v>103</v>
      </c>
      <c r="G22" s="22" t="s">
        <v>104</v>
      </c>
      <c r="H22" s="50" t="s">
        <v>58</v>
      </c>
      <c r="I22" s="22" t="s">
        <v>59</v>
      </c>
      <c r="J22" s="51">
        <v>46035</v>
      </c>
      <c r="K22" s="313" t="s">
        <v>107</v>
      </c>
      <c r="L22" s="52"/>
      <c r="M22" s="22"/>
      <c r="N22" s="22"/>
      <c r="O22" s="22"/>
      <c r="P22" s="22"/>
      <c r="Q22" s="22"/>
      <c r="R22" s="53"/>
      <c r="S22" s="53"/>
      <c r="T22" s="22"/>
      <c r="U22" s="22"/>
      <c r="V22" s="22"/>
      <c r="W22" s="55"/>
      <c r="X22" s="3"/>
      <c r="Y22" s="3"/>
      <c r="Z22" s="3"/>
      <c r="AA22" s="3"/>
      <c r="AB22" s="3"/>
      <c r="AC22" s="3"/>
      <c r="AD22" s="3"/>
      <c r="AE22" s="3"/>
      <c r="AF22" s="3"/>
      <c r="AG22" s="3"/>
      <c r="AH22" s="3"/>
      <c r="AI22" s="3"/>
      <c r="AJ22" s="3"/>
      <c r="AK22" s="3"/>
      <c r="AL22" s="3"/>
    </row>
    <row r="23" spans="1:38" ht="48">
      <c r="A23" s="5"/>
      <c r="B23" s="22" t="str">
        <f>IF(ISERROR(VLOOKUP(J23,'==='!B:E,4,FALSE)),"",VLOOKUP(J23,'==='!B:E,4,FALSE))</f>
        <v>1월 2주</v>
      </c>
      <c r="C23" s="22" t="s">
        <v>108</v>
      </c>
      <c r="D23" s="49" t="s">
        <v>47</v>
      </c>
      <c r="E23" s="22" t="s">
        <v>109</v>
      </c>
      <c r="F23" s="22" t="s">
        <v>109</v>
      </c>
      <c r="G23" s="22" t="s">
        <v>110</v>
      </c>
      <c r="H23" s="50" t="s">
        <v>50</v>
      </c>
      <c r="I23" s="22" t="s">
        <v>66</v>
      </c>
      <c r="J23" s="51">
        <v>46037</v>
      </c>
      <c r="K23" s="313" t="s">
        <v>111</v>
      </c>
      <c r="L23" s="52"/>
      <c r="M23" s="22"/>
      <c r="N23" s="22"/>
      <c r="O23" s="22"/>
      <c r="P23" s="22"/>
      <c r="Q23" s="22"/>
      <c r="R23" s="53"/>
      <c r="S23" s="53"/>
      <c r="T23" s="22"/>
      <c r="U23" s="22"/>
      <c r="V23" s="54" t="s">
        <v>112</v>
      </c>
      <c r="W23" s="55"/>
      <c r="X23" s="3"/>
      <c r="Y23" s="3"/>
      <c r="Z23" s="3"/>
      <c r="AA23" s="3"/>
      <c r="AB23" s="3"/>
      <c r="AC23" s="3"/>
      <c r="AD23" s="3"/>
      <c r="AE23" s="3"/>
      <c r="AF23" s="3"/>
      <c r="AG23" s="3"/>
      <c r="AH23" s="3"/>
      <c r="AI23" s="3"/>
      <c r="AJ23" s="3"/>
      <c r="AK23" s="3"/>
      <c r="AL23" s="3"/>
    </row>
    <row r="24" spans="1:38" ht="36">
      <c r="A24" s="5"/>
      <c r="B24" s="22" t="str">
        <f>IF(ISERROR(VLOOKUP(J24,'==='!B:E,4,FALSE)),"",VLOOKUP(J24,'==='!B:E,4,FALSE))</f>
        <v>1월 1주</v>
      </c>
      <c r="C24" s="22" t="s">
        <v>113</v>
      </c>
      <c r="D24" s="49" t="s">
        <v>47</v>
      </c>
      <c r="E24" s="60" t="s">
        <v>114</v>
      </c>
      <c r="F24" s="22" t="s">
        <v>114</v>
      </c>
      <c r="G24" s="60" t="s">
        <v>115</v>
      </c>
      <c r="H24" s="50" t="s">
        <v>42</v>
      </c>
      <c r="I24" s="22" t="s">
        <v>59</v>
      </c>
      <c r="J24" s="51">
        <v>46028</v>
      </c>
      <c r="K24" s="313" t="s">
        <v>116</v>
      </c>
      <c r="L24" s="52"/>
      <c r="M24" s="22"/>
      <c r="N24" s="22"/>
      <c r="O24" s="22"/>
      <c r="P24" s="22"/>
      <c r="Q24" s="22"/>
      <c r="R24" s="53"/>
      <c r="S24" s="53"/>
      <c r="T24" s="22"/>
      <c r="U24" s="22"/>
      <c r="V24" s="54" t="s">
        <v>117</v>
      </c>
      <c r="W24" s="70"/>
      <c r="X24" s="3"/>
      <c r="Y24" s="3"/>
      <c r="Z24" s="3"/>
      <c r="AA24" s="3"/>
      <c r="AB24" s="3"/>
      <c r="AC24" s="3"/>
      <c r="AD24" s="3"/>
      <c r="AE24" s="3"/>
      <c r="AF24" s="3"/>
      <c r="AG24" s="3"/>
      <c r="AH24" s="3"/>
      <c r="AI24" s="3"/>
      <c r="AJ24" s="3"/>
      <c r="AK24" s="3"/>
      <c r="AL24" s="3"/>
    </row>
    <row r="25" spans="1:38" ht="32.25" customHeight="1">
      <c r="A25" s="5"/>
      <c r="B25" s="22" t="str">
        <f>IF(ISERROR(VLOOKUP(J25,'==='!B:E,4,FALSE)),"",VLOOKUP(J25,'==='!B:E,4,FALSE))</f>
        <v>1월 3주</v>
      </c>
      <c r="C25" s="22" t="s">
        <v>108</v>
      </c>
      <c r="D25" s="49" t="s">
        <v>47</v>
      </c>
      <c r="E25" s="22" t="s">
        <v>109</v>
      </c>
      <c r="F25" s="22" t="s">
        <v>109</v>
      </c>
      <c r="G25" s="22" t="s">
        <v>110</v>
      </c>
      <c r="H25" s="50" t="s">
        <v>50</v>
      </c>
      <c r="I25" s="22" t="s">
        <v>66</v>
      </c>
      <c r="J25" s="51">
        <v>46042</v>
      </c>
      <c r="K25" s="313" t="s">
        <v>118</v>
      </c>
      <c r="L25" s="52"/>
      <c r="M25" s="22"/>
      <c r="N25" s="22"/>
      <c r="O25" s="22"/>
      <c r="P25" s="22"/>
      <c r="Q25" s="22"/>
      <c r="R25" s="53"/>
      <c r="S25" s="53"/>
      <c r="T25" s="22"/>
      <c r="U25" s="22"/>
      <c r="V25" s="54" t="s">
        <v>112</v>
      </c>
      <c r="W25" s="55"/>
      <c r="X25" s="3"/>
      <c r="Y25" s="3"/>
      <c r="Z25" s="3"/>
      <c r="AA25" s="3"/>
      <c r="AB25" s="3"/>
      <c r="AC25" s="3"/>
      <c r="AD25" s="3"/>
      <c r="AE25" s="3"/>
      <c r="AF25" s="3"/>
      <c r="AG25" s="3"/>
      <c r="AH25" s="3"/>
      <c r="AI25" s="3"/>
      <c r="AJ25" s="3"/>
      <c r="AK25" s="3"/>
      <c r="AL25" s="3"/>
    </row>
    <row r="26" spans="1:38" ht="72" customHeight="1">
      <c r="A26" s="5"/>
      <c r="B26" s="22" t="str">
        <f>IF(ISERROR(VLOOKUP(J26,'==='!B:E,4,FALSE)),"",VLOOKUP(J26,'==='!B:E,4,FALSE))</f>
        <v>1월 4주</v>
      </c>
      <c r="C26" s="22" t="s">
        <v>108</v>
      </c>
      <c r="D26" s="49" t="s">
        <v>47</v>
      </c>
      <c r="E26" s="22" t="s">
        <v>109</v>
      </c>
      <c r="F26" s="22" t="s">
        <v>109</v>
      </c>
      <c r="G26" s="22" t="s">
        <v>110</v>
      </c>
      <c r="H26" s="50" t="s">
        <v>50</v>
      </c>
      <c r="I26" s="22" t="s">
        <v>66</v>
      </c>
      <c r="J26" s="51">
        <v>46050</v>
      </c>
      <c r="K26" s="313" t="s">
        <v>119</v>
      </c>
      <c r="L26" s="52"/>
      <c r="M26" s="22"/>
      <c r="N26" s="22"/>
      <c r="O26" s="22"/>
      <c r="P26" s="22"/>
      <c r="Q26" s="22"/>
      <c r="R26" s="53"/>
      <c r="S26" s="53"/>
      <c r="T26" s="22"/>
      <c r="U26" s="22"/>
      <c r="V26" s="54" t="s">
        <v>112</v>
      </c>
      <c r="W26" s="55"/>
      <c r="X26" s="3"/>
      <c r="Y26" s="3"/>
      <c r="Z26" s="3"/>
      <c r="AA26" s="3"/>
      <c r="AB26" s="3"/>
      <c r="AC26" s="3"/>
      <c r="AD26" s="3"/>
      <c r="AE26" s="3"/>
      <c r="AF26" s="3"/>
      <c r="AG26" s="3"/>
      <c r="AH26" s="3"/>
      <c r="AI26" s="3"/>
      <c r="AJ26" s="3"/>
      <c r="AK26" s="3"/>
      <c r="AL26" s="3"/>
    </row>
    <row r="27" spans="1:38" ht="72" customHeight="1">
      <c r="A27" s="5"/>
      <c r="B27" s="22" t="str">
        <f>IF(ISERROR(VLOOKUP(J27,'==='!B:E,4,FALSE)),"",VLOOKUP(J27,'==='!B:E,4,FALSE))</f>
        <v>2월 1주</v>
      </c>
      <c r="C27" s="22" t="s">
        <v>108</v>
      </c>
      <c r="D27" s="49" t="s">
        <v>47</v>
      </c>
      <c r="E27" s="22" t="s">
        <v>109</v>
      </c>
      <c r="F27" s="22" t="s">
        <v>109</v>
      </c>
      <c r="G27" s="22" t="s">
        <v>110</v>
      </c>
      <c r="H27" s="50" t="s">
        <v>50</v>
      </c>
      <c r="I27" s="22" t="s">
        <v>66</v>
      </c>
      <c r="J27" s="51">
        <v>46056</v>
      </c>
      <c r="K27" s="313" t="s">
        <v>120</v>
      </c>
      <c r="L27" s="52"/>
      <c r="M27" s="22"/>
      <c r="N27" s="22"/>
      <c r="O27" s="22"/>
      <c r="P27" s="22"/>
      <c r="Q27" s="22"/>
      <c r="R27" s="53"/>
      <c r="S27" s="53"/>
      <c r="T27" s="22"/>
      <c r="U27" s="22"/>
      <c r="V27" s="54" t="s">
        <v>112</v>
      </c>
      <c r="W27" s="55"/>
      <c r="X27" s="3"/>
      <c r="Y27" s="3"/>
      <c r="Z27" s="3"/>
      <c r="AA27" s="3"/>
      <c r="AB27" s="3"/>
      <c r="AC27" s="3"/>
      <c r="AD27" s="3"/>
      <c r="AE27" s="3"/>
      <c r="AF27" s="3"/>
      <c r="AG27" s="3"/>
      <c r="AH27" s="3"/>
      <c r="AI27" s="3"/>
      <c r="AJ27" s="3"/>
      <c r="AK27" s="3"/>
      <c r="AL27" s="3"/>
    </row>
    <row r="28" spans="1:38" ht="78" customHeight="1">
      <c r="A28" s="5"/>
      <c r="B28" s="22" t="str">
        <f>IF(ISERROR(VLOOKUP(J28,'==='!B:E,4,FALSE)),"",VLOOKUP(J28,'==='!B:E,4,FALSE))</f>
        <v>1월 1주</v>
      </c>
      <c r="C28" s="22" t="s">
        <v>121</v>
      </c>
      <c r="D28" s="49" t="s">
        <v>47</v>
      </c>
      <c r="E28" s="22" t="s">
        <v>122</v>
      </c>
      <c r="F28" s="22" t="s">
        <v>122</v>
      </c>
      <c r="G28" s="22" t="s">
        <v>123</v>
      </c>
      <c r="H28" s="50" t="s">
        <v>50</v>
      </c>
      <c r="I28" s="22" t="s">
        <v>66</v>
      </c>
      <c r="J28" s="51">
        <v>46027</v>
      </c>
      <c r="K28" s="313" t="s">
        <v>124</v>
      </c>
      <c r="L28" s="52"/>
      <c r="M28" s="22"/>
      <c r="N28" s="22"/>
      <c r="O28" s="22"/>
      <c r="P28" s="22"/>
      <c r="Q28" s="22"/>
      <c r="R28" s="53"/>
      <c r="S28" s="53"/>
      <c r="T28" s="22"/>
      <c r="U28" s="22"/>
      <c r="V28" s="22" t="s">
        <v>99</v>
      </c>
      <c r="W28" s="55"/>
      <c r="X28" s="3"/>
      <c r="Y28" s="3"/>
      <c r="Z28" s="3"/>
      <c r="AA28" s="3"/>
      <c r="AB28" s="3"/>
      <c r="AC28" s="3"/>
      <c r="AD28" s="3"/>
      <c r="AE28" s="3"/>
      <c r="AF28" s="3"/>
      <c r="AG28" s="3"/>
      <c r="AH28" s="3"/>
      <c r="AI28" s="3"/>
      <c r="AJ28" s="3"/>
      <c r="AK28" s="3"/>
      <c r="AL28" s="3"/>
    </row>
    <row r="29" spans="1:38" ht="64.5" customHeight="1">
      <c r="A29" s="5"/>
      <c r="B29" s="22" t="str">
        <f>IF(ISERROR(VLOOKUP(J29,'==='!B:E,4,FALSE)),"",VLOOKUP(J29,'==='!B:E,4,FALSE))</f>
        <v>1월 3주</v>
      </c>
      <c r="C29" s="22" t="s">
        <v>121</v>
      </c>
      <c r="D29" s="49" t="s">
        <v>47</v>
      </c>
      <c r="E29" s="22" t="s">
        <v>122</v>
      </c>
      <c r="F29" s="22" t="s">
        <v>122</v>
      </c>
      <c r="G29" s="22" t="s">
        <v>123</v>
      </c>
      <c r="H29" s="50" t="s">
        <v>50</v>
      </c>
      <c r="I29" s="22" t="s">
        <v>66</v>
      </c>
      <c r="J29" s="51">
        <v>46041</v>
      </c>
      <c r="K29" s="313" t="s">
        <v>125</v>
      </c>
      <c r="L29" s="52"/>
      <c r="M29" s="22"/>
      <c r="N29" s="22"/>
      <c r="O29" s="22"/>
      <c r="P29" s="22"/>
      <c r="Q29" s="22"/>
      <c r="R29" s="53"/>
      <c r="S29" s="53"/>
      <c r="T29" s="22"/>
      <c r="U29" s="22"/>
      <c r="V29" s="22" t="s">
        <v>99</v>
      </c>
      <c r="W29" s="55"/>
      <c r="X29" s="3"/>
      <c r="Y29" s="3"/>
      <c r="Z29" s="3"/>
      <c r="AA29" s="3"/>
      <c r="AB29" s="3"/>
      <c r="AC29" s="3"/>
      <c r="AD29" s="3"/>
      <c r="AE29" s="3"/>
      <c r="AF29" s="3"/>
      <c r="AG29" s="3"/>
      <c r="AH29" s="3"/>
      <c r="AI29" s="3"/>
      <c r="AJ29" s="3"/>
      <c r="AK29" s="3"/>
      <c r="AL29" s="3"/>
    </row>
    <row r="30" spans="1:38" ht="64.5" customHeight="1">
      <c r="A30" s="5"/>
      <c r="B30" s="22" t="str">
        <f>IF(ISERROR(VLOOKUP(J30,'==='!B:E,4,FALSE)),"",VLOOKUP(J30,'==='!B:E,4,FALSE))</f>
        <v>2월 1주</v>
      </c>
      <c r="C30" s="22" t="s">
        <v>121</v>
      </c>
      <c r="D30" s="49" t="s">
        <v>47</v>
      </c>
      <c r="E30" s="22" t="s">
        <v>122</v>
      </c>
      <c r="F30" s="22" t="s">
        <v>122</v>
      </c>
      <c r="G30" s="22" t="s">
        <v>123</v>
      </c>
      <c r="H30" s="50" t="s">
        <v>50</v>
      </c>
      <c r="I30" s="22" t="s">
        <v>66</v>
      </c>
      <c r="J30" s="51">
        <v>46057</v>
      </c>
      <c r="K30" s="313" t="s">
        <v>126</v>
      </c>
      <c r="L30" s="52"/>
      <c r="M30" s="22"/>
      <c r="N30" s="22"/>
      <c r="O30" s="22"/>
      <c r="P30" s="22"/>
      <c r="Q30" s="22"/>
      <c r="R30" s="53"/>
      <c r="S30" s="53"/>
      <c r="T30" s="22"/>
      <c r="U30" s="22"/>
      <c r="V30" s="22" t="s">
        <v>99</v>
      </c>
      <c r="W30" s="55"/>
      <c r="X30" s="3"/>
      <c r="Y30" s="3"/>
      <c r="Z30" s="3"/>
      <c r="AA30" s="3"/>
      <c r="AB30" s="3"/>
      <c r="AC30" s="3"/>
      <c r="AD30" s="3"/>
      <c r="AE30" s="3"/>
      <c r="AF30" s="3"/>
      <c r="AG30" s="3"/>
      <c r="AH30" s="3"/>
      <c r="AI30" s="3"/>
      <c r="AJ30" s="3"/>
      <c r="AK30" s="3"/>
      <c r="AL30" s="3"/>
    </row>
    <row r="31" spans="1:38" ht="120">
      <c r="A31" s="5"/>
      <c r="B31" s="22" t="str">
        <f>IF(ISERROR(VLOOKUP(J31,'==='!B:E,4,FALSE)),"",VLOOKUP(J31,'==='!B:E,4,FALSE))</f>
        <v>1월 1주</v>
      </c>
      <c r="C31" s="22" t="s">
        <v>127</v>
      </c>
      <c r="D31" s="49" t="s">
        <v>47</v>
      </c>
      <c r="E31" s="71" t="s">
        <v>128</v>
      </c>
      <c r="F31" s="22" t="s">
        <v>128</v>
      </c>
      <c r="G31" s="22" t="s">
        <v>129</v>
      </c>
      <c r="H31" s="50" t="s">
        <v>50</v>
      </c>
      <c r="I31" s="22" t="s">
        <v>66</v>
      </c>
      <c r="J31" s="51">
        <v>46028</v>
      </c>
      <c r="K31" s="313" t="s">
        <v>130</v>
      </c>
      <c r="L31" s="52"/>
      <c r="M31" s="22"/>
      <c r="N31" s="22"/>
      <c r="O31" s="22"/>
      <c r="P31" s="22"/>
      <c r="Q31" s="22"/>
      <c r="R31" s="53"/>
      <c r="S31" s="53"/>
      <c r="T31" s="22"/>
      <c r="U31" s="22"/>
      <c r="V31" s="22" t="s">
        <v>99</v>
      </c>
      <c r="W31" s="55"/>
      <c r="X31" s="3"/>
      <c r="Y31" s="3"/>
      <c r="Z31" s="3"/>
      <c r="AA31" s="3"/>
      <c r="AB31" s="3"/>
      <c r="AC31" s="3"/>
      <c r="AD31" s="3"/>
      <c r="AE31" s="3"/>
      <c r="AF31" s="3"/>
      <c r="AG31" s="3"/>
      <c r="AH31" s="3"/>
      <c r="AI31" s="3"/>
      <c r="AJ31" s="3"/>
      <c r="AK31" s="3"/>
      <c r="AL31" s="3"/>
    </row>
    <row r="32" spans="1:38" ht="30.75" customHeight="1">
      <c r="A32" s="5"/>
      <c r="B32" s="22" t="str">
        <f>IF(ISERROR(VLOOKUP(J32,'==='!B:E,4,FALSE)),"",VLOOKUP(J32,'==='!B:E,4,FALSE))</f>
        <v>1월 1주</v>
      </c>
      <c r="C32" s="22" t="s">
        <v>74</v>
      </c>
      <c r="D32" s="49" t="s">
        <v>38</v>
      </c>
      <c r="E32" s="60" t="s">
        <v>75</v>
      </c>
      <c r="F32" s="60" t="s">
        <v>75</v>
      </c>
      <c r="G32" s="60" t="s">
        <v>76</v>
      </c>
      <c r="H32" s="50" t="s">
        <v>42</v>
      </c>
      <c r="I32" s="22" t="s">
        <v>66</v>
      </c>
      <c r="J32" s="51">
        <v>46028</v>
      </c>
      <c r="K32" s="313" t="s">
        <v>131</v>
      </c>
      <c r="L32" s="52"/>
      <c r="M32" s="22"/>
      <c r="N32" s="22"/>
      <c r="O32" s="61"/>
      <c r="P32" s="61"/>
      <c r="Q32" s="61"/>
      <c r="R32" s="53"/>
      <c r="S32" s="53"/>
      <c r="T32" s="22"/>
      <c r="U32" s="22"/>
      <c r="V32" s="54" t="s">
        <v>78</v>
      </c>
      <c r="W32" s="55"/>
      <c r="X32" s="3"/>
      <c r="Y32" s="3"/>
      <c r="Z32" s="3"/>
      <c r="AA32" s="3"/>
      <c r="AB32" s="3"/>
      <c r="AC32" s="3"/>
      <c r="AD32" s="3"/>
      <c r="AE32" s="3"/>
      <c r="AF32" s="3"/>
      <c r="AG32" s="3"/>
      <c r="AH32" s="3"/>
      <c r="AI32" s="3"/>
      <c r="AJ32" s="3"/>
      <c r="AK32" s="3"/>
      <c r="AL32" s="3"/>
    </row>
    <row r="33" spans="1:38" ht="24">
      <c r="A33" s="5"/>
      <c r="B33" s="22" t="str">
        <f>IF(ISERROR(VLOOKUP(J33,'==='!B:E,4,FALSE)),"",VLOOKUP(J33,'==='!B:E,4,FALSE))</f>
        <v>1월 4주</v>
      </c>
      <c r="C33" s="22" t="s">
        <v>132</v>
      </c>
      <c r="D33" s="49" t="s">
        <v>47</v>
      </c>
      <c r="E33" s="72" t="s">
        <v>133</v>
      </c>
      <c r="F33" s="72" t="s">
        <v>133</v>
      </c>
      <c r="G33" s="73" t="s">
        <v>134</v>
      </c>
      <c r="H33" s="50" t="s">
        <v>58</v>
      </c>
      <c r="I33" s="22" t="s">
        <v>135</v>
      </c>
      <c r="J33" s="51">
        <v>46050</v>
      </c>
      <c r="K33" s="313" t="s">
        <v>136</v>
      </c>
      <c r="L33" s="52"/>
      <c r="M33" s="22"/>
      <c r="N33" s="22"/>
      <c r="O33" s="22"/>
      <c r="P33" s="61">
        <v>46020</v>
      </c>
      <c r="Q33" s="61">
        <v>46371</v>
      </c>
      <c r="R33" s="53">
        <f t="shared" ref="R33:S33" si="0">884700000/1.1</f>
        <v>804272727.27272725</v>
      </c>
      <c r="S33" s="53">
        <f t="shared" si="0"/>
        <v>804272727.27272725</v>
      </c>
      <c r="T33" s="22"/>
      <c r="U33" s="22" t="s">
        <v>54</v>
      </c>
      <c r="V33" s="54" t="s">
        <v>137</v>
      </c>
      <c r="W33" s="55"/>
      <c r="X33" s="3"/>
      <c r="Y33" s="3"/>
      <c r="Z33" s="3"/>
      <c r="AA33" s="3"/>
      <c r="AB33" s="3"/>
      <c r="AC33" s="3"/>
      <c r="AD33" s="3"/>
      <c r="AE33" s="3"/>
      <c r="AF33" s="3"/>
      <c r="AG33" s="3"/>
      <c r="AH33" s="3"/>
      <c r="AI33" s="3"/>
      <c r="AJ33" s="3"/>
      <c r="AK33" s="3"/>
      <c r="AL33" s="3"/>
    </row>
    <row r="34" spans="1:38" ht="24">
      <c r="A34" s="5"/>
      <c r="B34" s="22" t="str">
        <f>IF(ISERROR(VLOOKUP(J34,'==='!B:E,4,FALSE)),"",VLOOKUP(J34,'==='!B:E,4,FALSE))</f>
        <v>1월 3주</v>
      </c>
      <c r="C34" s="22" t="s">
        <v>132</v>
      </c>
      <c r="D34" s="49" t="s">
        <v>47</v>
      </c>
      <c r="E34" s="72" t="s">
        <v>133</v>
      </c>
      <c r="F34" s="72" t="s">
        <v>133</v>
      </c>
      <c r="G34" s="73" t="s">
        <v>134</v>
      </c>
      <c r="H34" s="50" t="s">
        <v>58</v>
      </c>
      <c r="I34" s="22" t="s">
        <v>135</v>
      </c>
      <c r="J34" s="51">
        <v>46041</v>
      </c>
      <c r="K34" s="313" t="s">
        <v>138</v>
      </c>
      <c r="L34" s="52"/>
      <c r="M34" s="22"/>
      <c r="N34" s="22"/>
      <c r="O34" s="22"/>
      <c r="P34" s="61">
        <v>46020</v>
      </c>
      <c r="Q34" s="61">
        <v>46371</v>
      </c>
      <c r="R34" s="53">
        <f t="shared" ref="R34:S34" si="1">884700000/1.1</f>
        <v>804272727.27272725</v>
      </c>
      <c r="S34" s="53">
        <f t="shared" si="1"/>
        <v>804272727.27272725</v>
      </c>
      <c r="T34" s="22"/>
      <c r="U34" s="22" t="s">
        <v>54</v>
      </c>
      <c r="V34" s="54" t="s">
        <v>137</v>
      </c>
      <c r="W34" s="55"/>
      <c r="X34" s="3"/>
      <c r="Y34" s="3"/>
      <c r="Z34" s="3"/>
      <c r="AA34" s="3"/>
      <c r="AB34" s="3"/>
      <c r="AC34" s="3"/>
      <c r="AD34" s="3"/>
      <c r="AE34" s="3"/>
      <c r="AF34" s="3"/>
      <c r="AG34" s="3"/>
      <c r="AH34" s="3"/>
      <c r="AI34" s="3"/>
      <c r="AJ34" s="3"/>
      <c r="AK34" s="3"/>
      <c r="AL34" s="3"/>
    </row>
    <row r="35" spans="1:38" ht="36">
      <c r="A35" s="5"/>
      <c r="B35" s="22" t="str">
        <f>IF(ISERROR(VLOOKUP(J35,'==='!B:E,4,FALSE)),"",VLOOKUP(J35,'==='!B:E,4,FALSE))</f>
        <v>1월 1주</v>
      </c>
      <c r="C35" s="22" t="s">
        <v>132</v>
      </c>
      <c r="D35" s="49" t="s">
        <v>47</v>
      </c>
      <c r="E35" s="72" t="s">
        <v>133</v>
      </c>
      <c r="F35" s="72" t="s">
        <v>133</v>
      </c>
      <c r="G35" s="73" t="s">
        <v>134</v>
      </c>
      <c r="H35" s="50" t="s">
        <v>58</v>
      </c>
      <c r="I35" s="22" t="s">
        <v>135</v>
      </c>
      <c r="J35" s="51">
        <v>46030</v>
      </c>
      <c r="K35" s="313" t="s">
        <v>139</v>
      </c>
      <c r="L35" s="52"/>
      <c r="M35" s="22"/>
      <c r="N35" s="22"/>
      <c r="O35" s="22"/>
      <c r="P35" s="61">
        <v>46020</v>
      </c>
      <c r="Q35" s="61">
        <v>46371</v>
      </c>
      <c r="R35" s="53">
        <f t="shared" ref="R35:S35" si="2">884700000/1.1</f>
        <v>804272727.27272725</v>
      </c>
      <c r="S35" s="53">
        <f t="shared" si="2"/>
        <v>804272727.27272725</v>
      </c>
      <c r="T35" s="22"/>
      <c r="U35" s="22" t="s">
        <v>54</v>
      </c>
      <c r="V35" s="54" t="s">
        <v>137</v>
      </c>
      <c r="W35" s="55"/>
      <c r="X35" s="3"/>
      <c r="Y35" s="3"/>
      <c r="Z35" s="3"/>
      <c r="AA35" s="3"/>
      <c r="AB35" s="3"/>
      <c r="AC35" s="3"/>
      <c r="AD35" s="3"/>
      <c r="AE35" s="3"/>
      <c r="AF35" s="3"/>
      <c r="AG35" s="3"/>
      <c r="AH35" s="3"/>
      <c r="AI35" s="3"/>
      <c r="AJ35" s="3"/>
      <c r="AK35" s="3"/>
      <c r="AL35" s="3"/>
    </row>
    <row r="36" spans="1:38" ht="48">
      <c r="A36" s="5"/>
      <c r="B36" s="22" t="str">
        <f>IF(ISERROR(VLOOKUP(J36,'==='!B:E,4,FALSE)),"",VLOOKUP(J36,'==='!B:E,4,FALSE))</f>
        <v>2월 1주</v>
      </c>
      <c r="C36" s="22" t="s">
        <v>140</v>
      </c>
      <c r="D36" s="49" t="s">
        <v>47</v>
      </c>
      <c r="E36" s="71" t="s">
        <v>141</v>
      </c>
      <c r="F36" s="22" t="s">
        <v>142</v>
      </c>
      <c r="G36" s="22" t="s">
        <v>143</v>
      </c>
      <c r="H36" s="50" t="s">
        <v>58</v>
      </c>
      <c r="I36" s="22" t="s">
        <v>135</v>
      </c>
      <c r="J36" s="51">
        <v>46055</v>
      </c>
      <c r="K36" s="313" t="s">
        <v>144</v>
      </c>
      <c r="L36" s="52"/>
      <c r="M36" s="22"/>
      <c r="N36" s="22"/>
      <c r="O36" s="62">
        <v>45924</v>
      </c>
      <c r="P36" s="61">
        <v>45915</v>
      </c>
      <c r="Q36" s="22" t="s">
        <v>145</v>
      </c>
      <c r="R36" s="53">
        <f t="shared" ref="R36:S36" si="3">200000000/1.1</f>
        <v>181818181.81818181</v>
      </c>
      <c r="S36" s="53">
        <f t="shared" si="3"/>
        <v>181818181.81818181</v>
      </c>
      <c r="T36" s="22"/>
      <c r="U36" s="22" t="s">
        <v>54</v>
      </c>
      <c r="V36" s="74" t="s">
        <v>146</v>
      </c>
      <c r="W36" s="55"/>
      <c r="X36" s="3"/>
      <c r="Y36" s="3"/>
      <c r="Z36" s="3"/>
      <c r="AA36" s="3"/>
      <c r="AB36" s="3"/>
      <c r="AC36" s="3"/>
      <c r="AD36" s="3"/>
      <c r="AE36" s="3"/>
      <c r="AF36" s="3"/>
      <c r="AG36" s="3"/>
      <c r="AH36" s="3"/>
      <c r="AI36" s="3"/>
      <c r="AJ36" s="3"/>
      <c r="AK36" s="3"/>
      <c r="AL36" s="3"/>
    </row>
    <row r="37" spans="1:38" ht="36">
      <c r="A37" s="5"/>
      <c r="B37" s="22" t="str">
        <f>IF(ISERROR(VLOOKUP(J37,'==='!B:E,4,FALSE)),"",VLOOKUP(J37,'==='!B:E,4,FALSE))</f>
        <v>1월 4주</v>
      </c>
      <c r="C37" s="22" t="s">
        <v>140</v>
      </c>
      <c r="D37" s="49" t="s">
        <v>47</v>
      </c>
      <c r="E37" s="71" t="s">
        <v>141</v>
      </c>
      <c r="F37" s="22" t="s">
        <v>142</v>
      </c>
      <c r="G37" s="22" t="s">
        <v>143</v>
      </c>
      <c r="H37" s="50" t="s">
        <v>58</v>
      </c>
      <c r="I37" s="22" t="s">
        <v>135</v>
      </c>
      <c r="J37" s="51">
        <v>46048</v>
      </c>
      <c r="K37" s="313" t="s">
        <v>147</v>
      </c>
      <c r="L37" s="52"/>
      <c r="M37" s="22"/>
      <c r="N37" s="22"/>
      <c r="O37" s="62">
        <v>45924</v>
      </c>
      <c r="P37" s="61">
        <v>45915</v>
      </c>
      <c r="Q37" s="22" t="s">
        <v>145</v>
      </c>
      <c r="R37" s="53">
        <f t="shared" ref="R37:S37" si="4">200000000/1.1</f>
        <v>181818181.81818181</v>
      </c>
      <c r="S37" s="53">
        <f t="shared" si="4"/>
        <v>181818181.81818181</v>
      </c>
      <c r="T37" s="22"/>
      <c r="U37" s="22" t="s">
        <v>54</v>
      </c>
      <c r="V37" s="74" t="s">
        <v>146</v>
      </c>
      <c r="W37" s="55"/>
      <c r="X37" s="3"/>
      <c r="Y37" s="3"/>
      <c r="Z37" s="3"/>
      <c r="AA37" s="3"/>
      <c r="AB37" s="3"/>
      <c r="AC37" s="3"/>
      <c r="AD37" s="3"/>
      <c r="AE37" s="3"/>
      <c r="AF37" s="3"/>
      <c r="AG37" s="3"/>
      <c r="AH37" s="3"/>
      <c r="AI37" s="3"/>
      <c r="AJ37" s="3"/>
      <c r="AK37" s="3"/>
      <c r="AL37" s="3"/>
    </row>
    <row r="38" spans="1:38" ht="48">
      <c r="A38" s="5"/>
      <c r="B38" s="22" t="str">
        <f>IF(ISERROR(VLOOKUP(J38,'==='!B:E,4,FALSE)),"",VLOOKUP(J38,'==='!B:E,4,FALSE))</f>
        <v>1월 3주</v>
      </c>
      <c r="C38" s="22" t="s">
        <v>140</v>
      </c>
      <c r="D38" s="49" t="s">
        <v>47</v>
      </c>
      <c r="E38" s="71" t="s">
        <v>141</v>
      </c>
      <c r="F38" s="22" t="s">
        <v>142</v>
      </c>
      <c r="G38" s="22" t="s">
        <v>143</v>
      </c>
      <c r="H38" s="50" t="s">
        <v>58</v>
      </c>
      <c r="I38" s="22" t="s">
        <v>135</v>
      </c>
      <c r="J38" s="51">
        <v>46043</v>
      </c>
      <c r="K38" s="313" t="s">
        <v>148</v>
      </c>
      <c r="L38" s="52"/>
      <c r="M38" s="22"/>
      <c r="N38" s="22"/>
      <c r="O38" s="62">
        <v>45924</v>
      </c>
      <c r="P38" s="61">
        <v>45915</v>
      </c>
      <c r="Q38" s="22" t="s">
        <v>145</v>
      </c>
      <c r="R38" s="53">
        <f t="shared" ref="R38:S38" si="5">200000000/1.1</f>
        <v>181818181.81818181</v>
      </c>
      <c r="S38" s="53">
        <f t="shared" si="5"/>
        <v>181818181.81818181</v>
      </c>
      <c r="T38" s="22"/>
      <c r="U38" s="22" t="s">
        <v>54</v>
      </c>
      <c r="V38" s="74" t="s">
        <v>146</v>
      </c>
      <c r="W38" s="55"/>
      <c r="X38" s="3"/>
      <c r="Y38" s="3"/>
      <c r="Z38" s="3"/>
      <c r="AA38" s="3"/>
      <c r="AB38" s="3"/>
      <c r="AC38" s="3"/>
      <c r="AD38" s="3"/>
      <c r="AE38" s="3"/>
      <c r="AF38" s="3"/>
      <c r="AG38" s="3"/>
      <c r="AH38" s="3"/>
      <c r="AI38" s="3"/>
      <c r="AJ38" s="3"/>
      <c r="AK38" s="3"/>
      <c r="AL38" s="3"/>
    </row>
    <row r="39" spans="1:38" ht="45" customHeight="1">
      <c r="A39" s="5"/>
      <c r="B39" s="22" t="str">
        <f>IF(ISERROR(VLOOKUP(J39,'==='!B:E,4,FALSE)),"",VLOOKUP(J39,'==='!B:E,4,FALSE))</f>
        <v>1월 1주</v>
      </c>
      <c r="C39" s="22" t="s">
        <v>140</v>
      </c>
      <c r="D39" s="49" t="s">
        <v>47</v>
      </c>
      <c r="E39" s="71" t="s">
        <v>141</v>
      </c>
      <c r="F39" s="22" t="s">
        <v>142</v>
      </c>
      <c r="G39" s="22" t="s">
        <v>143</v>
      </c>
      <c r="H39" s="50" t="s">
        <v>58</v>
      </c>
      <c r="I39" s="22" t="s">
        <v>135</v>
      </c>
      <c r="J39" s="51">
        <v>46029</v>
      </c>
      <c r="K39" s="313" t="s">
        <v>149</v>
      </c>
      <c r="L39" s="52"/>
      <c r="M39" s="22"/>
      <c r="N39" s="22"/>
      <c r="O39" s="62">
        <v>45924</v>
      </c>
      <c r="P39" s="61">
        <v>45915</v>
      </c>
      <c r="Q39" s="22" t="s">
        <v>145</v>
      </c>
      <c r="R39" s="53">
        <f t="shared" ref="R39:S39" si="6">200000000/1.1</f>
        <v>181818181.81818181</v>
      </c>
      <c r="S39" s="53">
        <f t="shared" si="6"/>
        <v>181818181.81818181</v>
      </c>
      <c r="T39" s="22"/>
      <c r="U39" s="22" t="s">
        <v>54</v>
      </c>
      <c r="V39" s="74" t="s">
        <v>146</v>
      </c>
      <c r="W39" s="55"/>
      <c r="X39" s="3"/>
      <c r="Y39" s="3"/>
      <c r="Z39" s="3"/>
      <c r="AA39" s="3"/>
      <c r="AB39" s="3"/>
      <c r="AC39" s="3"/>
      <c r="AD39" s="3"/>
      <c r="AE39" s="3"/>
      <c r="AF39" s="3"/>
      <c r="AG39" s="3"/>
      <c r="AH39" s="3"/>
      <c r="AI39" s="3"/>
      <c r="AJ39" s="3"/>
      <c r="AK39" s="3"/>
      <c r="AL39" s="3"/>
    </row>
    <row r="40" spans="1:38" ht="92.25" customHeight="1">
      <c r="A40" s="5"/>
      <c r="B40" s="63" t="str">
        <f>IF(ISERROR(VLOOKUP(J40,'==='!B:E,4,FALSE)),"",VLOOKUP(J40,'==='!B:E,4,FALSE))</f>
        <v>1월 1주</v>
      </c>
      <c r="C40" s="63" t="s">
        <v>140</v>
      </c>
      <c r="D40" s="75" t="s">
        <v>47</v>
      </c>
      <c r="E40" s="65" t="s">
        <v>141</v>
      </c>
      <c r="F40" s="63" t="s">
        <v>150</v>
      </c>
      <c r="G40" s="63" t="s">
        <v>143</v>
      </c>
      <c r="H40" s="64" t="s">
        <v>58</v>
      </c>
      <c r="I40" s="63" t="s">
        <v>135</v>
      </c>
      <c r="J40" s="76">
        <v>46024</v>
      </c>
      <c r="K40" s="314" t="s">
        <v>151</v>
      </c>
      <c r="L40" s="67"/>
      <c r="M40" s="68"/>
      <c r="N40" s="68"/>
      <c r="O40" s="77">
        <v>45924</v>
      </c>
      <c r="P40" s="78">
        <v>45915</v>
      </c>
      <c r="Q40" s="63" t="s">
        <v>145</v>
      </c>
      <c r="R40" s="79">
        <f t="shared" ref="R40:S40" si="7">200000000/1.1</f>
        <v>181818181.81818181</v>
      </c>
      <c r="S40" s="79">
        <f t="shared" si="7"/>
        <v>181818181.81818181</v>
      </c>
      <c r="T40" s="68"/>
      <c r="U40" s="63" t="s">
        <v>54</v>
      </c>
      <c r="V40" s="74" t="s">
        <v>146</v>
      </c>
      <c r="W40" s="69"/>
      <c r="X40" s="3"/>
      <c r="Y40" s="3"/>
      <c r="Z40" s="3"/>
      <c r="AA40" s="3"/>
      <c r="AB40" s="3"/>
      <c r="AC40" s="3"/>
      <c r="AD40" s="3"/>
      <c r="AE40" s="3"/>
      <c r="AF40" s="3"/>
      <c r="AG40" s="3"/>
      <c r="AH40" s="3"/>
      <c r="AI40" s="3"/>
      <c r="AJ40" s="3"/>
      <c r="AK40" s="3"/>
      <c r="AL40" s="3"/>
    </row>
    <row r="41" spans="1:38" ht="48">
      <c r="A41" s="5"/>
      <c r="B41" s="22" t="str">
        <f>IF(ISERROR(VLOOKUP(J41,'==='!B:E,4,FALSE)),"",VLOOKUP(J41,'==='!B:E,4,FALSE))</f>
        <v>1월 1주</v>
      </c>
      <c r="C41" s="22" t="s">
        <v>83</v>
      </c>
      <c r="D41" s="49" t="s">
        <v>47</v>
      </c>
      <c r="E41" s="22" t="s">
        <v>84</v>
      </c>
      <c r="F41" s="22" t="s">
        <v>84</v>
      </c>
      <c r="G41" s="60" t="s">
        <v>85</v>
      </c>
      <c r="H41" s="50" t="s">
        <v>58</v>
      </c>
      <c r="I41" s="22" t="s">
        <v>66</v>
      </c>
      <c r="J41" s="51">
        <v>46030</v>
      </c>
      <c r="K41" s="313" t="s">
        <v>96</v>
      </c>
      <c r="L41" s="52"/>
      <c r="M41" s="22" t="s">
        <v>88</v>
      </c>
      <c r="N41" s="22" t="s">
        <v>89</v>
      </c>
      <c r="O41" s="22"/>
      <c r="P41" s="22" t="s">
        <v>90</v>
      </c>
      <c r="Q41" s="62">
        <v>46203</v>
      </c>
      <c r="R41" s="53"/>
      <c r="S41" s="53"/>
      <c r="T41" s="22"/>
      <c r="U41" s="22" t="s">
        <v>91</v>
      </c>
      <c r="V41" s="54" t="s">
        <v>92</v>
      </c>
      <c r="W41" s="55"/>
      <c r="X41" s="3"/>
      <c r="Y41" s="3"/>
      <c r="Z41" s="3"/>
      <c r="AA41" s="3"/>
      <c r="AB41" s="3"/>
      <c r="AC41" s="3"/>
      <c r="AD41" s="3"/>
      <c r="AE41" s="3"/>
      <c r="AF41" s="3"/>
      <c r="AG41" s="3"/>
      <c r="AH41" s="3"/>
      <c r="AI41" s="3"/>
      <c r="AJ41" s="3"/>
      <c r="AK41" s="3"/>
      <c r="AL41" s="3"/>
    </row>
    <row r="42" spans="1:38" ht="24">
      <c r="A42" s="5"/>
      <c r="B42" s="22" t="str">
        <f>IF(ISERROR(VLOOKUP(J42,'==='!B:E,4,FALSE)),"",VLOOKUP(J42,'==='!B:E,4,FALSE))</f>
        <v>1월 1주</v>
      </c>
      <c r="C42" s="22" t="s">
        <v>152</v>
      </c>
      <c r="D42" s="49" t="s">
        <v>47</v>
      </c>
      <c r="E42" s="22" t="s">
        <v>153</v>
      </c>
      <c r="F42" s="22" t="s">
        <v>153</v>
      </c>
      <c r="G42" s="60" t="s">
        <v>154</v>
      </c>
      <c r="H42" s="50" t="s">
        <v>42</v>
      </c>
      <c r="I42" s="22" t="s">
        <v>59</v>
      </c>
      <c r="J42" s="51">
        <v>46028</v>
      </c>
      <c r="K42" s="313" t="s">
        <v>155</v>
      </c>
      <c r="L42" s="52"/>
      <c r="M42" s="22"/>
      <c r="N42" s="80"/>
      <c r="O42" s="22"/>
      <c r="P42" s="22"/>
      <c r="Q42" s="22"/>
      <c r="R42" s="53"/>
      <c r="S42" s="53"/>
      <c r="T42" s="22"/>
      <c r="U42" s="22"/>
      <c r="V42" s="54" t="s">
        <v>156</v>
      </c>
      <c r="W42" s="70"/>
      <c r="X42" s="3"/>
      <c r="Y42" s="3"/>
      <c r="Z42" s="3"/>
      <c r="AA42" s="3"/>
      <c r="AB42" s="3"/>
      <c r="AC42" s="3"/>
      <c r="AD42" s="3"/>
      <c r="AE42" s="3"/>
      <c r="AF42" s="3"/>
      <c r="AG42" s="3"/>
      <c r="AH42" s="3"/>
      <c r="AI42" s="3"/>
      <c r="AJ42" s="3"/>
      <c r="AK42" s="3"/>
      <c r="AL42" s="3"/>
    </row>
    <row r="43" spans="1:38" ht="24">
      <c r="A43" s="5"/>
      <c r="B43" s="22" t="str">
        <f>IF(ISERROR(VLOOKUP(J43,'==='!B:E,4,FALSE)),"",VLOOKUP(J43,'==='!B:E,4,FALSE))</f>
        <v>1월 1주</v>
      </c>
      <c r="C43" s="22" t="s">
        <v>97</v>
      </c>
      <c r="D43" s="49" t="s">
        <v>38</v>
      </c>
      <c r="E43" s="22" t="s">
        <v>98</v>
      </c>
      <c r="F43" s="22" t="s">
        <v>99</v>
      </c>
      <c r="G43" s="60" t="s">
        <v>100</v>
      </c>
      <c r="H43" s="50" t="s">
        <v>42</v>
      </c>
      <c r="I43" s="22" t="s">
        <v>59</v>
      </c>
      <c r="J43" s="51">
        <v>46028</v>
      </c>
      <c r="K43" s="313" t="s">
        <v>157</v>
      </c>
      <c r="L43" s="52"/>
      <c r="M43" s="22"/>
      <c r="N43" s="22"/>
      <c r="O43" s="22"/>
      <c r="P43" s="22"/>
      <c r="Q43" s="22"/>
      <c r="R43" s="53"/>
      <c r="S43" s="53"/>
      <c r="T43" s="22"/>
      <c r="U43" s="22"/>
      <c r="V43" s="22" t="s">
        <v>99</v>
      </c>
      <c r="W43" s="55"/>
      <c r="X43" s="3"/>
      <c r="Y43" s="3"/>
      <c r="Z43" s="3"/>
      <c r="AA43" s="3"/>
      <c r="AB43" s="3"/>
      <c r="AC43" s="3"/>
      <c r="AD43" s="3"/>
      <c r="AE43" s="3"/>
      <c r="AF43" s="3"/>
      <c r="AG43" s="3"/>
      <c r="AH43" s="3"/>
      <c r="AI43" s="3"/>
      <c r="AJ43" s="3"/>
      <c r="AK43" s="3"/>
      <c r="AL43" s="3"/>
    </row>
    <row r="44" spans="1:38" ht="35.25" customHeight="1">
      <c r="A44" s="5"/>
      <c r="B44" s="22" t="str">
        <f>IF(ISERROR(VLOOKUP(J44,'==='!B:E,4,FALSE)),"",VLOOKUP(J44,'==='!B:E,4,FALSE))</f>
        <v>2월 1주</v>
      </c>
      <c r="C44" s="22" t="s">
        <v>158</v>
      </c>
      <c r="D44" s="49" t="s">
        <v>47</v>
      </c>
      <c r="E44" s="72" t="s">
        <v>159</v>
      </c>
      <c r="F44" s="72" t="s">
        <v>159</v>
      </c>
      <c r="G44" s="73" t="s">
        <v>160</v>
      </c>
      <c r="H44" s="50" t="s">
        <v>58</v>
      </c>
      <c r="I44" s="22" t="s">
        <v>59</v>
      </c>
      <c r="J44" s="51">
        <v>46057</v>
      </c>
      <c r="K44" s="313" t="s">
        <v>161</v>
      </c>
      <c r="L44" s="52">
        <v>70000000</v>
      </c>
      <c r="M44" s="22" t="s">
        <v>162</v>
      </c>
      <c r="N44" s="22"/>
      <c r="O44" s="22"/>
      <c r="P44" s="22"/>
      <c r="Q44" s="22"/>
      <c r="R44" s="53"/>
      <c r="S44" s="53"/>
      <c r="T44" s="22"/>
      <c r="U44" s="22" t="s">
        <v>163</v>
      </c>
      <c r="V44" s="54" t="s">
        <v>164</v>
      </c>
      <c r="W44" s="81"/>
      <c r="X44" s="3"/>
      <c r="Y44" s="3"/>
      <c r="Z44" s="3"/>
      <c r="AA44" s="3"/>
      <c r="AB44" s="3"/>
      <c r="AC44" s="3"/>
      <c r="AD44" s="3"/>
      <c r="AE44" s="3"/>
      <c r="AF44" s="3"/>
      <c r="AG44" s="3"/>
      <c r="AH44" s="3"/>
      <c r="AI44" s="3"/>
      <c r="AJ44" s="3"/>
      <c r="AK44" s="3"/>
      <c r="AL44" s="3"/>
    </row>
    <row r="45" spans="1:38" ht="35.25" customHeight="1">
      <c r="A45" s="5"/>
      <c r="B45" s="22" t="str">
        <f>IF(ISERROR(VLOOKUP(J45,'==='!B:E,4,FALSE)),"",VLOOKUP(J45,'==='!B:E,4,FALSE))</f>
        <v>1월 1주</v>
      </c>
      <c r="C45" s="22" t="s">
        <v>158</v>
      </c>
      <c r="D45" s="49" t="s">
        <v>47</v>
      </c>
      <c r="E45" s="72" t="s">
        <v>159</v>
      </c>
      <c r="F45" s="72" t="s">
        <v>159</v>
      </c>
      <c r="G45" s="73" t="s">
        <v>160</v>
      </c>
      <c r="H45" s="50" t="s">
        <v>58</v>
      </c>
      <c r="I45" s="22" t="s">
        <v>59</v>
      </c>
      <c r="J45" s="51">
        <v>46030</v>
      </c>
      <c r="K45" s="313" t="s">
        <v>165</v>
      </c>
      <c r="L45" s="52">
        <v>70000000</v>
      </c>
      <c r="M45" s="22" t="s">
        <v>162</v>
      </c>
      <c r="N45" s="22"/>
      <c r="O45" s="22"/>
      <c r="P45" s="22"/>
      <c r="Q45" s="22"/>
      <c r="R45" s="53"/>
      <c r="S45" s="53"/>
      <c r="T45" s="22"/>
      <c r="U45" s="22" t="s">
        <v>163</v>
      </c>
      <c r="V45" s="54" t="s">
        <v>164</v>
      </c>
      <c r="W45" s="81"/>
      <c r="X45" s="3"/>
      <c r="Y45" s="3"/>
      <c r="Z45" s="3"/>
      <c r="AA45" s="3"/>
      <c r="AB45" s="3"/>
      <c r="AC45" s="3"/>
      <c r="AD45" s="3"/>
      <c r="AE45" s="3"/>
      <c r="AF45" s="3"/>
      <c r="AG45" s="3"/>
      <c r="AH45" s="3"/>
      <c r="AI45" s="3"/>
      <c r="AJ45" s="3"/>
      <c r="AK45" s="3"/>
      <c r="AL45" s="3"/>
    </row>
    <row r="46" spans="1:38" ht="96" customHeight="1">
      <c r="A46" s="5"/>
      <c r="B46" s="22" t="str">
        <f>IF(ISERROR(VLOOKUP(J46,'==='!B:E,4,FALSE)),"",VLOOKUP(J46,'==='!B:E,4,FALSE))</f>
        <v>1월 1주</v>
      </c>
      <c r="C46" s="22" t="s">
        <v>108</v>
      </c>
      <c r="D46" s="49" t="s">
        <v>47</v>
      </c>
      <c r="E46" s="22" t="s">
        <v>109</v>
      </c>
      <c r="F46" s="22" t="s">
        <v>109</v>
      </c>
      <c r="G46" s="22" t="s">
        <v>110</v>
      </c>
      <c r="H46" s="50" t="s">
        <v>50</v>
      </c>
      <c r="I46" s="22" t="s">
        <v>66</v>
      </c>
      <c r="J46" s="51">
        <v>46027</v>
      </c>
      <c r="K46" s="313" t="s">
        <v>166</v>
      </c>
      <c r="L46" s="52"/>
      <c r="M46" s="22"/>
      <c r="N46" s="22"/>
      <c r="O46" s="22"/>
      <c r="P46" s="22"/>
      <c r="Q46" s="22"/>
      <c r="R46" s="53"/>
      <c r="S46" s="53"/>
      <c r="T46" s="22"/>
      <c r="U46" s="22"/>
      <c r="V46" s="54" t="s">
        <v>112</v>
      </c>
      <c r="W46" s="55"/>
      <c r="X46" s="3"/>
      <c r="Y46" s="3"/>
      <c r="Z46" s="3"/>
      <c r="AA46" s="3"/>
      <c r="AB46" s="3"/>
      <c r="AC46" s="3"/>
      <c r="AD46" s="3"/>
      <c r="AE46" s="3"/>
      <c r="AF46" s="3"/>
      <c r="AG46" s="3"/>
      <c r="AH46" s="3"/>
      <c r="AI46" s="3"/>
      <c r="AJ46" s="3"/>
      <c r="AK46" s="3"/>
      <c r="AL46" s="3"/>
    </row>
    <row r="47" spans="1:38" ht="36">
      <c r="A47" s="5"/>
      <c r="B47" s="22" t="str">
        <f>IF(ISERROR(VLOOKUP(J47,'==='!B:E,4,FALSE)),"",VLOOKUP(J47,'==='!B:E,4,FALSE))</f>
        <v>1월 1주</v>
      </c>
      <c r="C47" s="22" t="s">
        <v>167</v>
      </c>
      <c r="D47" s="49" t="s">
        <v>47</v>
      </c>
      <c r="E47" s="22" t="s">
        <v>168</v>
      </c>
      <c r="F47" s="22" t="s">
        <v>169</v>
      </c>
      <c r="G47" s="22" t="s">
        <v>170</v>
      </c>
      <c r="H47" s="50" t="s">
        <v>50</v>
      </c>
      <c r="I47" s="22" t="s">
        <v>43</v>
      </c>
      <c r="J47" s="51">
        <v>46029</v>
      </c>
      <c r="K47" s="313" t="s">
        <v>171</v>
      </c>
      <c r="L47" s="52"/>
      <c r="M47" s="22"/>
      <c r="N47" s="22"/>
      <c r="O47" s="22"/>
      <c r="P47" s="22"/>
      <c r="Q47" s="22"/>
      <c r="R47" s="53"/>
      <c r="S47" s="53"/>
      <c r="T47" s="22"/>
      <c r="U47" s="22"/>
      <c r="V47" s="54" t="s">
        <v>172</v>
      </c>
      <c r="W47" s="55"/>
      <c r="X47" s="3"/>
      <c r="Y47" s="3"/>
      <c r="Z47" s="3"/>
      <c r="AA47" s="3"/>
      <c r="AB47" s="3"/>
      <c r="AC47" s="3"/>
      <c r="AD47" s="3"/>
      <c r="AE47" s="3"/>
      <c r="AF47" s="3"/>
      <c r="AG47" s="3"/>
      <c r="AH47" s="3"/>
      <c r="AI47" s="3"/>
      <c r="AJ47" s="3"/>
      <c r="AK47" s="3"/>
      <c r="AL47" s="3"/>
    </row>
    <row r="48" spans="1:38" ht="36">
      <c r="A48" s="5"/>
      <c r="B48" s="22" t="str">
        <f>IF(ISERROR(VLOOKUP(J48,'==='!B:E,4,FALSE)),"",VLOOKUP(J48,'==='!B:E,4,FALSE))</f>
        <v>1월 4주</v>
      </c>
      <c r="C48" s="22" t="s">
        <v>167</v>
      </c>
      <c r="D48" s="49" t="s">
        <v>47</v>
      </c>
      <c r="E48" s="22" t="s">
        <v>168</v>
      </c>
      <c r="F48" s="22" t="s">
        <v>169</v>
      </c>
      <c r="G48" s="22" t="s">
        <v>170</v>
      </c>
      <c r="H48" s="50" t="s">
        <v>50</v>
      </c>
      <c r="I48" s="22" t="s">
        <v>43</v>
      </c>
      <c r="J48" s="51">
        <v>46050</v>
      </c>
      <c r="K48" s="313" t="s">
        <v>173</v>
      </c>
      <c r="L48" s="52"/>
      <c r="M48" s="22"/>
      <c r="N48" s="22"/>
      <c r="O48" s="22"/>
      <c r="P48" s="22"/>
      <c r="Q48" s="22"/>
      <c r="R48" s="53"/>
      <c r="S48" s="53"/>
      <c r="T48" s="22"/>
      <c r="U48" s="22"/>
      <c r="V48" s="54" t="s">
        <v>172</v>
      </c>
      <c r="W48" s="55"/>
      <c r="X48" s="3"/>
      <c r="Y48" s="3"/>
      <c r="Z48" s="3"/>
      <c r="AA48" s="3"/>
      <c r="AB48" s="3"/>
      <c r="AC48" s="3"/>
      <c r="AD48" s="3"/>
      <c r="AE48" s="3"/>
      <c r="AF48" s="3"/>
      <c r="AG48" s="3"/>
      <c r="AH48" s="3"/>
      <c r="AI48" s="3"/>
      <c r="AJ48" s="3"/>
      <c r="AK48" s="3"/>
      <c r="AL48" s="3"/>
    </row>
    <row r="49" spans="1:38" ht="57.75" customHeight="1">
      <c r="A49" s="5"/>
      <c r="B49" s="22" t="str">
        <f>IF(ISERROR(VLOOKUP(J49,'==='!B:E,4,FALSE)),"",VLOOKUP(J49,'==='!B:E,4,FALSE))</f>
        <v>2월 1주</v>
      </c>
      <c r="C49" s="22" t="s">
        <v>167</v>
      </c>
      <c r="D49" s="49" t="s">
        <v>47</v>
      </c>
      <c r="E49" s="22" t="s">
        <v>168</v>
      </c>
      <c r="F49" s="22" t="s">
        <v>169</v>
      </c>
      <c r="G49" s="22" t="s">
        <v>170</v>
      </c>
      <c r="H49" s="50" t="s">
        <v>50</v>
      </c>
      <c r="I49" s="22" t="s">
        <v>43</v>
      </c>
      <c r="J49" s="51">
        <v>46057</v>
      </c>
      <c r="K49" s="313" t="s">
        <v>174</v>
      </c>
      <c r="L49" s="52"/>
      <c r="M49" s="22"/>
      <c r="N49" s="22"/>
      <c r="O49" s="22"/>
      <c r="P49" s="22"/>
      <c r="Q49" s="22"/>
      <c r="R49" s="53"/>
      <c r="S49" s="53"/>
      <c r="T49" s="22"/>
      <c r="U49" s="22"/>
      <c r="V49" s="54" t="s">
        <v>172</v>
      </c>
      <c r="W49" s="55"/>
      <c r="X49" s="3"/>
      <c r="Y49" s="3"/>
      <c r="Z49" s="3"/>
      <c r="AA49" s="3"/>
      <c r="AB49" s="3"/>
      <c r="AC49" s="3"/>
      <c r="AD49" s="3"/>
      <c r="AE49" s="3"/>
      <c r="AF49" s="3"/>
      <c r="AG49" s="3"/>
      <c r="AH49" s="3"/>
      <c r="AI49" s="3"/>
      <c r="AJ49" s="3"/>
      <c r="AK49" s="3"/>
      <c r="AL49" s="3"/>
    </row>
    <row r="50" spans="1:38" ht="74.25" customHeight="1">
      <c r="A50" s="5"/>
      <c r="B50" s="22" t="str">
        <f>IF(ISERROR(VLOOKUP(J50,'==='!B:E,4,FALSE)),"",VLOOKUP(J50,'==='!B:E,4,FALSE))</f>
        <v>1월 3주</v>
      </c>
      <c r="C50" s="22" t="s">
        <v>175</v>
      </c>
      <c r="D50" s="49" t="s">
        <v>176</v>
      </c>
      <c r="E50" s="22" t="s">
        <v>177</v>
      </c>
      <c r="F50" s="22" t="s">
        <v>177</v>
      </c>
      <c r="G50" s="22" t="s">
        <v>178</v>
      </c>
      <c r="H50" s="50" t="s">
        <v>50</v>
      </c>
      <c r="I50" s="22" t="s">
        <v>66</v>
      </c>
      <c r="J50" s="51">
        <v>46043</v>
      </c>
      <c r="K50" s="313" t="s">
        <v>179</v>
      </c>
      <c r="L50" s="52"/>
      <c r="M50" s="22"/>
      <c r="N50" s="22"/>
      <c r="O50" s="22"/>
      <c r="P50" s="22"/>
      <c r="Q50" s="22"/>
      <c r="R50" s="53"/>
      <c r="S50" s="53"/>
      <c r="T50" s="22"/>
      <c r="U50" s="22"/>
      <c r="V50" s="22"/>
      <c r="W50" s="57"/>
      <c r="X50" s="3"/>
      <c r="Y50" s="3"/>
      <c r="Z50" s="3"/>
      <c r="AA50" s="3"/>
      <c r="AB50" s="3"/>
      <c r="AC50" s="3"/>
      <c r="AD50" s="3"/>
      <c r="AE50" s="3"/>
      <c r="AF50" s="3"/>
      <c r="AG50" s="3"/>
      <c r="AH50" s="3"/>
      <c r="AI50" s="3"/>
      <c r="AJ50" s="3"/>
      <c r="AK50" s="3"/>
      <c r="AL50" s="3"/>
    </row>
    <row r="51" spans="1:38" ht="57.75" customHeight="1">
      <c r="A51" s="5"/>
      <c r="B51" s="22" t="str">
        <f>IF(ISERROR(VLOOKUP(J51,'==='!B:E,4,FALSE)),"",VLOOKUP(J51,'==='!B:E,4,FALSE))</f>
        <v>1월 3주</v>
      </c>
      <c r="C51" s="22" t="s">
        <v>180</v>
      </c>
      <c r="D51" s="49" t="s">
        <v>47</v>
      </c>
      <c r="E51" s="22" t="s">
        <v>181</v>
      </c>
      <c r="F51" s="22" t="s">
        <v>181</v>
      </c>
      <c r="G51" s="22" t="s">
        <v>182</v>
      </c>
      <c r="H51" s="50" t="s">
        <v>50</v>
      </c>
      <c r="I51" s="22" t="s">
        <v>66</v>
      </c>
      <c r="J51" s="51">
        <v>46043</v>
      </c>
      <c r="K51" s="313" t="s">
        <v>183</v>
      </c>
      <c r="L51" s="52"/>
      <c r="M51" s="22"/>
      <c r="N51" s="22"/>
      <c r="O51" s="22"/>
      <c r="P51" s="22"/>
      <c r="Q51" s="22"/>
      <c r="R51" s="53"/>
      <c r="S51" s="53"/>
      <c r="T51" s="22"/>
      <c r="U51" s="22"/>
      <c r="V51" s="22"/>
      <c r="W51" s="57"/>
      <c r="X51" s="3"/>
      <c r="Y51" s="3"/>
      <c r="Z51" s="3"/>
      <c r="AA51" s="3"/>
      <c r="AB51" s="3"/>
      <c r="AC51" s="3"/>
      <c r="AD51" s="3"/>
      <c r="AE51" s="3"/>
      <c r="AF51" s="3"/>
      <c r="AG51" s="3"/>
      <c r="AH51" s="3"/>
      <c r="AI51" s="3"/>
      <c r="AJ51" s="3"/>
      <c r="AK51" s="3"/>
      <c r="AL51" s="3"/>
    </row>
    <row r="52" spans="1:38" ht="57.75" customHeight="1">
      <c r="A52" s="5"/>
      <c r="B52" s="22" t="str">
        <f>IF(ISERROR(VLOOKUP(J52,'==='!B:E,4,FALSE)),"",VLOOKUP(J52,'==='!B:E,4,FALSE))</f>
        <v>2월 1주</v>
      </c>
      <c r="C52" s="22" t="s">
        <v>180</v>
      </c>
      <c r="D52" s="49" t="s">
        <v>47</v>
      </c>
      <c r="E52" s="22" t="s">
        <v>181</v>
      </c>
      <c r="F52" s="22" t="s">
        <v>181</v>
      </c>
      <c r="G52" s="22" t="s">
        <v>182</v>
      </c>
      <c r="H52" s="50" t="s">
        <v>50</v>
      </c>
      <c r="I52" s="22" t="s">
        <v>66</v>
      </c>
      <c r="J52" s="51">
        <v>46056</v>
      </c>
      <c r="K52" s="313" t="s">
        <v>184</v>
      </c>
      <c r="L52" s="52"/>
      <c r="M52" s="22"/>
      <c r="N52" s="22"/>
      <c r="O52" s="22"/>
      <c r="P52" s="22"/>
      <c r="Q52" s="22"/>
      <c r="R52" s="53"/>
      <c r="S52" s="53"/>
      <c r="T52" s="22"/>
      <c r="U52" s="22"/>
      <c r="V52" s="22"/>
      <c r="W52" s="57"/>
      <c r="X52" s="3"/>
      <c r="Y52" s="3"/>
      <c r="Z52" s="3"/>
      <c r="AA52" s="3"/>
      <c r="AB52" s="3"/>
      <c r="AC52" s="3"/>
      <c r="AD52" s="3"/>
      <c r="AE52" s="3"/>
      <c r="AF52" s="3"/>
      <c r="AG52" s="3"/>
      <c r="AH52" s="3"/>
      <c r="AI52" s="3"/>
      <c r="AJ52" s="3"/>
      <c r="AK52" s="3"/>
      <c r="AL52" s="3"/>
    </row>
    <row r="53" spans="1:38" ht="57.75" customHeight="1">
      <c r="A53" s="5"/>
      <c r="B53" s="22" t="str">
        <f>IF(ISERROR(VLOOKUP(J53,'==='!B:E,4,FALSE)),"",VLOOKUP(J53,'==='!B:E,4,FALSE))</f>
        <v>1월 3주</v>
      </c>
      <c r="C53" s="22" t="s">
        <v>180</v>
      </c>
      <c r="D53" s="49" t="s">
        <v>176</v>
      </c>
      <c r="E53" s="22" t="s">
        <v>185</v>
      </c>
      <c r="F53" s="22" t="s">
        <v>185</v>
      </c>
      <c r="G53" s="22" t="s">
        <v>186</v>
      </c>
      <c r="H53" s="50" t="s">
        <v>50</v>
      </c>
      <c r="I53" s="22" t="s">
        <v>66</v>
      </c>
      <c r="J53" s="51">
        <v>46044</v>
      </c>
      <c r="K53" s="313" t="s">
        <v>187</v>
      </c>
      <c r="L53" s="52"/>
      <c r="M53" s="22"/>
      <c r="N53" s="22"/>
      <c r="O53" s="22"/>
      <c r="P53" s="22"/>
      <c r="Q53" s="22"/>
      <c r="R53" s="53"/>
      <c r="S53" s="53"/>
      <c r="T53" s="22"/>
      <c r="U53" s="22"/>
      <c r="V53" s="22"/>
      <c r="W53" s="57"/>
      <c r="X53" s="3"/>
      <c r="Y53" s="3"/>
      <c r="Z53" s="3"/>
      <c r="AA53" s="3"/>
      <c r="AB53" s="3"/>
      <c r="AC53" s="3"/>
      <c r="AD53" s="3"/>
      <c r="AE53" s="3"/>
      <c r="AF53" s="3"/>
      <c r="AG53" s="3"/>
      <c r="AH53" s="3"/>
      <c r="AI53" s="3"/>
      <c r="AJ53" s="3"/>
      <c r="AK53" s="3"/>
      <c r="AL53" s="3"/>
    </row>
    <row r="54" spans="1:38" ht="51.75" customHeight="1">
      <c r="A54" s="5"/>
      <c r="B54" s="22" t="str">
        <f>IF(ISERROR(VLOOKUP(J54,'==='!B:E,4,FALSE)),"",VLOOKUP(J54,'==='!B:E,4,FALSE))</f>
        <v>1월 4주</v>
      </c>
      <c r="C54" s="22" t="s">
        <v>188</v>
      </c>
      <c r="D54" s="49" t="s">
        <v>38</v>
      </c>
      <c r="E54" s="22" t="s">
        <v>189</v>
      </c>
      <c r="F54" s="22" t="s">
        <v>189</v>
      </c>
      <c r="G54" s="22" t="s">
        <v>190</v>
      </c>
      <c r="H54" s="50" t="s">
        <v>50</v>
      </c>
      <c r="I54" s="22" t="s">
        <v>59</v>
      </c>
      <c r="J54" s="51">
        <v>46050</v>
      </c>
      <c r="K54" s="313" t="s">
        <v>191</v>
      </c>
      <c r="L54" s="52"/>
      <c r="M54" s="22"/>
      <c r="N54" s="22"/>
      <c r="O54" s="22"/>
      <c r="P54" s="22"/>
      <c r="Q54" s="22"/>
      <c r="R54" s="53"/>
      <c r="S54" s="53"/>
      <c r="T54" s="22"/>
      <c r="U54" s="22"/>
      <c r="V54" s="22"/>
      <c r="W54" s="57"/>
      <c r="X54" s="3"/>
      <c r="Y54" s="3"/>
      <c r="Z54" s="3"/>
      <c r="AA54" s="3"/>
      <c r="AB54" s="3"/>
      <c r="AC54" s="3"/>
      <c r="AD54" s="3"/>
      <c r="AE54" s="3"/>
      <c r="AF54" s="3"/>
      <c r="AG54" s="3"/>
      <c r="AH54" s="3"/>
      <c r="AI54" s="3"/>
      <c r="AJ54" s="3"/>
      <c r="AK54" s="3"/>
      <c r="AL54" s="3"/>
    </row>
    <row r="55" spans="1:38" ht="41.25" customHeight="1">
      <c r="A55" s="5"/>
      <c r="B55" s="22" t="str">
        <f>IF(ISERROR(VLOOKUP(J55,'==='!B:E,4,FALSE)),"",VLOOKUP(J55,'==='!B:E,4,FALSE))</f>
        <v>1월 3주</v>
      </c>
      <c r="C55" s="22" t="s">
        <v>188</v>
      </c>
      <c r="D55" s="49" t="s">
        <v>38</v>
      </c>
      <c r="E55" s="22" t="s">
        <v>189</v>
      </c>
      <c r="F55" s="22" t="s">
        <v>189</v>
      </c>
      <c r="G55" s="22" t="s">
        <v>190</v>
      </c>
      <c r="H55" s="50" t="s">
        <v>50</v>
      </c>
      <c r="I55" s="22" t="s">
        <v>59</v>
      </c>
      <c r="J55" s="51">
        <v>46042</v>
      </c>
      <c r="K55" s="313" t="s">
        <v>192</v>
      </c>
      <c r="L55" s="52"/>
      <c r="M55" s="22"/>
      <c r="N55" s="22"/>
      <c r="O55" s="22"/>
      <c r="P55" s="22"/>
      <c r="Q55" s="22"/>
      <c r="R55" s="53"/>
      <c r="S55" s="53"/>
      <c r="T55" s="22"/>
      <c r="U55" s="22"/>
      <c r="V55" s="22"/>
      <c r="W55" s="57"/>
      <c r="X55" s="3"/>
      <c r="Y55" s="3"/>
      <c r="Z55" s="3"/>
      <c r="AA55" s="3"/>
      <c r="AB55" s="3"/>
      <c r="AC55" s="3"/>
      <c r="AD55" s="3"/>
      <c r="AE55" s="3"/>
      <c r="AF55" s="3"/>
      <c r="AG55" s="3"/>
      <c r="AH55" s="3"/>
      <c r="AI55" s="3"/>
      <c r="AJ55" s="3"/>
      <c r="AK55" s="3"/>
      <c r="AL55" s="3"/>
    </row>
    <row r="56" spans="1:38" ht="24">
      <c r="A56" s="5"/>
      <c r="B56" s="22" t="str">
        <f>IF(ISERROR(VLOOKUP(J56,'==='!B:E,4,FALSE)),"",VLOOKUP(J56,'==='!B:E,4,FALSE))</f>
        <v>1월 3주</v>
      </c>
      <c r="C56" s="22" t="s">
        <v>193</v>
      </c>
      <c r="D56" s="49" t="s">
        <v>47</v>
      </c>
      <c r="E56" s="22" t="s">
        <v>194</v>
      </c>
      <c r="F56" s="22" t="s">
        <v>194</v>
      </c>
      <c r="G56" s="22" t="s">
        <v>195</v>
      </c>
      <c r="H56" s="50" t="s">
        <v>58</v>
      </c>
      <c r="I56" s="22" t="s">
        <v>51</v>
      </c>
      <c r="J56" s="51">
        <v>46043</v>
      </c>
      <c r="K56" s="313" t="s">
        <v>196</v>
      </c>
      <c r="L56" s="52">
        <v>43000000</v>
      </c>
      <c r="M56" s="22" t="s">
        <v>197</v>
      </c>
      <c r="N56" s="22"/>
      <c r="O56" s="22"/>
      <c r="P56" s="22"/>
      <c r="Q56" s="22"/>
      <c r="R56" s="53"/>
      <c r="S56" s="53"/>
      <c r="T56" s="22"/>
      <c r="U56" s="22"/>
      <c r="V56" s="22" t="s">
        <v>198</v>
      </c>
      <c r="W56" s="57"/>
      <c r="X56" s="3"/>
      <c r="Y56" s="3"/>
      <c r="Z56" s="3"/>
      <c r="AA56" s="3"/>
      <c r="AB56" s="3"/>
      <c r="AC56" s="3"/>
      <c r="AD56" s="3"/>
      <c r="AE56" s="3"/>
      <c r="AF56" s="3"/>
      <c r="AG56" s="3"/>
      <c r="AH56" s="3"/>
      <c r="AI56" s="3"/>
      <c r="AJ56" s="3"/>
      <c r="AK56" s="3"/>
      <c r="AL56" s="3"/>
    </row>
    <row r="57" spans="1:38" ht="102.75" customHeight="1">
      <c r="A57" s="5"/>
      <c r="B57" s="22" t="str">
        <f>IF(ISERROR(VLOOKUP(J57,'==='!B:E,4,FALSE)),"",VLOOKUP(J57,'==='!B:E,4,FALSE))</f>
        <v>1월 4주</v>
      </c>
      <c r="C57" s="22" t="s">
        <v>188</v>
      </c>
      <c r="D57" s="49" t="s">
        <v>47</v>
      </c>
      <c r="E57" s="82" t="s">
        <v>199</v>
      </c>
      <c r="F57" s="82" t="s">
        <v>199</v>
      </c>
      <c r="G57" s="82" t="s">
        <v>200</v>
      </c>
      <c r="H57" s="50" t="s">
        <v>58</v>
      </c>
      <c r="I57" s="22" t="s">
        <v>59</v>
      </c>
      <c r="J57" s="51">
        <v>46049</v>
      </c>
      <c r="K57" s="315" t="s">
        <v>201</v>
      </c>
      <c r="L57" s="52"/>
      <c r="M57" s="82"/>
      <c r="N57" s="82"/>
      <c r="O57" s="84"/>
      <c r="P57" s="84"/>
      <c r="Q57" s="84"/>
      <c r="R57" s="85"/>
      <c r="S57" s="85"/>
      <c r="T57" s="84"/>
      <c r="U57" s="83"/>
      <c r="V57" s="83" t="s">
        <v>202</v>
      </c>
      <c r="W57" s="57"/>
      <c r="X57" s="3"/>
      <c r="Y57" s="3"/>
      <c r="Z57" s="3"/>
      <c r="AA57" s="3"/>
      <c r="AB57" s="3"/>
      <c r="AC57" s="3"/>
      <c r="AD57" s="3"/>
      <c r="AE57" s="3"/>
      <c r="AF57" s="3"/>
      <c r="AG57" s="3"/>
      <c r="AH57" s="3"/>
      <c r="AI57" s="3"/>
      <c r="AJ57" s="3"/>
      <c r="AK57" s="3"/>
      <c r="AL57" s="3"/>
    </row>
    <row r="58" spans="1:38" ht="41.25" customHeight="1">
      <c r="A58" s="5"/>
      <c r="B58" s="22" t="str">
        <f>IF(ISERROR(VLOOKUP(J58,'==='!B:E,4,FALSE)),"",VLOOKUP(J58,'==='!B:E,4,FALSE))</f>
        <v>2월 1주</v>
      </c>
      <c r="C58" s="22" t="s">
        <v>188</v>
      </c>
      <c r="D58" s="49" t="s">
        <v>38</v>
      </c>
      <c r="E58" s="22" t="s">
        <v>189</v>
      </c>
      <c r="F58" s="22" t="s">
        <v>189</v>
      </c>
      <c r="G58" s="22" t="s">
        <v>190</v>
      </c>
      <c r="H58" s="50" t="s">
        <v>50</v>
      </c>
      <c r="I58" s="22" t="s">
        <v>59</v>
      </c>
      <c r="J58" s="51">
        <v>46057</v>
      </c>
      <c r="K58" s="313" t="s">
        <v>203</v>
      </c>
      <c r="L58" s="52"/>
      <c r="M58" s="22"/>
      <c r="N58" s="22"/>
      <c r="O58" s="22"/>
      <c r="P58" s="22"/>
      <c r="Q58" s="22"/>
      <c r="R58" s="53"/>
      <c r="S58" s="53"/>
      <c r="T58" s="22"/>
      <c r="U58" s="22"/>
      <c r="V58" s="22"/>
      <c r="W58" s="57"/>
      <c r="X58" s="3"/>
      <c r="Y58" s="3"/>
      <c r="Z58" s="3"/>
      <c r="AA58" s="3"/>
      <c r="AB58" s="3"/>
      <c r="AC58" s="3"/>
      <c r="AD58" s="3"/>
      <c r="AE58" s="3"/>
      <c r="AF58" s="3"/>
      <c r="AG58" s="3"/>
      <c r="AH58" s="3"/>
      <c r="AI58" s="3"/>
      <c r="AJ58" s="3"/>
      <c r="AK58" s="3"/>
      <c r="AL58" s="3"/>
    </row>
    <row r="59" spans="1:38" ht="58.5" customHeight="1">
      <c r="A59" s="5"/>
      <c r="B59" s="22" t="str">
        <f>IF(ISERROR(VLOOKUP(J59,'==='!B:E,4,FALSE)),"",VLOOKUP(J59,'==='!B:E,4,FALSE))</f>
        <v>1월 4주</v>
      </c>
      <c r="C59" s="22" t="s">
        <v>175</v>
      </c>
      <c r="D59" s="49" t="s">
        <v>47</v>
      </c>
      <c r="E59" s="22" t="s">
        <v>204</v>
      </c>
      <c r="F59" s="22" t="s">
        <v>204</v>
      </c>
      <c r="G59" s="22" t="s">
        <v>205</v>
      </c>
      <c r="H59" s="50" t="s">
        <v>50</v>
      </c>
      <c r="I59" s="22" t="s">
        <v>51</v>
      </c>
      <c r="J59" s="51">
        <v>46048</v>
      </c>
      <c r="K59" s="313" t="s">
        <v>206</v>
      </c>
      <c r="L59" s="52">
        <v>39000000</v>
      </c>
      <c r="M59" s="22" t="s">
        <v>162</v>
      </c>
      <c r="N59" s="22"/>
      <c r="O59" s="22"/>
      <c r="P59" s="22"/>
      <c r="Q59" s="22"/>
      <c r="R59" s="53"/>
      <c r="S59" s="53"/>
      <c r="T59" s="22"/>
      <c r="U59" s="22"/>
      <c r="V59" s="22"/>
      <c r="W59" s="57"/>
      <c r="X59" s="3"/>
      <c r="Y59" s="3"/>
      <c r="Z59" s="3"/>
      <c r="AA59" s="3"/>
      <c r="AB59" s="3"/>
      <c r="AC59" s="3"/>
      <c r="AD59" s="3"/>
      <c r="AE59" s="3"/>
      <c r="AF59" s="3"/>
      <c r="AG59" s="3"/>
      <c r="AH59" s="3"/>
      <c r="AI59" s="3"/>
      <c r="AJ59" s="3"/>
      <c r="AK59" s="3"/>
      <c r="AL59" s="3"/>
    </row>
    <row r="60" spans="1:38" ht="58.5" customHeight="1">
      <c r="A60" s="5"/>
      <c r="B60" s="22" t="str">
        <f>IF(ISERROR(VLOOKUP(J60,'==='!B:E,4,FALSE)),"",VLOOKUP(J60,'==='!B:E,4,FALSE))</f>
        <v>2월 1주</v>
      </c>
      <c r="C60" s="22" t="s">
        <v>175</v>
      </c>
      <c r="D60" s="49" t="s">
        <v>47</v>
      </c>
      <c r="E60" s="22" t="s">
        <v>204</v>
      </c>
      <c r="F60" s="22" t="s">
        <v>204</v>
      </c>
      <c r="G60" s="22" t="s">
        <v>205</v>
      </c>
      <c r="H60" s="50" t="s">
        <v>50</v>
      </c>
      <c r="I60" s="22" t="s">
        <v>51</v>
      </c>
      <c r="J60" s="51">
        <v>46055</v>
      </c>
      <c r="K60" s="313" t="s">
        <v>207</v>
      </c>
      <c r="L60" s="52">
        <v>39000000</v>
      </c>
      <c r="M60" s="22" t="s">
        <v>162</v>
      </c>
      <c r="N60" s="22"/>
      <c r="O60" s="22"/>
      <c r="P60" s="22"/>
      <c r="Q60" s="22"/>
      <c r="R60" s="53"/>
      <c r="S60" s="53"/>
      <c r="T60" s="22"/>
      <c r="U60" s="22"/>
      <c r="V60" s="22"/>
      <c r="W60" s="57"/>
      <c r="X60" s="3"/>
      <c r="Y60" s="3"/>
      <c r="Z60" s="3"/>
      <c r="AA60" s="3"/>
      <c r="AB60" s="3"/>
      <c r="AC60" s="3"/>
      <c r="AD60" s="3"/>
      <c r="AE60" s="3"/>
      <c r="AF60" s="3"/>
      <c r="AG60" s="3"/>
      <c r="AH60" s="3"/>
      <c r="AI60" s="3"/>
      <c r="AJ60" s="3"/>
      <c r="AK60" s="3"/>
      <c r="AL60" s="3"/>
    </row>
    <row r="61" spans="1:38" ht="69.75" customHeight="1">
      <c r="A61" s="5"/>
      <c r="B61" s="22" t="str">
        <f>IF(ISERROR(VLOOKUP(J61,'==='!B:E,4,FALSE)),"",VLOOKUP(J61,'==='!B:E,4,FALSE))</f>
        <v>1월 4주</v>
      </c>
      <c r="C61" s="22" t="s">
        <v>180</v>
      </c>
      <c r="D61" s="49" t="s">
        <v>47</v>
      </c>
      <c r="E61" s="22" t="s">
        <v>208</v>
      </c>
      <c r="F61" s="22" t="s">
        <v>208</v>
      </c>
      <c r="G61" s="22" t="s">
        <v>209</v>
      </c>
      <c r="H61" s="50" t="s">
        <v>50</v>
      </c>
      <c r="I61" s="22" t="s">
        <v>66</v>
      </c>
      <c r="J61" s="51">
        <v>46051</v>
      </c>
      <c r="K61" s="313" t="s">
        <v>210</v>
      </c>
      <c r="L61" s="52"/>
      <c r="M61" s="22"/>
      <c r="N61" s="22"/>
      <c r="O61" s="22"/>
      <c r="P61" s="22"/>
      <c r="Q61" s="22"/>
      <c r="R61" s="53"/>
      <c r="S61" s="53"/>
      <c r="T61" s="22"/>
      <c r="U61" s="22"/>
      <c r="V61" s="22"/>
      <c r="W61" s="57"/>
      <c r="X61" s="3"/>
      <c r="Y61" s="3"/>
      <c r="Z61" s="3"/>
      <c r="AA61" s="3"/>
      <c r="AB61" s="3"/>
      <c r="AC61" s="3"/>
      <c r="AD61" s="3"/>
      <c r="AE61" s="3"/>
      <c r="AF61" s="3"/>
      <c r="AG61" s="3"/>
      <c r="AH61" s="3"/>
      <c r="AI61" s="3"/>
      <c r="AJ61" s="3"/>
      <c r="AK61" s="3"/>
      <c r="AL61" s="3"/>
    </row>
    <row r="62" spans="1:38" ht="48" customHeight="1">
      <c r="A62" s="5"/>
      <c r="B62" s="22" t="str">
        <f>IF(ISERROR(VLOOKUP(J62,'==='!B:E,4,FALSE)),"",VLOOKUP(J62,'==='!B:E,4,FALSE))</f>
        <v>2월 2주</v>
      </c>
      <c r="C62" s="22" t="s">
        <v>180</v>
      </c>
      <c r="D62" s="49" t="s">
        <v>47</v>
      </c>
      <c r="E62" s="22" t="s">
        <v>211</v>
      </c>
      <c r="F62" s="22" t="s">
        <v>212</v>
      </c>
      <c r="G62" s="22" t="s">
        <v>209</v>
      </c>
      <c r="H62" s="50" t="s">
        <v>50</v>
      </c>
      <c r="I62" s="22" t="s">
        <v>66</v>
      </c>
      <c r="J62" s="51">
        <v>46062</v>
      </c>
      <c r="K62" s="313" t="s">
        <v>213</v>
      </c>
      <c r="L62" s="52"/>
      <c r="M62" s="22"/>
      <c r="N62" s="22"/>
      <c r="O62" s="22"/>
      <c r="P62" s="22"/>
      <c r="Q62" s="22"/>
      <c r="R62" s="53"/>
      <c r="S62" s="53"/>
      <c r="T62" s="22"/>
      <c r="U62" s="22"/>
      <c r="V62" s="22"/>
      <c r="W62" s="57"/>
      <c r="X62" s="3"/>
      <c r="Y62" s="3"/>
      <c r="Z62" s="3"/>
      <c r="AA62" s="3"/>
      <c r="AB62" s="3"/>
      <c r="AC62" s="3"/>
      <c r="AD62" s="3"/>
      <c r="AE62" s="3"/>
      <c r="AF62" s="3"/>
      <c r="AG62" s="3"/>
      <c r="AH62" s="3"/>
      <c r="AI62" s="3"/>
      <c r="AJ62" s="3"/>
      <c r="AK62" s="3"/>
      <c r="AL62" s="3"/>
    </row>
    <row r="63" spans="1:38" ht="86.25" customHeight="1">
      <c r="A63" s="5"/>
      <c r="B63" s="22" t="str">
        <f>IF(ISERROR(VLOOKUP(J63,'==='!B:E,4,FALSE)),"",VLOOKUP(J63,'==='!B:E,4,FALSE))</f>
        <v>1월 4주</v>
      </c>
      <c r="C63" s="22" t="s">
        <v>214</v>
      </c>
      <c r="D63" s="49" t="s">
        <v>47</v>
      </c>
      <c r="E63" s="22" t="s">
        <v>215</v>
      </c>
      <c r="F63" s="22" t="s">
        <v>215</v>
      </c>
      <c r="G63" s="60" t="s">
        <v>216</v>
      </c>
      <c r="H63" s="50" t="s">
        <v>50</v>
      </c>
      <c r="I63" s="22" t="s">
        <v>135</v>
      </c>
      <c r="J63" s="51">
        <v>46051</v>
      </c>
      <c r="K63" s="313" t="s">
        <v>217</v>
      </c>
      <c r="L63" s="52"/>
      <c r="M63" s="22"/>
      <c r="N63" s="22"/>
      <c r="O63" s="22"/>
      <c r="P63" s="22"/>
      <c r="Q63" s="22"/>
      <c r="R63" s="53"/>
      <c r="S63" s="53"/>
      <c r="T63" s="22"/>
      <c r="U63" s="22"/>
      <c r="V63" s="22"/>
      <c r="W63" s="57"/>
      <c r="X63" s="3"/>
      <c r="Y63" s="3"/>
      <c r="Z63" s="3"/>
      <c r="AA63" s="3"/>
      <c r="AB63" s="3"/>
      <c r="AC63" s="3"/>
      <c r="AD63" s="3"/>
      <c r="AE63" s="3"/>
      <c r="AF63" s="3"/>
      <c r="AG63" s="3"/>
      <c r="AH63" s="3"/>
      <c r="AI63" s="3"/>
      <c r="AJ63" s="3"/>
      <c r="AK63" s="3"/>
      <c r="AL63" s="3"/>
    </row>
    <row r="64" spans="1:38" ht="60">
      <c r="A64" s="5"/>
      <c r="B64" s="22" t="str">
        <f>IF(ISERROR(VLOOKUP(J64,'==='!B:E,4,FALSE)),"",VLOOKUP(J64,'==='!B:E,4,FALSE))</f>
        <v>1월 4주</v>
      </c>
      <c r="C64" s="22" t="s">
        <v>218</v>
      </c>
      <c r="D64" s="49" t="s">
        <v>47</v>
      </c>
      <c r="E64" s="22" t="s">
        <v>219</v>
      </c>
      <c r="F64" s="22" t="s">
        <v>219</v>
      </c>
      <c r="G64" s="60" t="s">
        <v>220</v>
      </c>
      <c r="H64" s="50" t="s">
        <v>50</v>
      </c>
      <c r="I64" s="22" t="s">
        <v>66</v>
      </c>
      <c r="J64" s="51">
        <v>46051</v>
      </c>
      <c r="K64" s="313" t="s">
        <v>221</v>
      </c>
      <c r="L64" s="52"/>
      <c r="M64" s="22"/>
      <c r="N64" s="22"/>
      <c r="O64" s="22"/>
      <c r="P64" s="22"/>
      <c r="Q64" s="22"/>
      <c r="R64" s="53"/>
      <c r="S64" s="53"/>
      <c r="T64" s="22"/>
      <c r="U64" s="22"/>
      <c r="V64" s="22"/>
      <c r="W64" s="57"/>
      <c r="X64" s="3"/>
      <c r="Y64" s="3"/>
      <c r="Z64" s="3"/>
      <c r="AA64" s="3"/>
      <c r="AB64" s="3"/>
      <c r="AC64" s="3"/>
      <c r="AD64" s="3"/>
      <c r="AE64" s="3"/>
      <c r="AF64" s="3"/>
      <c r="AG64" s="3"/>
      <c r="AH64" s="3"/>
      <c r="AI64" s="3"/>
      <c r="AJ64" s="3"/>
      <c r="AK64" s="3"/>
      <c r="AL64" s="3"/>
    </row>
    <row r="65" spans="1:38" ht="48">
      <c r="A65" s="5"/>
      <c r="B65" s="22" t="str">
        <f>IF(ISERROR(VLOOKUP(J65,'==='!B:E,4,FALSE)),"",VLOOKUP(J65,'==='!B:E,4,FALSE))</f>
        <v>2월 1주</v>
      </c>
      <c r="C65" s="22" t="s">
        <v>218</v>
      </c>
      <c r="D65" s="49" t="s">
        <v>47</v>
      </c>
      <c r="E65" s="22" t="s">
        <v>219</v>
      </c>
      <c r="F65" s="22" t="s">
        <v>219</v>
      </c>
      <c r="G65" s="60" t="s">
        <v>220</v>
      </c>
      <c r="H65" s="50" t="s">
        <v>50</v>
      </c>
      <c r="I65" s="22" t="s">
        <v>66</v>
      </c>
      <c r="J65" s="51">
        <v>46055</v>
      </c>
      <c r="K65" s="313" t="s">
        <v>222</v>
      </c>
      <c r="L65" s="52"/>
      <c r="M65" s="22"/>
      <c r="N65" s="22"/>
      <c r="O65" s="22"/>
      <c r="P65" s="22"/>
      <c r="Q65" s="22"/>
      <c r="R65" s="53"/>
      <c r="S65" s="53"/>
      <c r="T65" s="22"/>
      <c r="U65" s="22"/>
      <c r="V65" s="22"/>
      <c r="W65" s="57"/>
      <c r="X65" s="3"/>
      <c r="Y65" s="3"/>
      <c r="Z65" s="3"/>
      <c r="AA65" s="3"/>
      <c r="AB65" s="3"/>
      <c r="AC65" s="3"/>
      <c r="AD65" s="3"/>
      <c r="AE65" s="3"/>
      <c r="AF65" s="3"/>
      <c r="AG65" s="3"/>
      <c r="AH65" s="3"/>
      <c r="AI65" s="3"/>
      <c r="AJ65" s="3"/>
      <c r="AK65" s="3"/>
      <c r="AL65" s="3"/>
    </row>
    <row r="66" spans="1:38" ht="49.5" customHeight="1">
      <c r="A66" s="5"/>
      <c r="B66" s="22" t="str">
        <f>IF(ISERROR(VLOOKUP(J66,'==='!B:E,4,FALSE)),"",VLOOKUP(J66,'==='!B:E,4,FALSE))</f>
        <v>2월 1주</v>
      </c>
      <c r="C66" s="22" t="s">
        <v>218</v>
      </c>
      <c r="D66" s="49" t="s">
        <v>47</v>
      </c>
      <c r="E66" s="22" t="s">
        <v>223</v>
      </c>
      <c r="F66" s="22" t="s">
        <v>223</v>
      </c>
      <c r="G66" s="60" t="s">
        <v>224</v>
      </c>
      <c r="H66" s="50" t="s">
        <v>50</v>
      </c>
      <c r="I66" s="22" t="s">
        <v>66</v>
      </c>
      <c r="J66" s="51">
        <v>46052</v>
      </c>
      <c r="K66" s="313" t="s">
        <v>225</v>
      </c>
      <c r="L66" s="52"/>
      <c r="M66" s="22"/>
      <c r="N66" s="22"/>
      <c r="O66" s="22"/>
      <c r="P66" s="22"/>
      <c r="Q66" s="22"/>
      <c r="R66" s="53"/>
      <c r="S66" s="53"/>
      <c r="T66" s="22"/>
      <c r="U66" s="22"/>
      <c r="V66" s="22"/>
      <c r="W66" s="57"/>
      <c r="X66" s="3"/>
      <c r="Y66" s="3"/>
      <c r="Z66" s="3"/>
      <c r="AA66" s="3"/>
      <c r="AB66" s="3"/>
      <c r="AC66" s="3"/>
      <c r="AD66" s="3"/>
      <c r="AE66" s="3"/>
      <c r="AF66" s="3"/>
      <c r="AG66" s="3"/>
      <c r="AH66" s="3"/>
      <c r="AI66" s="3"/>
      <c r="AJ66" s="3"/>
      <c r="AK66" s="3"/>
      <c r="AL66" s="3"/>
    </row>
    <row r="67" spans="1:38" ht="84">
      <c r="A67" s="5"/>
      <c r="B67" s="22" t="str">
        <f>IF(ISERROR(VLOOKUP(J67,'==='!B:E,4,FALSE)),"",VLOOKUP(J67,'==='!B:E,4,FALSE))</f>
        <v>2월 2주</v>
      </c>
      <c r="C67" s="22" t="s">
        <v>226</v>
      </c>
      <c r="D67" s="49" t="s">
        <v>47</v>
      </c>
      <c r="E67" s="22" t="s">
        <v>227</v>
      </c>
      <c r="F67" s="22" t="s">
        <v>227</v>
      </c>
      <c r="G67" s="22" t="s">
        <v>228</v>
      </c>
      <c r="H67" s="50" t="s">
        <v>58</v>
      </c>
      <c r="I67" s="22" t="s">
        <v>66</v>
      </c>
      <c r="J67" s="51">
        <v>46062</v>
      </c>
      <c r="K67" s="313" t="s">
        <v>229</v>
      </c>
      <c r="L67" s="52"/>
      <c r="M67" s="22"/>
      <c r="N67" s="22" t="s">
        <v>230</v>
      </c>
      <c r="O67" s="22"/>
      <c r="P67" s="22"/>
      <c r="Q67" s="22"/>
      <c r="R67" s="53">
        <f>1513000000/1.1</f>
        <v>1375454545.4545453</v>
      </c>
      <c r="S67" s="53"/>
      <c r="T67" s="22"/>
      <c r="U67" s="22" t="s">
        <v>91</v>
      </c>
      <c r="V67" s="22"/>
      <c r="W67" s="57"/>
      <c r="X67" s="3"/>
      <c r="Y67" s="3"/>
      <c r="Z67" s="3"/>
      <c r="AA67" s="3"/>
      <c r="AB67" s="3"/>
      <c r="AC67" s="3"/>
      <c r="AD67" s="3"/>
      <c r="AE67" s="3"/>
      <c r="AF67" s="3"/>
      <c r="AG67" s="3"/>
      <c r="AH67" s="3"/>
      <c r="AI67" s="3"/>
      <c r="AJ67" s="3"/>
      <c r="AK67" s="3"/>
      <c r="AL67" s="3"/>
    </row>
    <row r="68" spans="1:38" ht="12.75">
      <c r="A68" s="5"/>
      <c r="B68" s="22" t="str">
        <f>IF(ISERROR(VLOOKUP(J68,'==='!B:E,4,FALSE)),"",VLOOKUP(J68,'==='!B:E,4,FALSE))</f>
        <v/>
      </c>
      <c r="C68" s="22" t="s">
        <v>231</v>
      </c>
      <c r="D68" s="49" t="s">
        <v>99</v>
      </c>
      <c r="E68" s="22"/>
      <c r="F68" s="22"/>
      <c r="G68" s="22"/>
      <c r="H68" s="50" t="s">
        <v>99</v>
      </c>
      <c r="I68" s="22" t="s">
        <v>232</v>
      </c>
      <c r="J68" s="82"/>
      <c r="K68" s="313"/>
      <c r="L68" s="52"/>
      <c r="M68" s="22"/>
      <c r="N68" s="22"/>
      <c r="O68" s="22"/>
      <c r="P68" s="22"/>
      <c r="Q68" s="22"/>
      <c r="R68" s="53"/>
      <c r="S68" s="53"/>
      <c r="T68" s="22"/>
      <c r="U68" s="22"/>
      <c r="V68" s="22"/>
      <c r="W68" s="57"/>
      <c r="X68" s="3"/>
      <c r="Y68" s="3"/>
      <c r="Z68" s="3"/>
      <c r="AA68" s="3"/>
      <c r="AB68" s="3"/>
      <c r="AC68" s="3"/>
      <c r="AD68" s="3"/>
      <c r="AE68" s="3"/>
      <c r="AF68" s="3"/>
      <c r="AG68" s="3"/>
      <c r="AH68" s="3"/>
      <c r="AI68" s="3"/>
      <c r="AJ68" s="3"/>
      <c r="AK68" s="3"/>
      <c r="AL68" s="3"/>
    </row>
    <row r="69" spans="1:38" ht="12.75">
      <c r="A69" s="5"/>
      <c r="B69" s="22" t="str">
        <f>IF(ISERROR(VLOOKUP(J69,'==='!B:E,4,FALSE)),"",VLOOKUP(J69,'==='!B:E,4,FALSE))</f>
        <v/>
      </c>
      <c r="C69" s="22" t="s">
        <v>233</v>
      </c>
      <c r="D69" s="49" t="s">
        <v>99</v>
      </c>
      <c r="E69" s="22"/>
      <c r="F69" s="22"/>
      <c r="G69" s="22"/>
      <c r="H69" s="50" t="s">
        <v>99</v>
      </c>
      <c r="I69" s="22" t="s">
        <v>232</v>
      </c>
      <c r="J69" s="82"/>
      <c r="K69" s="313"/>
      <c r="L69" s="52"/>
      <c r="M69" s="22"/>
      <c r="N69" s="22"/>
      <c r="O69" s="22"/>
      <c r="P69" s="22"/>
      <c r="Q69" s="22"/>
      <c r="R69" s="53"/>
      <c r="S69" s="53"/>
      <c r="T69" s="22"/>
      <c r="U69" s="22"/>
      <c r="V69" s="22"/>
      <c r="W69" s="57"/>
      <c r="X69" s="3"/>
      <c r="Y69" s="3"/>
      <c r="Z69" s="3"/>
      <c r="AA69" s="3"/>
      <c r="AB69" s="3"/>
      <c r="AC69" s="3"/>
      <c r="AD69" s="3"/>
      <c r="AE69" s="3"/>
      <c r="AF69" s="3"/>
      <c r="AG69" s="3"/>
      <c r="AH69" s="3"/>
      <c r="AI69" s="3"/>
      <c r="AJ69" s="3"/>
      <c r="AK69" s="3"/>
      <c r="AL69" s="3"/>
    </row>
    <row r="70" spans="1:38" ht="12.75">
      <c r="A70" s="5"/>
      <c r="B70" s="22" t="str">
        <f>IF(ISERROR(VLOOKUP(J70,'==='!B:E,4,FALSE)),"",VLOOKUP(J70,'==='!B:E,4,FALSE))</f>
        <v/>
      </c>
      <c r="C70" s="22" t="s">
        <v>234</v>
      </c>
      <c r="D70" s="49" t="s">
        <v>99</v>
      </c>
      <c r="E70" s="22"/>
      <c r="F70" s="22"/>
      <c r="G70" s="22"/>
      <c r="H70" s="50" t="s">
        <v>99</v>
      </c>
      <c r="I70" s="22" t="s">
        <v>232</v>
      </c>
      <c r="J70" s="82"/>
      <c r="K70" s="313"/>
      <c r="L70" s="52"/>
      <c r="M70" s="22"/>
      <c r="N70" s="22"/>
      <c r="O70" s="22"/>
      <c r="P70" s="22"/>
      <c r="Q70" s="22"/>
      <c r="R70" s="53"/>
      <c r="S70" s="53"/>
      <c r="T70" s="22"/>
      <c r="U70" s="22"/>
      <c r="V70" s="22"/>
      <c r="W70" s="57"/>
      <c r="X70" s="3"/>
      <c r="Y70" s="3"/>
      <c r="Z70" s="3"/>
      <c r="AA70" s="3"/>
      <c r="AB70" s="3"/>
      <c r="AC70" s="3"/>
      <c r="AD70" s="3"/>
      <c r="AE70" s="3"/>
      <c r="AF70" s="3"/>
      <c r="AG70" s="3"/>
      <c r="AH70" s="3"/>
      <c r="AI70" s="3"/>
      <c r="AJ70" s="3"/>
      <c r="AK70" s="3"/>
      <c r="AL70" s="3"/>
    </row>
    <row r="71" spans="1:38" ht="12.75">
      <c r="A71" s="5"/>
      <c r="B71" s="22" t="str">
        <f>IF(ISERROR(VLOOKUP(J71,'==='!B:E,4,FALSE)),"",VLOOKUP(J71,'==='!B:E,4,FALSE))</f>
        <v/>
      </c>
      <c r="C71" s="22" t="s">
        <v>235</v>
      </c>
      <c r="D71" s="49" t="s">
        <v>99</v>
      </c>
      <c r="E71" s="22"/>
      <c r="F71" s="22"/>
      <c r="G71" s="22"/>
      <c r="H71" s="50" t="s">
        <v>99</v>
      </c>
      <c r="I71" s="22" t="s">
        <v>232</v>
      </c>
      <c r="J71" s="82"/>
      <c r="K71" s="313"/>
      <c r="L71" s="52"/>
      <c r="M71" s="22"/>
      <c r="N71" s="22"/>
      <c r="O71" s="22"/>
      <c r="P71" s="22"/>
      <c r="Q71" s="22"/>
      <c r="R71" s="53"/>
      <c r="S71" s="53"/>
      <c r="T71" s="22"/>
      <c r="U71" s="22"/>
      <c r="V71" s="22"/>
      <c r="W71" s="57"/>
      <c r="X71" s="3"/>
      <c r="Y71" s="3"/>
      <c r="Z71" s="3"/>
      <c r="AA71" s="3"/>
      <c r="AB71" s="3"/>
      <c r="AC71" s="3"/>
      <c r="AD71" s="3"/>
      <c r="AE71" s="3"/>
      <c r="AF71" s="3"/>
      <c r="AG71" s="3"/>
      <c r="AH71" s="3"/>
      <c r="AI71" s="3"/>
      <c r="AJ71" s="3"/>
      <c r="AK71" s="3"/>
      <c r="AL71" s="3"/>
    </row>
    <row r="72" spans="1:38" ht="12.75">
      <c r="A72" s="5"/>
      <c r="B72" s="22" t="str">
        <f>IF(ISERROR(VLOOKUP(J72,'==='!B:E,4,FALSE)),"",VLOOKUP(J72,'==='!B:E,4,FALSE))</f>
        <v/>
      </c>
      <c r="C72" s="22" t="s">
        <v>236</v>
      </c>
      <c r="D72" s="49" t="s">
        <v>99</v>
      </c>
      <c r="E72" s="22"/>
      <c r="F72" s="22"/>
      <c r="G72" s="22"/>
      <c r="H72" s="50" t="s">
        <v>99</v>
      </c>
      <c r="I72" s="22" t="s">
        <v>232</v>
      </c>
      <c r="J72" s="82"/>
      <c r="K72" s="313"/>
      <c r="L72" s="52"/>
      <c r="M72" s="22"/>
      <c r="N72" s="22"/>
      <c r="O72" s="22"/>
      <c r="P72" s="22"/>
      <c r="Q72" s="22"/>
      <c r="R72" s="53"/>
      <c r="S72" s="53"/>
      <c r="T72" s="22"/>
      <c r="U72" s="22"/>
      <c r="V72" s="22"/>
      <c r="W72" s="57"/>
      <c r="X72" s="3"/>
      <c r="Y72" s="3"/>
      <c r="Z72" s="3"/>
      <c r="AA72" s="3"/>
      <c r="AB72" s="3"/>
      <c r="AC72" s="3"/>
      <c r="AD72" s="3"/>
      <c r="AE72" s="3"/>
      <c r="AF72" s="3"/>
      <c r="AG72" s="3"/>
      <c r="AH72" s="3"/>
      <c r="AI72" s="3"/>
      <c r="AJ72" s="3"/>
      <c r="AK72" s="3"/>
      <c r="AL72" s="3"/>
    </row>
    <row r="73" spans="1:38" ht="12.75">
      <c r="A73" s="5"/>
      <c r="B73" s="22" t="str">
        <f>IF(ISERROR(VLOOKUP(J73,'==='!B:E,4,FALSE)),"",VLOOKUP(J73,'==='!B:E,4,FALSE))</f>
        <v/>
      </c>
      <c r="C73" s="22" t="s">
        <v>237</v>
      </c>
      <c r="D73" s="49" t="s">
        <v>99</v>
      </c>
      <c r="E73" s="22"/>
      <c r="F73" s="22"/>
      <c r="G73" s="22"/>
      <c r="H73" s="50" t="s">
        <v>99</v>
      </c>
      <c r="I73" s="22" t="s">
        <v>232</v>
      </c>
      <c r="J73" s="82"/>
      <c r="K73" s="313"/>
      <c r="L73" s="52"/>
      <c r="M73" s="22"/>
      <c r="N73" s="22"/>
      <c r="O73" s="22"/>
      <c r="P73" s="22"/>
      <c r="Q73" s="22"/>
      <c r="R73" s="53"/>
      <c r="S73" s="53"/>
      <c r="T73" s="22"/>
      <c r="U73" s="22"/>
      <c r="V73" s="22"/>
      <c r="W73" s="57"/>
      <c r="X73" s="3"/>
      <c r="Y73" s="3"/>
      <c r="Z73" s="3"/>
      <c r="AA73" s="3"/>
      <c r="AB73" s="3"/>
      <c r="AC73" s="3"/>
      <c r="AD73" s="3"/>
      <c r="AE73" s="3"/>
      <c r="AF73" s="3"/>
      <c r="AG73" s="3"/>
      <c r="AH73" s="3"/>
      <c r="AI73" s="3"/>
      <c r="AJ73" s="3"/>
      <c r="AK73" s="3"/>
      <c r="AL73" s="3"/>
    </row>
    <row r="74" spans="1:38" ht="12.75">
      <c r="A74" s="5"/>
      <c r="B74" s="22" t="str">
        <f>IF(ISERROR(VLOOKUP(J74,'==='!B:E,4,FALSE)),"",VLOOKUP(J74,'==='!B:E,4,FALSE))</f>
        <v/>
      </c>
      <c r="C74" s="22" t="s">
        <v>238</v>
      </c>
      <c r="D74" s="49" t="s">
        <v>99</v>
      </c>
      <c r="E74" s="22"/>
      <c r="F74" s="22"/>
      <c r="G74" s="22"/>
      <c r="H74" s="50" t="s">
        <v>99</v>
      </c>
      <c r="I74" s="22" t="s">
        <v>232</v>
      </c>
      <c r="J74" s="82"/>
      <c r="K74" s="313"/>
      <c r="L74" s="52"/>
      <c r="M74" s="22"/>
      <c r="N74" s="22"/>
      <c r="O74" s="22"/>
      <c r="P74" s="22"/>
      <c r="Q74" s="22"/>
      <c r="R74" s="53"/>
      <c r="S74" s="53"/>
      <c r="T74" s="22"/>
      <c r="U74" s="22"/>
      <c r="V74" s="22"/>
      <c r="W74" s="57"/>
      <c r="X74" s="3"/>
      <c r="Y74" s="3"/>
      <c r="Z74" s="3"/>
      <c r="AA74" s="3"/>
      <c r="AB74" s="3"/>
      <c r="AC74" s="3"/>
      <c r="AD74" s="3"/>
      <c r="AE74" s="3"/>
      <c r="AF74" s="3"/>
      <c r="AG74" s="3"/>
      <c r="AH74" s="3"/>
      <c r="AI74" s="3"/>
      <c r="AJ74" s="3"/>
      <c r="AK74" s="3"/>
      <c r="AL74" s="3"/>
    </row>
    <row r="75" spans="1:38" ht="12.75">
      <c r="A75" s="5"/>
      <c r="B75" s="22" t="str">
        <f>IF(ISERROR(VLOOKUP(J75,'==='!B:E,4,FALSE)),"",VLOOKUP(J75,'==='!B:E,4,FALSE))</f>
        <v/>
      </c>
      <c r="C75" s="22" t="s">
        <v>239</v>
      </c>
      <c r="D75" s="49" t="s">
        <v>99</v>
      </c>
      <c r="E75" s="22"/>
      <c r="F75" s="22"/>
      <c r="G75" s="60"/>
      <c r="H75" s="50" t="s">
        <v>99</v>
      </c>
      <c r="I75" s="22" t="s">
        <v>232</v>
      </c>
      <c r="J75" s="82"/>
      <c r="K75" s="313"/>
      <c r="L75" s="52"/>
      <c r="M75" s="22"/>
      <c r="N75" s="22"/>
      <c r="O75" s="22"/>
      <c r="P75" s="22"/>
      <c r="Q75" s="22"/>
      <c r="R75" s="53"/>
      <c r="S75" s="53"/>
      <c r="T75" s="22"/>
      <c r="U75" s="22"/>
      <c r="V75" s="22"/>
      <c r="W75" s="57"/>
      <c r="X75" s="3"/>
      <c r="Y75" s="3"/>
      <c r="Z75" s="3"/>
      <c r="AA75" s="3"/>
      <c r="AB75" s="3"/>
      <c r="AC75" s="3"/>
      <c r="AD75" s="3"/>
      <c r="AE75" s="3"/>
      <c r="AF75" s="3"/>
      <c r="AG75" s="3"/>
      <c r="AH75" s="3"/>
      <c r="AI75" s="3"/>
      <c r="AJ75" s="3"/>
      <c r="AK75" s="3"/>
      <c r="AL75" s="3"/>
    </row>
    <row r="76" spans="1:38" ht="12.75">
      <c r="A76" s="5"/>
      <c r="B76" s="22" t="str">
        <f>IF(ISERROR(VLOOKUP(J76,'==='!B:E,4,FALSE)),"",VLOOKUP(J76,'==='!B:E,4,FALSE))</f>
        <v/>
      </c>
      <c r="C76" s="22" t="s">
        <v>240</v>
      </c>
      <c r="D76" s="49" t="s">
        <v>99</v>
      </c>
      <c r="E76" s="22"/>
      <c r="F76" s="22"/>
      <c r="G76" s="60"/>
      <c r="H76" s="50" t="s">
        <v>99</v>
      </c>
      <c r="I76" s="22" t="s">
        <v>232</v>
      </c>
      <c r="J76" s="82"/>
      <c r="K76" s="313"/>
      <c r="L76" s="52"/>
      <c r="M76" s="22"/>
      <c r="N76" s="22"/>
      <c r="O76" s="22"/>
      <c r="P76" s="22"/>
      <c r="Q76" s="22"/>
      <c r="R76" s="53"/>
      <c r="S76" s="53"/>
      <c r="T76" s="22"/>
      <c r="U76" s="22"/>
      <c r="V76" s="22"/>
      <c r="W76" s="57"/>
      <c r="X76" s="3"/>
      <c r="Y76" s="3"/>
      <c r="Z76" s="3"/>
      <c r="AA76" s="3"/>
      <c r="AB76" s="3"/>
      <c r="AC76" s="3"/>
      <c r="AD76" s="3"/>
      <c r="AE76" s="3"/>
      <c r="AF76" s="3"/>
      <c r="AG76" s="3"/>
      <c r="AH76" s="3"/>
      <c r="AI76" s="3"/>
      <c r="AJ76" s="3"/>
      <c r="AK76" s="3"/>
      <c r="AL76" s="3"/>
    </row>
    <row r="77" spans="1:38" ht="12.75">
      <c r="A77" s="5"/>
      <c r="B77" s="22" t="str">
        <f>IF(ISERROR(VLOOKUP(J77,'==='!B:E,4,FALSE)),"",VLOOKUP(J77,'==='!B:E,4,FALSE))</f>
        <v/>
      </c>
      <c r="C77" s="22" t="s">
        <v>241</v>
      </c>
      <c r="D77" s="49" t="s">
        <v>99</v>
      </c>
      <c r="E77" s="60"/>
      <c r="F77" s="22"/>
      <c r="G77" s="60"/>
      <c r="H77" s="50" t="s">
        <v>99</v>
      </c>
      <c r="I77" s="22" t="s">
        <v>232</v>
      </c>
      <c r="J77" s="82"/>
      <c r="K77" s="313"/>
      <c r="L77" s="52"/>
      <c r="M77" s="22"/>
      <c r="N77" s="22"/>
      <c r="O77" s="22"/>
      <c r="P77" s="22"/>
      <c r="Q77" s="22"/>
      <c r="R77" s="53"/>
      <c r="S77" s="53"/>
      <c r="T77" s="22"/>
      <c r="U77" s="22"/>
      <c r="V77" s="22"/>
      <c r="W77" s="57"/>
      <c r="X77" s="3"/>
      <c r="Y77" s="3"/>
      <c r="Z77" s="3"/>
      <c r="AA77" s="3"/>
      <c r="AB77" s="3"/>
      <c r="AC77" s="3"/>
      <c r="AD77" s="3"/>
      <c r="AE77" s="3"/>
      <c r="AF77" s="3"/>
      <c r="AG77" s="3"/>
      <c r="AH77" s="3"/>
      <c r="AI77" s="3"/>
      <c r="AJ77" s="3"/>
      <c r="AK77" s="3"/>
      <c r="AL77" s="3"/>
    </row>
    <row r="78" spans="1:38" ht="12.75">
      <c r="A78" s="5"/>
      <c r="B78" s="22" t="str">
        <f>IF(ISERROR(VLOOKUP(J78,'==='!B:E,4,FALSE)),"",VLOOKUP(J78,'==='!B:E,4,FALSE))</f>
        <v/>
      </c>
      <c r="C78" s="22" t="s">
        <v>242</v>
      </c>
      <c r="D78" s="49" t="s">
        <v>99</v>
      </c>
      <c r="E78" s="60"/>
      <c r="F78" s="22"/>
      <c r="G78" s="60"/>
      <c r="H78" s="50" t="s">
        <v>99</v>
      </c>
      <c r="I78" s="22" t="s">
        <v>232</v>
      </c>
      <c r="J78" s="82"/>
      <c r="K78" s="313"/>
      <c r="L78" s="52"/>
      <c r="M78" s="22"/>
      <c r="N78" s="22"/>
      <c r="O78" s="22"/>
      <c r="P78" s="22"/>
      <c r="Q78" s="22"/>
      <c r="R78" s="53"/>
      <c r="S78" s="53"/>
      <c r="T78" s="22"/>
      <c r="U78" s="22"/>
      <c r="V78" s="22"/>
      <c r="W78" s="50"/>
      <c r="X78" s="3"/>
      <c r="Y78" s="3"/>
      <c r="Z78" s="3"/>
      <c r="AA78" s="3"/>
      <c r="AB78" s="3"/>
      <c r="AC78" s="3"/>
      <c r="AD78" s="3"/>
      <c r="AE78" s="3"/>
      <c r="AF78" s="3"/>
      <c r="AG78" s="3"/>
      <c r="AH78" s="3"/>
      <c r="AI78" s="3"/>
      <c r="AJ78" s="3"/>
      <c r="AK78" s="3"/>
      <c r="AL78" s="3"/>
    </row>
    <row r="79" spans="1:38" ht="12.75">
      <c r="A79" s="5"/>
      <c r="B79" s="22" t="str">
        <f>IF(ISERROR(VLOOKUP(J79,'==='!B:E,4,FALSE)),"",VLOOKUP(J79,'==='!B:E,4,FALSE))</f>
        <v/>
      </c>
      <c r="C79" s="22" t="s">
        <v>243</v>
      </c>
      <c r="D79" s="49" t="s">
        <v>99</v>
      </c>
      <c r="E79" s="22"/>
      <c r="F79" s="22"/>
      <c r="G79" s="60"/>
      <c r="H79" s="50" t="s">
        <v>99</v>
      </c>
      <c r="I79" s="22" t="s">
        <v>232</v>
      </c>
      <c r="J79" s="82"/>
      <c r="K79" s="313"/>
      <c r="L79" s="52"/>
      <c r="M79" s="22"/>
      <c r="N79" s="22"/>
      <c r="O79" s="22"/>
      <c r="P79" s="22"/>
      <c r="Q79" s="22"/>
      <c r="R79" s="53"/>
      <c r="S79" s="53"/>
      <c r="T79" s="22"/>
      <c r="U79" s="22"/>
      <c r="V79" s="22"/>
      <c r="W79" s="57"/>
      <c r="X79" s="3"/>
      <c r="Y79" s="3"/>
      <c r="Z79" s="3"/>
      <c r="AA79" s="3"/>
      <c r="AB79" s="3"/>
      <c r="AC79" s="3"/>
      <c r="AD79" s="3"/>
      <c r="AE79" s="3"/>
      <c r="AF79" s="3"/>
      <c r="AG79" s="3"/>
      <c r="AH79" s="3"/>
      <c r="AI79" s="3"/>
      <c r="AJ79" s="3"/>
      <c r="AK79" s="3"/>
      <c r="AL79" s="3"/>
    </row>
    <row r="80" spans="1:38" ht="12.75">
      <c r="A80" s="5"/>
      <c r="B80" s="22" t="str">
        <f>IF(ISERROR(VLOOKUP(J80,'==='!B:E,4,FALSE)),"",VLOOKUP(J80,'==='!B:E,4,FALSE))</f>
        <v/>
      </c>
      <c r="C80" s="22" t="s">
        <v>244</v>
      </c>
      <c r="D80" s="49" t="s">
        <v>99</v>
      </c>
      <c r="E80" s="22"/>
      <c r="F80" s="22"/>
      <c r="G80" s="22"/>
      <c r="H80" s="50" t="s">
        <v>99</v>
      </c>
      <c r="I80" s="22" t="s">
        <v>232</v>
      </c>
      <c r="J80" s="82"/>
      <c r="K80" s="313"/>
      <c r="L80" s="52"/>
      <c r="M80" s="22"/>
      <c r="N80" s="22"/>
      <c r="O80" s="22"/>
      <c r="P80" s="22"/>
      <c r="Q80" s="22"/>
      <c r="R80" s="53"/>
      <c r="S80" s="53"/>
      <c r="T80" s="22"/>
      <c r="U80" s="22"/>
      <c r="V80" s="22"/>
      <c r="W80" s="86"/>
      <c r="X80" s="3"/>
      <c r="Y80" s="3"/>
      <c r="Z80" s="3"/>
      <c r="AA80" s="3"/>
      <c r="AB80" s="3"/>
      <c r="AC80" s="3"/>
      <c r="AD80" s="3"/>
      <c r="AE80" s="3"/>
      <c r="AF80" s="3"/>
      <c r="AG80" s="3"/>
      <c r="AH80" s="3"/>
      <c r="AI80" s="3"/>
      <c r="AJ80" s="3"/>
      <c r="AK80" s="3"/>
      <c r="AL80" s="3"/>
    </row>
    <row r="81" spans="1:38" ht="12.75">
      <c r="A81" s="5"/>
      <c r="B81" s="22" t="str">
        <f>IF(ISERROR(VLOOKUP(J81,'==='!B:E,4,FALSE)),"",VLOOKUP(J81,'==='!B:E,4,FALSE))</f>
        <v/>
      </c>
      <c r="C81" s="22" t="s">
        <v>245</v>
      </c>
      <c r="D81" s="49" t="s">
        <v>99</v>
      </c>
      <c r="E81" s="22"/>
      <c r="F81" s="22"/>
      <c r="G81" s="22"/>
      <c r="H81" s="50" t="s">
        <v>99</v>
      </c>
      <c r="I81" s="22" t="s">
        <v>232</v>
      </c>
      <c r="J81" s="82"/>
      <c r="K81" s="313"/>
      <c r="L81" s="52"/>
      <c r="M81" s="22"/>
      <c r="N81" s="22"/>
      <c r="O81" s="22"/>
      <c r="P81" s="22"/>
      <c r="Q81" s="22"/>
      <c r="R81" s="53"/>
      <c r="S81" s="53"/>
      <c r="T81" s="22"/>
      <c r="U81" s="22"/>
      <c r="V81" s="22"/>
      <c r="W81" s="57"/>
      <c r="X81" s="3"/>
      <c r="Y81" s="3"/>
      <c r="Z81" s="3"/>
      <c r="AA81" s="3"/>
      <c r="AB81" s="3"/>
      <c r="AC81" s="3"/>
      <c r="AD81" s="3"/>
      <c r="AE81" s="3"/>
      <c r="AF81" s="3"/>
      <c r="AG81" s="3"/>
      <c r="AH81" s="3"/>
      <c r="AI81" s="3"/>
      <c r="AJ81" s="3"/>
      <c r="AK81" s="3"/>
      <c r="AL81" s="3"/>
    </row>
    <row r="82" spans="1:38" ht="12.75">
      <c r="A82" s="5"/>
      <c r="B82" s="22" t="str">
        <f>IF(ISERROR(VLOOKUP(J82,'==='!B:E,4,FALSE)),"",VLOOKUP(J82,'==='!B:E,4,FALSE))</f>
        <v/>
      </c>
      <c r="C82" s="22" t="s">
        <v>246</v>
      </c>
      <c r="D82" s="49" t="s">
        <v>99</v>
      </c>
      <c r="E82" s="22"/>
      <c r="F82" s="22"/>
      <c r="G82" s="22"/>
      <c r="H82" s="50" t="s">
        <v>99</v>
      </c>
      <c r="I82" s="22" t="s">
        <v>232</v>
      </c>
      <c r="J82" s="82"/>
      <c r="K82" s="313"/>
      <c r="L82" s="52"/>
      <c r="M82" s="22"/>
      <c r="N82" s="22"/>
      <c r="O82" s="22"/>
      <c r="P82" s="22"/>
      <c r="Q82" s="22"/>
      <c r="R82" s="53"/>
      <c r="S82" s="53"/>
      <c r="T82" s="22"/>
      <c r="U82" s="22"/>
      <c r="V82" s="22"/>
      <c r="W82" s="57"/>
      <c r="X82" s="3"/>
      <c r="Y82" s="3"/>
      <c r="Z82" s="3"/>
      <c r="AA82" s="3"/>
      <c r="AB82" s="3"/>
      <c r="AC82" s="3"/>
      <c r="AD82" s="3"/>
      <c r="AE82" s="3"/>
      <c r="AF82" s="3"/>
      <c r="AG82" s="3"/>
      <c r="AH82" s="3"/>
      <c r="AI82" s="3"/>
      <c r="AJ82" s="3"/>
      <c r="AK82" s="3"/>
      <c r="AL82" s="3"/>
    </row>
    <row r="83" spans="1:38" ht="12.75">
      <c r="A83" s="5"/>
      <c r="B83" s="22" t="str">
        <f>IF(ISERROR(VLOOKUP(J83,'==='!B:E,4,FALSE)),"",VLOOKUP(J83,'==='!B:E,4,FALSE))</f>
        <v/>
      </c>
      <c r="C83" s="22" t="s">
        <v>247</v>
      </c>
      <c r="D83" s="49" t="s">
        <v>99</v>
      </c>
      <c r="E83" s="22"/>
      <c r="F83" s="22"/>
      <c r="G83" s="60"/>
      <c r="H83" s="50" t="s">
        <v>99</v>
      </c>
      <c r="I83" s="22" t="s">
        <v>232</v>
      </c>
      <c r="J83" s="82"/>
      <c r="K83" s="313"/>
      <c r="L83" s="52"/>
      <c r="M83" s="22"/>
      <c r="N83" s="22"/>
      <c r="O83" s="22"/>
      <c r="P83" s="22"/>
      <c r="Q83" s="22"/>
      <c r="R83" s="53"/>
      <c r="S83" s="53"/>
      <c r="T83" s="22"/>
      <c r="U83" s="22"/>
      <c r="V83" s="22"/>
      <c r="W83" s="57"/>
      <c r="X83" s="3"/>
      <c r="Y83" s="3"/>
      <c r="Z83" s="3"/>
      <c r="AA83" s="3"/>
      <c r="AB83" s="3"/>
      <c r="AC83" s="3"/>
      <c r="AD83" s="3"/>
      <c r="AE83" s="3"/>
      <c r="AF83" s="3"/>
      <c r="AG83" s="3"/>
      <c r="AH83" s="3"/>
      <c r="AI83" s="3"/>
      <c r="AJ83" s="3"/>
      <c r="AK83" s="3"/>
      <c r="AL83" s="3"/>
    </row>
    <row r="84" spans="1:38" ht="12.75">
      <c r="A84" s="5"/>
      <c r="B84" s="22" t="str">
        <f>IF(ISERROR(VLOOKUP(J84,'==='!B:E,4,FALSE)),"",VLOOKUP(J84,'==='!B:E,4,FALSE))</f>
        <v/>
      </c>
      <c r="C84" s="22" t="s">
        <v>248</v>
      </c>
      <c r="D84" s="49" t="s">
        <v>99</v>
      </c>
      <c r="E84" s="22"/>
      <c r="F84" s="22"/>
      <c r="G84" s="60"/>
      <c r="H84" s="50" t="s">
        <v>99</v>
      </c>
      <c r="I84" s="22" t="s">
        <v>232</v>
      </c>
      <c r="J84" s="82"/>
      <c r="K84" s="313"/>
      <c r="L84" s="52"/>
      <c r="M84" s="22"/>
      <c r="N84" s="22"/>
      <c r="O84" s="22"/>
      <c r="P84" s="22"/>
      <c r="Q84" s="22"/>
      <c r="R84" s="53"/>
      <c r="S84" s="53"/>
      <c r="T84" s="22"/>
      <c r="U84" s="22"/>
      <c r="V84" s="22"/>
      <c r="W84" s="57"/>
      <c r="X84" s="3"/>
      <c r="Y84" s="3"/>
      <c r="Z84" s="3"/>
      <c r="AA84" s="3"/>
      <c r="AB84" s="3"/>
      <c r="AC84" s="3"/>
      <c r="AD84" s="3"/>
      <c r="AE84" s="3"/>
      <c r="AF84" s="3"/>
      <c r="AG84" s="3"/>
      <c r="AH84" s="3"/>
      <c r="AI84" s="3"/>
      <c r="AJ84" s="3"/>
      <c r="AK84" s="3"/>
      <c r="AL84" s="3"/>
    </row>
    <row r="85" spans="1:38" ht="12.75">
      <c r="A85" s="5"/>
      <c r="B85" s="22" t="str">
        <f>IF(ISERROR(VLOOKUP(J85,'==='!B:E,4,FALSE)),"",VLOOKUP(J85,'==='!B:E,4,FALSE))</f>
        <v/>
      </c>
      <c r="C85" s="22" t="s">
        <v>249</v>
      </c>
      <c r="D85" s="49" t="s">
        <v>99</v>
      </c>
      <c r="E85" s="22"/>
      <c r="F85" s="22"/>
      <c r="G85" s="22"/>
      <c r="H85" s="50" t="s">
        <v>99</v>
      </c>
      <c r="I85" s="22" t="s">
        <v>232</v>
      </c>
      <c r="J85" s="82"/>
      <c r="K85" s="313"/>
      <c r="L85" s="52"/>
      <c r="M85" s="22"/>
      <c r="N85" s="22"/>
      <c r="O85" s="22"/>
      <c r="P85" s="22"/>
      <c r="Q85" s="22"/>
      <c r="R85" s="53"/>
      <c r="S85" s="53"/>
      <c r="T85" s="22"/>
      <c r="U85" s="22"/>
      <c r="V85" s="22"/>
      <c r="W85" s="57"/>
      <c r="X85" s="3"/>
      <c r="Y85" s="3"/>
      <c r="Z85" s="3"/>
      <c r="AA85" s="3"/>
      <c r="AB85" s="3"/>
      <c r="AC85" s="3"/>
      <c r="AD85" s="3"/>
      <c r="AE85" s="3"/>
      <c r="AF85" s="3"/>
      <c r="AG85" s="3"/>
      <c r="AH85" s="3"/>
      <c r="AI85" s="3"/>
      <c r="AJ85" s="3"/>
      <c r="AK85" s="3"/>
      <c r="AL85" s="3"/>
    </row>
    <row r="86" spans="1:38" ht="12.75">
      <c r="A86" s="5"/>
      <c r="B86" s="22" t="str">
        <f>IF(ISERROR(VLOOKUP(J86,'==='!B:E,4,FALSE)),"",VLOOKUP(J86,'==='!B:E,4,FALSE))</f>
        <v/>
      </c>
      <c r="C86" s="22" t="s">
        <v>250</v>
      </c>
      <c r="D86" s="49" t="s">
        <v>99</v>
      </c>
      <c r="E86" s="71"/>
      <c r="F86" s="87"/>
      <c r="G86" s="71"/>
      <c r="H86" s="50" t="s">
        <v>99</v>
      </c>
      <c r="I86" s="22" t="s">
        <v>232</v>
      </c>
      <c r="J86" s="82"/>
      <c r="K86" s="313"/>
      <c r="L86" s="52"/>
      <c r="M86" s="88"/>
      <c r="N86" s="89"/>
      <c r="O86" s="87"/>
      <c r="P86" s="87"/>
      <c r="Q86" s="87"/>
      <c r="R86" s="90"/>
      <c r="S86" s="90"/>
      <c r="T86" s="87"/>
      <c r="U86" s="88"/>
      <c r="V86" s="88"/>
      <c r="W86" s="91"/>
      <c r="X86" s="3"/>
      <c r="Y86" s="3"/>
      <c r="Z86" s="3"/>
      <c r="AA86" s="3"/>
      <c r="AB86" s="3"/>
      <c r="AC86" s="3"/>
      <c r="AD86" s="3"/>
      <c r="AE86" s="3"/>
      <c r="AF86" s="3"/>
      <c r="AG86" s="3"/>
      <c r="AH86" s="3"/>
      <c r="AI86" s="3"/>
      <c r="AJ86" s="3"/>
      <c r="AK86" s="3"/>
      <c r="AL86" s="3"/>
    </row>
    <row r="87" spans="1:38" ht="12.75">
      <c r="A87" s="5"/>
      <c r="B87" s="22" t="str">
        <f>IF(ISERROR(VLOOKUP(J87,'==='!B:E,4,FALSE)),"",VLOOKUP(J87,'==='!B:E,4,FALSE))</f>
        <v/>
      </c>
      <c r="C87" s="22" t="s">
        <v>251</v>
      </c>
      <c r="D87" s="49" t="s">
        <v>99</v>
      </c>
      <c r="E87" s="71"/>
      <c r="F87" s="87"/>
      <c r="G87" s="71"/>
      <c r="H87" s="50" t="s">
        <v>99</v>
      </c>
      <c r="I87" s="22" t="s">
        <v>232</v>
      </c>
      <c r="J87" s="82"/>
      <c r="K87" s="313"/>
      <c r="L87" s="52"/>
      <c r="M87" s="88"/>
      <c r="N87" s="88"/>
      <c r="O87" s="87"/>
      <c r="P87" s="87"/>
      <c r="Q87" s="87"/>
      <c r="R87" s="90"/>
      <c r="S87" s="90"/>
      <c r="T87" s="87"/>
      <c r="U87" s="88"/>
      <c r="V87" s="88"/>
      <c r="W87" s="91"/>
      <c r="X87" s="3"/>
      <c r="Y87" s="3"/>
      <c r="Z87" s="3"/>
      <c r="AA87" s="3"/>
      <c r="AB87" s="3"/>
      <c r="AC87" s="3"/>
      <c r="AD87" s="3"/>
      <c r="AE87" s="3"/>
      <c r="AF87" s="3"/>
      <c r="AG87" s="3"/>
      <c r="AH87" s="3"/>
      <c r="AI87" s="3"/>
      <c r="AJ87" s="3"/>
      <c r="AK87" s="3"/>
      <c r="AL87" s="3"/>
    </row>
    <row r="88" spans="1:38" ht="12.75">
      <c r="A88" s="5"/>
      <c r="B88" s="22" t="str">
        <f>IF(ISERROR(VLOOKUP(J88,'==='!B:E,4,FALSE)),"",VLOOKUP(J88,'==='!B:E,4,FALSE))</f>
        <v/>
      </c>
      <c r="C88" s="22" t="s">
        <v>252</v>
      </c>
      <c r="D88" s="49" t="s">
        <v>99</v>
      </c>
      <c r="E88" s="71"/>
      <c r="F88" s="87"/>
      <c r="G88" s="71"/>
      <c r="H88" s="50" t="s">
        <v>99</v>
      </c>
      <c r="I88" s="22" t="s">
        <v>232</v>
      </c>
      <c r="J88" s="82"/>
      <c r="K88" s="313"/>
      <c r="L88" s="52"/>
      <c r="M88" s="88"/>
      <c r="N88" s="87"/>
      <c r="O88" s="87"/>
      <c r="P88" s="87"/>
      <c r="Q88" s="87"/>
      <c r="R88" s="90"/>
      <c r="S88" s="90"/>
      <c r="T88" s="87"/>
      <c r="U88" s="88"/>
      <c r="V88" s="88"/>
      <c r="W88" s="91"/>
      <c r="X88" s="3"/>
      <c r="Y88" s="3"/>
      <c r="Z88" s="3"/>
      <c r="AA88" s="3"/>
      <c r="AB88" s="3"/>
      <c r="AC88" s="3"/>
      <c r="AD88" s="3"/>
      <c r="AE88" s="3"/>
      <c r="AF88" s="3"/>
      <c r="AG88" s="3"/>
      <c r="AH88" s="3"/>
      <c r="AI88" s="3"/>
      <c r="AJ88" s="3"/>
      <c r="AK88" s="3"/>
      <c r="AL88" s="3"/>
    </row>
    <row r="89" spans="1:38" ht="12.75">
      <c r="A89" s="5"/>
      <c r="B89" s="22" t="str">
        <f>IF(ISERROR(VLOOKUP(J89,'==='!B:E,4,FALSE)),"",VLOOKUP(J89,'==='!B:E,4,FALSE))</f>
        <v/>
      </c>
      <c r="C89" s="22" t="s">
        <v>253</v>
      </c>
      <c r="D89" s="49" t="s">
        <v>99</v>
      </c>
      <c r="E89" s="22"/>
      <c r="F89" s="22"/>
      <c r="G89" s="22"/>
      <c r="H89" s="50" t="s">
        <v>99</v>
      </c>
      <c r="I89" s="22" t="s">
        <v>232</v>
      </c>
      <c r="J89" s="82"/>
      <c r="K89" s="313"/>
      <c r="L89" s="52"/>
      <c r="M89" s="92"/>
      <c r="N89" s="92"/>
      <c r="O89" s="22"/>
      <c r="P89" s="22"/>
      <c r="Q89" s="22"/>
      <c r="R89" s="53"/>
      <c r="S89" s="53"/>
      <c r="T89" s="22"/>
      <c r="U89" s="22"/>
      <c r="V89" s="22"/>
      <c r="W89" s="57"/>
      <c r="X89" s="3"/>
      <c r="Y89" s="3"/>
      <c r="Z89" s="3"/>
      <c r="AA89" s="3"/>
      <c r="AB89" s="3"/>
      <c r="AC89" s="3"/>
      <c r="AD89" s="3"/>
      <c r="AE89" s="3"/>
      <c r="AF89" s="3"/>
      <c r="AG89" s="3"/>
      <c r="AH89" s="3"/>
      <c r="AI89" s="3"/>
      <c r="AJ89" s="3"/>
      <c r="AK89" s="3"/>
      <c r="AL89" s="3"/>
    </row>
    <row r="90" spans="1:38" ht="12.75">
      <c r="A90" s="5"/>
      <c r="B90" s="22" t="str">
        <f>IF(ISERROR(VLOOKUP(J90,'==='!B:E,4,FALSE)),"",VLOOKUP(J90,'==='!B:E,4,FALSE))</f>
        <v/>
      </c>
      <c r="C90" s="22" t="s">
        <v>254</v>
      </c>
      <c r="D90" s="49" t="s">
        <v>99</v>
      </c>
      <c r="E90" s="22"/>
      <c r="F90" s="22"/>
      <c r="G90" s="22"/>
      <c r="H90" s="50" t="s">
        <v>99</v>
      </c>
      <c r="I90" s="22" t="s">
        <v>232</v>
      </c>
      <c r="J90" s="82"/>
      <c r="K90" s="313"/>
      <c r="L90" s="52"/>
      <c r="M90" s="92"/>
      <c r="N90" s="92"/>
      <c r="O90" s="22"/>
      <c r="P90" s="22"/>
      <c r="Q90" s="22"/>
      <c r="R90" s="53"/>
      <c r="S90" s="53"/>
      <c r="T90" s="22"/>
      <c r="U90" s="22"/>
      <c r="V90" s="22"/>
      <c r="W90" s="57"/>
      <c r="X90" s="3"/>
      <c r="Y90" s="3"/>
      <c r="Z90" s="3"/>
      <c r="AA90" s="3"/>
      <c r="AB90" s="3"/>
      <c r="AC90" s="3"/>
      <c r="AD90" s="3"/>
      <c r="AE90" s="3"/>
      <c r="AF90" s="3"/>
      <c r="AG90" s="3"/>
      <c r="AH90" s="3"/>
      <c r="AI90" s="3"/>
      <c r="AJ90" s="3"/>
      <c r="AK90" s="3"/>
      <c r="AL90" s="3"/>
    </row>
    <row r="91" spans="1:38" ht="12.75">
      <c r="A91" s="5"/>
      <c r="B91" s="22" t="str">
        <f>IF(ISERROR(VLOOKUP(J91,'==='!B:E,4,FALSE)),"",VLOOKUP(J91,'==='!B:E,4,FALSE))</f>
        <v/>
      </c>
      <c r="C91" s="22" t="s">
        <v>255</v>
      </c>
      <c r="D91" s="49" t="s">
        <v>99</v>
      </c>
      <c r="E91" s="22"/>
      <c r="F91" s="22"/>
      <c r="G91" s="22"/>
      <c r="H91" s="50" t="s">
        <v>99</v>
      </c>
      <c r="I91" s="22" t="s">
        <v>232</v>
      </c>
      <c r="J91" s="82"/>
      <c r="K91" s="313"/>
      <c r="L91" s="52"/>
      <c r="M91" s="92"/>
      <c r="N91" s="92"/>
      <c r="O91" s="22"/>
      <c r="P91" s="22"/>
      <c r="Q91" s="22"/>
      <c r="R91" s="53"/>
      <c r="S91" s="53"/>
      <c r="T91" s="22"/>
      <c r="U91" s="22"/>
      <c r="V91" s="22"/>
      <c r="W91" s="57"/>
      <c r="X91" s="3"/>
      <c r="Y91" s="3"/>
      <c r="Z91" s="3"/>
      <c r="AA91" s="3"/>
      <c r="AB91" s="3"/>
      <c r="AC91" s="3"/>
      <c r="AD91" s="3"/>
      <c r="AE91" s="3"/>
      <c r="AF91" s="3"/>
      <c r="AG91" s="3"/>
      <c r="AH91" s="3"/>
      <c r="AI91" s="3"/>
      <c r="AJ91" s="3"/>
      <c r="AK91" s="3"/>
      <c r="AL91" s="3"/>
    </row>
    <row r="92" spans="1:38" ht="12.75">
      <c r="A92" s="5"/>
      <c r="B92" s="22" t="str">
        <f>IF(ISERROR(VLOOKUP(J92,'==='!B:E,4,FALSE)),"",VLOOKUP(J92,'==='!B:E,4,FALSE))</f>
        <v/>
      </c>
      <c r="C92" s="22" t="s">
        <v>256</v>
      </c>
      <c r="D92" s="49" t="s">
        <v>99</v>
      </c>
      <c r="E92" s="60"/>
      <c r="F92" s="60"/>
      <c r="G92" s="60"/>
      <c r="H92" s="50" t="s">
        <v>99</v>
      </c>
      <c r="I92" s="22" t="s">
        <v>232</v>
      </c>
      <c r="J92" s="82"/>
      <c r="K92" s="313"/>
      <c r="L92" s="52"/>
      <c r="M92" s="60"/>
      <c r="N92" s="60"/>
      <c r="O92" s="60"/>
      <c r="P92" s="60"/>
      <c r="Q92" s="60"/>
      <c r="R92" s="93"/>
      <c r="S92" s="93"/>
      <c r="T92" s="60"/>
      <c r="U92" s="60"/>
      <c r="V92" s="60"/>
      <c r="W92" s="94"/>
      <c r="X92" s="3"/>
      <c r="Y92" s="3"/>
      <c r="Z92" s="3"/>
      <c r="AA92" s="3"/>
      <c r="AB92" s="3"/>
      <c r="AC92" s="3"/>
      <c r="AD92" s="3"/>
      <c r="AE92" s="3"/>
      <c r="AF92" s="3"/>
      <c r="AG92" s="3"/>
      <c r="AH92" s="3"/>
      <c r="AI92" s="3"/>
      <c r="AJ92" s="3"/>
      <c r="AK92" s="3"/>
      <c r="AL92" s="3"/>
    </row>
    <row r="93" spans="1:38" ht="12.75">
      <c r="A93" s="5"/>
      <c r="B93" s="22" t="str">
        <f>IF(ISERROR(VLOOKUP(J93,'==='!B:E,4,FALSE)),"",VLOOKUP(J93,'==='!B:E,4,FALSE))</f>
        <v/>
      </c>
      <c r="C93" s="22" t="s">
        <v>257</v>
      </c>
      <c r="D93" s="49" t="s">
        <v>99</v>
      </c>
      <c r="E93" s="60"/>
      <c r="F93" s="60"/>
      <c r="G93" s="60"/>
      <c r="H93" s="50" t="s">
        <v>99</v>
      </c>
      <c r="I93" s="22" t="s">
        <v>232</v>
      </c>
      <c r="J93" s="82"/>
      <c r="K93" s="313"/>
      <c r="L93" s="52"/>
      <c r="M93" s="60"/>
      <c r="N93" s="60"/>
      <c r="O93" s="60"/>
      <c r="P93" s="60"/>
      <c r="Q93" s="60"/>
      <c r="R93" s="93"/>
      <c r="S93" s="93"/>
      <c r="T93" s="60"/>
      <c r="U93" s="60"/>
      <c r="V93" s="60"/>
      <c r="W93" s="94"/>
      <c r="X93" s="3"/>
      <c r="Y93" s="3"/>
      <c r="Z93" s="3"/>
      <c r="AA93" s="3"/>
      <c r="AB93" s="3"/>
      <c r="AC93" s="3"/>
      <c r="AD93" s="3"/>
      <c r="AE93" s="3"/>
      <c r="AF93" s="3"/>
      <c r="AG93" s="3"/>
      <c r="AH93" s="3"/>
      <c r="AI93" s="3"/>
      <c r="AJ93" s="3"/>
      <c r="AK93" s="3"/>
      <c r="AL93" s="3"/>
    </row>
    <row r="94" spans="1:38" ht="12.75">
      <c r="A94" s="5"/>
      <c r="B94" s="22" t="str">
        <f>IF(ISERROR(VLOOKUP(J94,'==='!B:E,4,FALSE)),"",VLOOKUP(J94,'==='!B:E,4,FALSE))</f>
        <v/>
      </c>
      <c r="C94" s="22" t="s">
        <v>258</v>
      </c>
      <c r="D94" s="49" t="s">
        <v>99</v>
      </c>
      <c r="E94" s="60"/>
      <c r="F94" s="60"/>
      <c r="G94" s="60"/>
      <c r="H94" s="50" t="s">
        <v>99</v>
      </c>
      <c r="I94" s="22" t="s">
        <v>232</v>
      </c>
      <c r="J94" s="95"/>
      <c r="K94" s="96"/>
      <c r="L94" s="52"/>
      <c r="M94" s="60"/>
      <c r="N94" s="60"/>
      <c r="O94" s="60"/>
      <c r="P94" s="60"/>
      <c r="Q94" s="60"/>
      <c r="R94" s="93"/>
      <c r="S94" s="93"/>
      <c r="T94" s="60"/>
      <c r="U94" s="60"/>
      <c r="V94" s="60"/>
      <c r="W94" s="94"/>
      <c r="X94" s="3"/>
      <c r="Y94" s="3"/>
      <c r="Z94" s="3"/>
      <c r="AA94" s="3"/>
      <c r="AB94" s="3"/>
      <c r="AC94" s="3"/>
      <c r="AD94" s="3"/>
      <c r="AE94" s="3"/>
      <c r="AF94" s="3"/>
      <c r="AG94" s="3"/>
      <c r="AH94" s="3"/>
      <c r="AI94" s="3"/>
      <c r="AJ94" s="3"/>
      <c r="AK94" s="3"/>
      <c r="AL94" s="3"/>
    </row>
    <row r="95" spans="1:38" ht="12.75">
      <c r="A95" s="5"/>
      <c r="B95" s="22" t="str">
        <f>IF(ISERROR(VLOOKUP(J95,'==='!B:E,4,FALSE)),"",VLOOKUP(J95,'==='!B:E,4,FALSE))</f>
        <v/>
      </c>
      <c r="C95" s="22" t="s">
        <v>259</v>
      </c>
      <c r="D95" s="49" t="s">
        <v>99</v>
      </c>
      <c r="E95" s="60"/>
      <c r="F95" s="60"/>
      <c r="G95" s="60"/>
      <c r="H95" s="50" t="s">
        <v>99</v>
      </c>
      <c r="I95" s="22" t="s">
        <v>232</v>
      </c>
      <c r="J95" s="95"/>
      <c r="K95" s="96"/>
      <c r="L95" s="52"/>
      <c r="M95" s="60"/>
      <c r="N95" s="60"/>
      <c r="O95" s="60"/>
      <c r="P95" s="60"/>
      <c r="Q95" s="60"/>
      <c r="R95" s="93"/>
      <c r="S95" s="93"/>
      <c r="T95" s="60"/>
      <c r="U95" s="60"/>
      <c r="V95" s="60"/>
      <c r="W95" s="94"/>
      <c r="X95" s="3"/>
      <c r="Y95" s="3"/>
      <c r="Z95" s="3"/>
      <c r="AA95" s="3"/>
      <c r="AB95" s="3"/>
      <c r="AC95" s="3"/>
      <c r="AD95" s="3"/>
      <c r="AE95" s="3"/>
      <c r="AF95" s="3"/>
      <c r="AG95" s="3"/>
      <c r="AH95" s="3"/>
      <c r="AI95" s="3"/>
      <c r="AJ95" s="3"/>
      <c r="AK95" s="3"/>
      <c r="AL95" s="3"/>
    </row>
    <row r="96" spans="1:38" ht="12.75">
      <c r="A96" s="5"/>
      <c r="B96" s="22" t="str">
        <f>IF(ISERROR(VLOOKUP(J96,'==='!B:E,4,FALSE)),"",VLOOKUP(J96,'==='!B:E,4,FALSE))</f>
        <v/>
      </c>
      <c r="C96" s="22" t="s">
        <v>260</v>
      </c>
      <c r="D96" s="49" t="s">
        <v>99</v>
      </c>
      <c r="E96" s="60"/>
      <c r="F96" s="60"/>
      <c r="G96" s="60"/>
      <c r="H96" s="50" t="s">
        <v>99</v>
      </c>
      <c r="I96" s="22" t="s">
        <v>232</v>
      </c>
      <c r="J96" s="95"/>
      <c r="K96" s="96"/>
      <c r="L96" s="52"/>
      <c r="M96" s="60"/>
      <c r="N96" s="60"/>
      <c r="O96" s="60"/>
      <c r="P96" s="60"/>
      <c r="Q96" s="60"/>
      <c r="R96" s="93"/>
      <c r="S96" s="93"/>
      <c r="T96" s="60"/>
      <c r="U96" s="60"/>
      <c r="V96" s="60"/>
      <c r="W96" s="94"/>
      <c r="X96" s="3"/>
      <c r="Y96" s="3"/>
      <c r="Z96" s="3"/>
      <c r="AA96" s="3"/>
      <c r="AB96" s="3"/>
      <c r="AC96" s="3"/>
      <c r="AD96" s="3"/>
      <c r="AE96" s="3"/>
      <c r="AF96" s="3"/>
      <c r="AG96" s="3"/>
      <c r="AH96" s="3"/>
      <c r="AI96" s="3"/>
      <c r="AJ96" s="3"/>
      <c r="AK96" s="3"/>
      <c r="AL96" s="3"/>
    </row>
    <row r="97" spans="1:38" ht="12.75">
      <c r="A97" s="5"/>
      <c r="B97" s="22" t="str">
        <f>IF(ISERROR(VLOOKUP(J97,'==='!B:E,4,FALSE)),"",VLOOKUP(J97,'==='!B:E,4,FALSE))</f>
        <v/>
      </c>
      <c r="C97" s="22" t="s">
        <v>261</v>
      </c>
      <c r="D97" s="49" t="s">
        <v>99</v>
      </c>
      <c r="E97" s="60"/>
      <c r="F97" s="60"/>
      <c r="G97" s="60"/>
      <c r="H97" s="50" t="s">
        <v>99</v>
      </c>
      <c r="I97" s="22" t="s">
        <v>232</v>
      </c>
      <c r="J97" s="95"/>
      <c r="K97" s="96"/>
      <c r="L97" s="52"/>
      <c r="M97" s="60"/>
      <c r="N97" s="60"/>
      <c r="O97" s="60"/>
      <c r="P97" s="60"/>
      <c r="Q97" s="60"/>
      <c r="R97" s="93"/>
      <c r="S97" s="93"/>
      <c r="T97" s="60"/>
      <c r="U97" s="60"/>
      <c r="V97" s="60"/>
      <c r="W97" s="94"/>
      <c r="X97" s="3"/>
      <c r="Y97" s="3"/>
      <c r="Z97" s="3"/>
      <c r="AA97" s="3"/>
      <c r="AB97" s="3"/>
      <c r="AC97" s="3"/>
      <c r="AD97" s="3"/>
      <c r="AE97" s="3"/>
      <c r="AF97" s="3"/>
      <c r="AG97" s="3"/>
      <c r="AH97" s="3"/>
      <c r="AI97" s="3"/>
      <c r="AJ97" s="3"/>
      <c r="AK97" s="3"/>
      <c r="AL97" s="3"/>
    </row>
    <row r="98" spans="1:38" ht="12.75">
      <c r="A98" s="5"/>
      <c r="B98" s="22" t="str">
        <f>IF(ISERROR(VLOOKUP(J98,'==='!B:E,4,FALSE)),"",VLOOKUP(J98,'==='!B:E,4,FALSE))</f>
        <v/>
      </c>
      <c r="C98" s="22" t="s">
        <v>262</v>
      </c>
      <c r="D98" s="49" t="s">
        <v>99</v>
      </c>
      <c r="E98" s="60"/>
      <c r="F98" s="60"/>
      <c r="G98" s="60"/>
      <c r="H98" s="50" t="s">
        <v>99</v>
      </c>
      <c r="I98" s="22" t="s">
        <v>232</v>
      </c>
      <c r="J98" s="95"/>
      <c r="K98" s="96"/>
      <c r="L98" s="52"/>
      <c r="M98" s="60"/>
      <c r="N98" s="60"/>
      <c r="O98" s="60"/>
      <c r="P98" s="60"/>
      <c r="Q98" s="60"/>
      <c r="R98" s="93"/>
      <c r="S98" s="93"/>
      <c r="T98" s="60"/>
      <c r="U98" s="60"/>
      <c r="V98" s="60"/>
      <c r="W98" s="94"/>
      <c r="X98" s="3"/>
      <c r="Y98" s="3"/>
      <c r="Z98" s="3"/>
      <c r="AA98" s="3"/>
      <c r="AB98" s="3"/>
      <c r="AC98" s="3"/>
      <c r="AD98" s="3"/>
      <c r="AE98" s="3"/>
      <c r="AF98" s="3"/>
      <c r="AG98" s="3"/>
      <c r="AH98" s="3"/>
      <c r="AI98" s="3"/>
      <c r="AJ98" s="3"/>
      <c r="AK98" s="3"/>
      <c r="AL98" s="3"/>
    </row>
    <row r="99" spans="1:38" ht="12.75">
      <c r="A99" s="5"/>
      <c r="B99" s="22" t="str">
        <f>IF(ISERROR(VLOOKUP(J99,'==='!B:E,4,FALSE)),"",VLOOKUP(J99,'==='!B:E,4,FALSE))</f>
        <v/>
      </c>
      <c r="C99" s="22" t="s">
        <v>263</v>
      </c>
      <c r="D99" s="49" t="s">
        <v>99</v>
      </c>
      <c r="E99" s="60"/>
      <c r="F99" s="60"/>
      <c r="G99" s="60"/>
      <c r="H99" s="50" t="s">
        <v>99</v>
      </c>
      <c r="I99" s="22" t="s">
        <v>232</v>
      </c>
      <c r="J99" s="95"/>
      <c r="K99" s="96"/>
      <c r="L99" s="52"/>
      <c r="M99" s="60"/>
      <c r="N99" s="60"/>
      <c r="O99" s="60"/>
      <c r="P99" s="60"/>
      <c r="Q99" s="60"/>
      <c r="R99" s="93"/>
      <c r="S99" s="93"/>
      <c r="T99" s="60"/>
      <c r="U99" s="60"/>
      <c r="V99" s="60"/>
      <c r="W99" s="94"/>
      <c r="X99" s="3"/>
      <c r="Y99" s="3"/>
      <c r="Z99" s="3"/>
      <c r="AA99" s="3"/>
      <c r="AB99" s="3"/>
      <c r="AC99" s="3"/>
      <c r="AD99" s="3"/>
      <c r="AE99" s="3"/>
      <c r="AF99" s="3"/>
      <c r="AG99" s="3"/>
      <c r="AH99" s="3"/>
      <c r="AI99" s="3"/>
      <c r="AJ99" s="3"/>
      <c r="AK99" s="3"/>
      <c r="AL99" s="3"/>
    </row>
    <row r="100" spans="1:38" ht="12.75">
      <c r="A100" s="5"/>
      <c r="B100" s="22" t="str">
        <f>IF(ISERROR(VLOOKUP(J100,'==='!B:E,4,FALSE)),"",VLOOKUP(J100,'==='!B:E,4,FALSE))</f>
        <v/>
      </c>
      <c r="C100" s="22" t="s">
        <v>264</v>
      </c>
      <c r="D100" s="49" t="s">
        <v>99</v>
      </c>
      <c r="E100" s="60"/>
      <c r="F100" s="60"/>
      <c r="G100" s="60"/>
      <c r="H100" s="50" t="s">
        <v>99</v>
      </c>
      <c r="I100" s="22" t="s">
        <v>232</v>
      </c>
      <c r="J100" s="95"/>
      <c r="K100" s="96"/>
      <c r="L100" s="52"/>
      <c r="M100" s="60"/>
      <c r="N100" s="60"/>
      <c r="O100" s="60"/>
      <c r="P100" s="60"/>
      <c r="Q100" s="60"/>
      <c r="R100" s="93"/>
      <c r="S100" s="93"/>
      <c r="T100" s="60"/>
      <c r="U100" s="60"/>
      <c r="V100" s="60"/>
      <c r="W100" s="94"/>
      <c r="X100" s="3"/>
      <c r="Y100" s="3"/>
      <c r="Z100" s="3"/>
      <c r="AA100" s="3"/>
      <c r="AB100" s="3"/>
      <c r="AC100" s="3"/>
      <c r="AD100" s="3"/>
      <c r="AE100" s="3"/>
      <c r="AF100" s="3"/>
      <c r="AG100" s="3"/>
      <c r="AH100" s="3"/>
      <c r="AI100" s="3"/>
      <c r="AJ100" s="3"/>
      <c r="AK100" s="3"/>
      <c r="AL100" s="3"/>
    </row>
    <row r="101" spans="1:38" ht="12.75">
      <c r="A101" s="5"/>
      <c r="B101" s="22" t="str">
        <f>IF(ISERROR(VLOOKUP(J101,'==='!B:E,4,FALSE)),"",VLOOKUP(J101,'==='!B:E,4,FALSE))</f>
        <v/>
      </c>
      <c r="C101" s="22" t="s">
        <v>265</v>
      </c>
      <c r="D101" s="49" t="s">
        <v>99</v>
      </c>
      <c r="E101" s="60"/>
      <c r="F101" s="60"/>
      <c r="G101" s="60"/>
      <c r="H101" s="50" t="s">
        <v>99</v>
      </c>
      <c r="I101" s="22" t="s">
        <v>232</v>
      </c>
      <c r="J101" s="60"/>
      <c r="K101" s="96"/>
      <c r="L101" s="52"/>
      <c r="M101" s="60"/>
      <c r="N101" s="60"/>
      <c r="O101" s="60"/>
      <c r="P101" s="60"/>
      <c r="Q101" s="60"/>
      <c r="R101" s="93"/>
      <c r="S101" s="93"/>
      <c r="T101" s="60"/>
      <c r="U101" s="60"/>
      <c r="V101" s="60"/>
      <c r="W101" s="94"/>
      <c r="X101" s="3"/>
      <c r="Y101" s="3"/>
      <c r="Z101" s="3"/>
      <c r="AA101" s="3"/>
      <c r="AB101" s="3"/>
      <c r="AC101" s="3"/>
      <c r="AD101" s="3"/>
      <c r="AE101" s="3"/>
      <c r="AF101" s="3"/>
      <c r="AG101" s="3"/>
      <c r="AH101" s="3"/>
      <c r="AI101" s="3"/>
      <c r="AJ101" s="3"/>
      <c r="AK101" s="3"/>
      <c r="AL101" s="3"/>
    </row>
    <row r="102" spans="1:38" ht="12.75">
      <c r="A102" s="5"/>
      <c r="B102" s="22" t="str">
        <f>IF(ISERROR(VLOOKUP(J102,'==='!B:E,4,FALSE)),"",VLOOKUP(J102,'==='!B:E,4,FALSE))</f>
        <v/>
      </c>
      <c r="C102" s="22" t="s">
        <v>266</v>
      </c>
      <c r="D102" s="49" t="s">
        <v>99</v>
      </c>
      <c r="E102" s="60"/>
      <c r="F102" s="60"/>
      <c r="G102" s="60"/>
      <c r="H102" s="50" t="s">
        <v>99</v>
      </c>
      <c r="I102" s="22" t="s">
        <v>232</v>
      </c>
      <c r="J102" s="95"/>
      <c r="K102" s="96"/>
      <c r="L102" s="52"/>
      <c r="M102" s="60"/>
      <c r="N102" s="60"/>
      <c r="O102" s="60"/>
      <c r="P102" s="60"/>
      <c r="Q102" s="60"/>
      <c r="R102" s="93"/>
      <c r="S102" s="93"/>
      <c r="T102" s="60"/>
      <c r="U102" s="60"/>
      <c r="V102" s="60"/>
      <c r="W102" s="94"/>
      <c r="X102" s="3"/>
      <c r="Y102" s="3"/>
      <c r="Z102" s="3"/>
      <c r="AA102" s="3"/>
      <c r="AB102" s="3"/>
      <c r="AC102" s="3"/>
      <c r="AD102" s="3"/>
      <c r="AE102" s="3"/>
      <c r="AF102" s="3"/>
      <c r="AG102" s="3"/>
      <c r="AH102" s="3"/>
      <c r="AI102" s="3"/>
      <c r="AJ102" s="3"/>
      <c r="AK102" s="3"/>
      <c r="AL102" s="3"/>
    </row>
    <row r="103" spans="1:38" ht="12.75">
      <c r="A103" s="97"/>
      <c r="B103" s="22" t="str">
        <f>IF(ISERROR(VLOOKUP(J103,'==='!B:E,4,FALSE)),"",VLOOKUP(J103,'==='!B:E,4,FALSE))</f>
        <v/>
      </c>
      <c r="C103" s="22" t="s">
        <v>267</v>
      </c>
      <c r="D103" s="49" t="s">
        <v>99</v>
      </c>
      <c r="E103" s="60"/>
      <c r="F103" s="60"/>
      <c r="G103" s="60"/>
      <c r="H103" s="50" t="s">
        <v>99</v>
      </c>
      <c r="I103" s="22" t="s">
        <v>232</v>
      </c>
      <c r="J103" s="95"/>
      <c r="K103" s="96"/>
      <c r="L103" s="52"/>
      <c r="M103" s="60"/>
      <c r="N103" s="60"/>
      <c r="O103" s="60"/>
      <c r="P103" s="60"/>
      <c r="Q103" s="60"/>
      <c r="R103" s="93"/>
      <c r="S103" s="93"/>
      <c r="T103" s="60"/>
      <c r="U103" s="60"/>
      <c r="V103" s="60"/>
      <c r="W103" s="94"/>
      <c r="X103" s="98"/>
      <c r="Y103" s="98"/>
      <c r="Z103" s="98"/>
      <c r="AA103" s="98"/>
      <c r="AB103" s="98"/>
      <c r="AC103" s="98"/>
      <c r="AD103" s="98"/>
      <c r="AE103" s="98"/>
      <c r="AF103" s="98"/>
      <c r="AG103" s="98"/>
      <c r="AH103" s="98"/>
      <c r="AI103" s="98"/>
      <c r="AJ103" s="98"/>
      <c r="AK103" s="98"/>
      <c r="AL103" s="98"/>
    </row>
    <row r="104" spans="1:38" ht="12.75">
      <c r="A104" s="97"/>
      <c r="B104" s="22" t="str">
        <f>IF(ISERROR(VLOOKUP(J104,'==='!B:E,4,FALSE)),"",VLOOKUP(J104,'==='!B:E,4,FALSE))</f>
        <v/>
      </c>
      <c r="C104" s="22" t="s">
        <v>268</v>
      </c>
      <c r="D104" s="49" t="s">
        <v>99</v>
      </c>
      <c r="E104" s="60"/>
      <c r="F104" s="60"/>
      <c r="G104" s="60"/>
      <c r="H104" s="50" t="s">
        <v>99</v>
      </c>
      <c r="I104" s="22" t="s">
        <v>232</v>
      </c>
      <c r="J104" s="95"/>
      <c r="K104" s="96"/>
      <c r="L104" s="52"/>
      <c r="M104" s="60"/>
      <c r="N104" s="60"/>
      <c r="O104" s="60"/>
      <c r="P104" s="60"/>
      <c r="Q104" s="60"/>
      <c r="R104" s="93"/>
      <c r="S104" s="93"/>
      <c r="T104" s="60"/>
      <c r="U104" s="60"/>
      <c r="V104" s="60"/>
      <c r="W104" s="94"/>
      <c r="X104" s="98"/>
      <c r="Y104" s="98"/>
      <c r="Z104" s="98"/>
      <c r="AA104" s="98"/>
      <c r="AB104" s="98"/>
      <c r="AC104" s="98"/>
      <c r="AD104" s="98"/>
      <c r="AE104" s="98"/>
      <c r="AF104" s="98"/>
      <c r="AG104" s="98"/>
      <c r="AH104" s="98"/>
      <c r="AI104" s="98"/>
      <c r="AJ104" s="98"/>
      <c r="AK104" s="98"/>
      <c r="AL104" s="98"/>
    </row>
    <row r="105" spans="1:38" ht="12.75">
      <c r="A105" s="97"/>
      <c r="B105" s="22" t="str">
        <f>IF(ISERROR(VLOOKUP(J105,'==='!B:E,4,FALSE)),"",VLOOKUP(J105,'==='!B:E,4,FALSE))</f>
        <v/>
      </c>
      <c r="C105" s="22" t="s">
        <v>269</v>
      </c>
      <c r="D105" s="49" t="s">
        <v>99</v>
      </c>
      <c r="E105" s="60"/>
      <c r="F105" s="60"/>
      <c r="G105" s="60"/>
      <c r="H105" s="50" t="s">
        <v>99</v>
      </c>
      <c r="I105" s="22" t="s">
        <v>232</v>
      </c>
      <c r="J105" s="95"/>
      <c r="K105" s="96"/>
      <c r="L105" s="52"/>
      <c r="M105" s="60"/>
      <c r="N105" s="60"/>
      <c r="O105" s="60"/>
      <c r="P105" s="60"/>
      <c r="Q105" s="60"/>
      <c r="R105" s="93"/>
      <c r="S105" s="93"/>
      <c r="T105" s="60"/>
      <c r="U105" s="60"/>
      <c r="V105" s="60"/>
      <c r="W105" s="94"/>
      <c r="X105" s="98"/>
      <c r="Y105" s="98"/>
      <c r="Z105" s="98"/>
      <c r="AA105" s="98"/>
      <c r="AB105" s="98"/>
      <c r="AC105" s="98"/>
      <c r="AD105" s="98"/>
      <c r="AE105" s="98"/>
      <c r="AF105" s="98"/>
      <c r="AG105" s="98"/>
      <c r="AH105" s="98"/>
      <c r="AI105" s="98"/>
      <c r="AJ105" s="98"/>
      <c r="AK105" s="98"/>
      <c r="AL105" s="98"/>
    </row>
    <row r="106" spans="1:38" ht="12.75">
      <c r="A106" s="97"/>
      <c r="B106" s="22" t="str">
        <f>IF(ISERROR(VLOOKUP(J106,'==='!B:E,4,FALSE)),"",VLOOKUP(J106,'==='!B:E,4,FALSE))</f>
        <v/>
      </c>
      <c r="C106" s="22" t="s">
        <v>270</v>
      </c>
      <c r="D106" s="49" t="s">
        <v>99</v>
      </c>
      <c r="E106" s="60"/>
      <c r="F106" s="60"/>
      <c r="G106" s="60"/>
      <c r="H106" s="50" t="s">
        <v>99</v>
      </c>
      <c r="I106" s="22" t="s">
        <v>232</v>
      </c>
      <c r="J106" s="95"/>
      <c r="K106" s="96"/>
      <c r="L106" s="52"/>
      <c r="M106" s="60"/>
      <c r="N106" s="60"/>
      <c r="O106" s="99"/>
      <c r="P106" s="99"/>
      <c r="Q106" s="99"/>
      <c r="R106" s="93"/>
      <c r="S106" s="93"/>
      <c r="T106" s="99"/>
      <c r="U106" s="60"/>
      <c r="V106" s="60"/>
      <c r="W106" s="94"/>
      <c r="X106" s="98"/>
      <c r="Y106" s="98"/>
      <c r="Z106" s="98"/>
      <c r="AA106" s="98"/>
      <c r="AB106" s="98"/>
      <c r="AC106" s="98"/>
      <c r="AD106" s="98"/>
      <c r="AE106" s="98"/>
      <c r="AF106" s="98"/>
      <c r="AG106" s="98"/>
      <c r="AH106" s="98"/>
      <c r="AI106" s="98"/>
      <c r="AJ106" s="98"/>
      <c r="AK106" s="98"/>
      <c r="AL106" s="98"/>
    </row>
    <row r="107" spans="1:38" ht="12.75">
      <c r="A107" s="5"/>
      <c r="B107" s="22" t="str">
        <f>IF(ISERROR(VLOOKUP(J107,'==='!B:E,4,FALSE)),"",VLOOKUP(J107,'==='!B:E,4,FALSE))</f>
        <v/>
      </c>
      <c r="C107" s="22" t="s">
        <v>271</v>
      </c>
      <c r="D107" s="49" t="s">
        <v>99</v>
      </c>
      <c r="E107" s="60"/>
      <c r="F107" s="60"/>
      <c r="G107" s="60"/>
      <c r="H107" s="50" t="s">
        <v>99</v>
      </c>
      <c r="I107" s="22" t="s">
        <v>232</v>
      </c>
      <c r="J107" s="95"/>
      <c r="K107" s="96"/>
      <c r="L107" s="52"/>
      <c r="M107" s="60"/>
      <c r="N107" s="60"/>
      <c r="O107" s="60"/>
      <c r="P107" s="60"/>
      <c r="Q107" s="60"/>
      <c r="R107" s="93"/>
      <c r="S107" s="93"/>
      <c r="T107" s="60"/>
      <c r="U107" s="60"/>
      <c r="V107" s="60"/>
      <c r="W107" s="94"/>
      <c r="X107" s="3"/>
      <c r="Y107" s="3"/>
      <c r="Z107" s="3"/>
      <c r="AA107" s="3"/>
      <c r="AB107" s="3"/>
      <c r="AC107" s="3"/>
      <c r="AD107" s="3"/>
      <c r="AE107" s="3"/>
      <c r="AF107" s="3"/>
      <c r="AG107" s="3"/>
      <c r="AH107" s="3"/>
      <c r="AI107" s="3"/>
      <c r="AJ107" s="3"/>
      <c r="AK107" s="3"/>
      <c r="AL107" s="3"/>
    </row>
    <row r="108" spans="1:38" ht="12.75">
      <c r="A108" s="5"/>
      <c r="B108" s="22" t="str">
        <f>IF(ISERROR(VLOOKUP(J108,'==='!B:E,4,FALSE)),"",VLOOKUP(J108,'==='!B:E,4,FALSE))</f>
        <v/>
      </c>
      <c r="C108" s="22" t="s">
        <v>272</v>
      </c>
      <c r="D108" s="49" t="s">
        <v>99</v>
      </c>
      <c r="E108" s="60"/>
      <c r="F108" s="60"/>
      <c r="G108" s="60"/>
      <c r="H108" s="50" t="s">
        <v>99</v>
      </c>
      <c r="I108" s="22" t="s">
        <v>232</v>
      </c>
      <c r="J108" s="95"/>
      <c r="K108" s="96"/>
      <c r="L108" s="52"/>
      <c r="M108" s="60"/>
      <c r="N108" s="60"/>
      <c r="O108" s="60"/>
      <c r="P108" s="60"/>
      <c r="Q108" s="60"/>
      <c r="R108" s="93"/>
      <c r="S108" s="93"/>
      <c r="T108" s="60"/>
      <c r="U108" s="60"/>
      <c r="V108" s="60"/>
      <c r="W108" s="94"/>
      <c r="X108" s="3"/>
      <c r="Y108" s="3"/>
      <c r="Z108" s="3"/>
      <c r="AA108" s="3"/>
      <c r="AB108" s="3"/>
      <c r="AC108" s="3"/>
      <c r="AD108" s="3"/>
      <c r="AE108" s="3"/>
      <c r="AF108" s="3"/>
      <c r="AG108" s="3"/>
      <c r="AH108" s="3"/>
      <c r="AI108" s="3"/>
      <c r="AJ108" s="3"/>
      <c r="AK108" s="3"/>
      <c r="AL108" s="3"/>
    </row>
    <row r="109" spans="1:38" ht="12.75">
      <c r="A109" s="5"/>
      <c r="B109" s="22" t="str">
        <f>IF(ISERROR(VLOOKUP(J109,'==='!B:E,4,FALSE)),"",VLOOKUP(J109,'==='!B:E,4,FALSE))</f>
        <v/>
      </c>
      <c r="C109" s="22" t="s">
        <v>273</v>
      </c>
      <c r="D109" s="49" t="s">
        <v>99</v>
      </c>
      <c r="E109" s="60"/>
      <c r="F109" s="60"/>
      <c r="G109" s="60"/>
      <c r="H109" s="50" t="s">
        <v>99</v>
      </c>
      <c r="I109" s="22" t="s">
        <v>232</v>
      </c>
      <c r="J109" s="95"/>
      <c r="K109" s="96"/>
      <c r="L109" s="52"/>
      <c r="M109" s="60"/>
      <c r="N109" s="60"/>
      <c r="O109" s="60"/>
      <c r="P109" s="60"/>
      <c r="Q109" s="60"/>
      <c r="R109" s="93"/>
      <c r="S109" s="93"/>
      <c r="T109" s="60"/>
      <c r="U109" s="60"/>
      <c r="V109" s="60"/>
      <c r="W109" s="94"/>
      <c r="X109" s="3"/>
      <c r="Y109" s="3"/>
      <c r="Z109" s="3"/>
      <c r="AA109" s="3"/>
      <c r="AB109" s="3"/>
      <c r="AC109" s="3"/>
      <c r="AD109" s="3"/>
      <c r="AE109" s="3"/>
      <c r="AF109" s="3"/>
      <c r="AG109" s="3"/>
      <c r="AH109" s="3"/>
      <c r="AI109" s="3"/>
      <c r="AJ109" s="3"/>
      <c r="AK109" s="3"/>
      <c r="AL109" s="3"/>
    </row>
    <row r="110" spans="1:38" ht="12.75">
      <c r="A110" s="5"/>
      <c r="B110" s="22" t="str">
        <f>IF(ISERROR(VLOOKUP(J110,'==='!B:E,4,FALSE)),"",VLOOKUP(J110,'==='!B:E,4,FALSE))</f>
        <v/>
      </c>
      <c r="C110" s="22" t="s">
        <v>274</v>
      </c>
      <c r="D110" s="49" t="s">
        <v>99</v>
      </c>
      <c r="E110" s="60"/>
      <c r="F110" s="60"/>
      <c r="G110" s="60"/>
      <c r="H110" s="50" t="s">
        <v>99</v>
      </c>
      <c r="I110" s="22" t="s">
        <v>232</v>
      </c>
      <c r="J110" s="95"/>
      <c r="K110" s="96"/>
      <c r="L110" s="52"/>
      <c r="M110" s="60"/>
      <c r="N110" s="60"/>
      <c r="O110" s="60"/>
      <c r="P110" s="60"/>
      <c r="Q110" s="60"/>
      <c r="R110" s="93"/>
      <c r="S110" s="93"/>
      <c r="T110" s="60"/>
      <c r="U110" s="60"/>
      <c r="V110" s="60"/>
      <c r="W110" s="94"/>
      <c r="X110" s="3"/>
      <c r="Y110" s="3"/>
      <c r="Z110" s="3"/>
      <c r="AA110" s="3"/>
      <c r="AB110" s="3"/>
      <c r="AC110" s="3"/>
      <c r="AD110" s="3"/>
      <c r="AE110" s="3"/>
      <c r="AF110" s="3"/>
      <c r="AG110" s="3"/>
      <c r="AH110" s="3"/>
      <c r="AI110" s="3"/>
      <c r="AJ110" s="3"/>
      <c r="AK110" s="3"/>
      <c r="AL110" s="3"/>
    </row>
    <row r="111" spans="1:38" ht="12.75">
      <c r="A111" s="5"/>
      <c r="B111" s="22" t="str">
        <f>IF(ISERROR(VLOOKUP(J111,'==='!B:E,4,FALSE)),"",VLOOKUP(J111,'==='!B:E,4,FALSE))</f>
        <v/>
      </c>
      <c r="C111" s="22" t="s">
        <v>275</v>
      </c>
      <c r="D111" s="49" t="s">
        <v>99</v>
      </c>
      <c r="E111" s="60"/>
      <c r="F111" s="60"/>
      <c r="G111" s="60"/>
      <c r="H111" s="50" t="s">
        <v>99</v>
      </c>
      <c r="I111" s="22" t="s">
        <v>232</v>
      </c>
      <c r="J111" s="95"/>
      <c r="K111" s="96"/>
      <c r="L111" s="52"/>
      <c r="M111" s="60"/>
      <c r="N111" s="60"/>
      <c r="O111" s="60"/>
      <c r="P111" s="60"/>
      <c r="Q111" s="60"/>
      <c r="R111" s="93"/>
      <c r="S111" s="93"/>
      <c r="T111" s="60"/>
      <c r="U111" s="60"/>
      <c r="V111" s="60"/>
      <c r="W111" s="94"/>
      <c r="X111" s="3"/>
      <c r="Y111" s="3"/>
      <c r="Z111" s="3"/>
      <c r="AA111" s="3"/>
      <c r="AB111" s="3"/>
      <c r="AC111" s="3"/>
      <c r="AD111" s="3"/>
      <c r="AE111" s="3"/>
      <c r="AF111" s="3"/>
      <c r="AG111" s="3"/>
      <c r="AH111" s="3"/>
      <c r="AI111" s="3"/>
      <c r="AJ111" s="3"/>
      <c r="AK111" s="3"/>
      <c r="AL111" s="3"/>
    </row>
    <row r="112" spans="1:38" ht="12.75">
      <c r="A112" s="5"/>
      <c r="B112" s="22" t="str">
        <f>IF(ISERROR(VLOOKUP(J112,'==='!B:E,4,FALSE)),"",VLOOKUP(J112,'==='!B:E,4,FALSE))</f>
        <v/>
      </c>
      <c r="C112" s="22" t="s">
        <v>276</v>
      </c>
      <c r="D112" s="49" t="s">
        <v>99</v>
      </c>
      <c r="E112" s="60"/>
      <c r="F112" s="60"/>
      <c r="G112" s="60"/>
      <c r="H112" s="50" t="s">
        <v>99</v>
      </c>
      <c r="I112" s="22" t="s">
        <v>232</v>
      </c>
      <c r="J112" s="95"/>
      <c r="K112" s="96"/>
      <c r="L112" s="52"/>
      <c r="M112" s="60"/>
      <c r="N112" s="60"/>
      <c r="O112" s="60"/>
      <c r="P112" s="60"/>
      <c r="Q112" s="60"/>
      <c r="R112" s="93"/>
      <c r="S112" s="93"/>
      <c r="T112" s="60"/>
      <c r="U112" s="60"/>
      <c r="V112" s="60"/>
      <c r="W112" s="94"/>
      <c r="X112" s="3"/>
      <c r="Y112" s="3"/>
      <c r="Z112" s="3"/>
      <c r="AA112" s="3"/>
      <c r="AB112" s="3"/>
      <c r="AC112" s="3"/>
      <c r="AD112" s="3"/>
      <c r="AE112" s="3"/>
      <c r="AF112" s="3"/>
      <c r="AG112" s="3"/>
      <c r="AH112" s="3"/>
      <c r="AI112" s="3"/>
      <c r="AJ112" s="3"/>
      <c r="AK112" s="3"/>
      <c r="AL112" s="3"/>
    </row>
    <row r="113" spans="1:38" ht="12.75">
      <c r="A113" s="5"/>
      <c r="B113" s="22" t="str">
        <f>IF(ISERROR(VLOOKUP(J113,'==='!B:E,4,FALSE)),"",VLOOKUP(J113,'==='!B:E,4,FALSE))</f>
        <v/>
      </c>
      <c r="C113" s="22" t="s">
        <v>277</v>
      </c>
      <c r="D113" s="49" t="s">
        <v>99</v>
      </c>
      <c r="E113" s="60"/>
      <c r="F113" s="60"/>
      <c r="G113" s="60"/>
      <c r="H113" s="50" t="s">
        <v>99</v>
      </c>
      <c r="I113" s="22" t="s">
        <v>232</v>
      </c>
      <c r="J113" s="95"/>
      <c r="K113" s="96"/>
      <c r="L113" s="52"/>
      <c r="M113" s="60"/>
      <c r="N113" s="60"/>
      <c r="O113" s="60"/>
      <c r="P113" s="60"/>
      <c r="Q113" s="60"/>
      <c r="R113" s="93"/>
      <c r="S113" s="93"/>
      <c r="T113" s="60"/>
      <c r="U113" s="60"/>
      <c r="V113" s="60"/>
      <c r="W113" s="94"/>
      <c r="X113" s="3"/>
      <c r="Y113" s="3"/>
      <c r="Z113" s="3"/>
      <c r="AA113" s="3"/>
      <c r="AB113" s="3"/>
      <c r="AC113" s="3"/>
      <c r="AD113" s="3"/>
      <c r="AE113" s="3"/>
      <c r="AF113" s="3"/>
      <c r="AG113" s="3"/>
      <c r="AH113" s="3"/>
      <c r="AI113" s="3"/>
      <c r="AJ113" s="3"/>
      <c r="AK113" s="3"/>
      <c r="AL113" s="3"/>
    </row>
    <row r="114" spans="1:38" ht="12.75">
      <c r="A114" s="5"/>
      <c r="B114" s="22" t="str">
        <f>IF(ISERROR(VLOOKUP(J114,'==='!B:E,4,FALSE)),"",VLOOKUP(J114,'==='!B:E,4,FALSE))</f>
        <v/>
      </c>
      <c r="C114" s="22" t="s">
        <v>278</v>
      </c>
      <c r="D114" s="49" t="s">
        <v>99</v>
      </c>
      <c r="E114" s="60"/>
      <c r="F114" s="60"/>
      <c r="G114" s="60"/>
      <c r="H114" s="50" t="s">
        <v>99</v>
      </c>
      <c r="I114" s="22" t="s">
        <v>232</v>
      </c>
      <c r="J114" s="100"/>
      <c r="K114" s="316"/>
      <c r="L114" s="52"/>
      <c r="M114" s="60"/>
      <c r="N114" s="60"/>
      <c r="O114" s="60"/>
      <c r="P114" s="60"/>
      <c r="Q114" s="60"/>
      <c r="R114" s="93"/>
      <c r="S114" s="93"/>
      <c r="T114" s="60"/>
      <c r="U114" s="60"/>
      <c r="V114" s="60"/>
      <c r="W114" s="94"/>
      <c r="X114" s="3"/>
      <c r="Y114" s="3"/>
      <c r="Z114" s="3"/>
      <c r="AA114" s="3"/>
      <c r="AB114" s="3"/>
      <c r="AC114" s="3"/>
      <c r="AD114" s="3"/>
      <c r="AE114" s="3"/>
      <c r="AF114" s="3"/>
      <c r="AG114" s="3"/>
      <c r="AH114" s="3"/>
      <c r="AI114" s="3"/>
      <c r="AJ114" s="3"/>
      <c r="AK114" s="3"/>
      <c r="AL114" s="3"/>
    </row>
    <row r="115" spans="1:38" ht="12.75">
      <c r="A115" s="5"/>
      <c r="B115" s="22" t="str">
        <f>IF(ISERROR(VLOOKUP(J115,'==='!B:E,4,FALSE)),"",VLOOKUP(J115,'==='!B:E,4,FALSE))</f>
        <v/>
      </c>
      <c r="C115" s="22" t="s">
        <v>279</v>
      </c>
      <c r="D115" s="49" t="s">
        <v>99</v>
      </c>
      <c r="E115" s="60"/>
      <c r="F115" s="60"/>
      <c r="G115" s="60"/>
      <c r="H115" s="50" t="s">
        <v>99</v>
      </c>
      <c r="I115" s="22" t="s">
        <v>232</v>
      </c>
      <c r="J115" s="95"/>
      <c r="K115" s="96"/>
      <c r="L115" s="52"/>
      <c r="M115" s="60"/>
      <c r="N115" s="60"/>
      <c r="O115" s="60"/>
      <c r="P115" s="60"/>
      <c r="Q115" s="60"/>
      <c r="R115" s="93"/>
      <c r="S115" s="93"/>
      <c r="T115" s="60"/>
      <c r="U115" s="60"/>
      <c r="V115" s="60"/>
      <c r="W115" s="94"/>
      <c r="X115" s="3"/>
      <c r="Y115" s="3"/>
      <c r="Z115" s="3"/>
      <c r="AA115" s="3"/>
      <c r="AB115" s="3"/>
      <c r="AC115" s="3"/>
      <c r="AD115" s="3"/>
      <c r="AE115" s="3"/>
      <c r="AF115" s="3"/>
      <c r="AG115" s="3"/>
      <c r="AH115" s="3"/>
      <c r="AI115" s="3"/>
      <c r="AJ115" s="3"/>
      <c r="AK115" s="3"/>
      <c r="AL115" s="3"/>
    </row>
    <row r="116" spans="1:38" ht="12.75">
      <c r="A116" s="5"/>
      <c r="B116" s="22" t="str">
        <f>IF(ISERROR(VLOOKUP(J116,'==='!B:E,4,FALSE)),"",VLOOKUP(J116,'==='!B:E,4,FALSE))</f>
        <v/>
      </c>
      <c r="C116" s="22" t="s">
        <v>280</v>
      </c>
      <c r="D116" s="49" t="s">
        <v>99</v>
      </c>
      <c r="E116" s="60"/>
      <c r="F116" s="60"/>
      <c r="G116" s="60"/>
      <c r="H116" s="50" t="s">
        <v>99</v>
      </c>
      <c r="I116" s="22" t="s">
        <v>232</v>
      </c>
      <c r="J116" s="95"/>
      <c r="K116" s="96"/>
      <c r="L116" s="52"/>
      <c r="M116" s="60"/>
      <c r="N116" s="60"/>
      <c r="O116" s="60"/>
      <c r="P116" s="60"/>
      <c r="Q116" s="60"/>
      <c r="R116" s="93"/>
      <c r="S116" s="93"/>
      <c r="T116" s="60"/>
      <c r="U116" s="60"/>
      <c r="V116" s="60"/>
      <c r="W116" s="94"/>
      <c r="X116" s="3"/>
      <c r="Y116" s="3"/>
      <c r="Z116" s="3"/>
      <c r="AA116" s="3"/>
      <c r="AB116" s="3"/>
      <c r="AC116" s="3"/>
      <c r="AD116" s="3"/>
      <c r="AE116" s="3"/>
      <c r="AF116" s="3"/>
      <c r="AG116" s="3"/>
      <c r="AH116" s="3"/>
      <c r="AI116" s="3"/>
      <c r="AJ116" s="3"/>
      <c r="AK116" s="3"/>
      <c r="AL116" s="3"/>
    </row>
    <row r="117" spans="1:38" ht="12.75">
      <c r="A117" s="5"/>
      <c r="B117" s="22" t="str">
        <f>IF(ISERROR(VLOOKUP(J117,'==='!B:E,4,FALSE)),"",VLOOKUP(J117,'==='!B:E,4,FALSE))</f>
        <v/>
      </c>
      <c r="C117" s="22" t="s">
        <v>281</v>
      </c>
      <c r="D117" s="49" t="s">
        <v>99</v>
      </c>
      <c r="E117" s="60"/>
      <c r="F117" s="60"/>
      <c r="G117" s="60"/>
      <c r="H117" s="50" t="s">
        <v>99</v>
      </c>
      <c r="I117" s="22" t="s">
        <v>232</v>
      </c>
      <c r="J117" s="95"/>
      <c r="K117" s="96"/>
      <c r="L117" s="52"/>
      <c r="M117" s="60"/>
      <c r="N117" s="60"/>
      <c r="O117" s="60"/>
      <c r="P117" s="60"/>
      <c r="Q117" s="60"/>
      <c r="R117" s="93"/>
      <c r="S117" s="93"/>
      <c r="T117" s="60"/>
      <c r="U117" s="60"/>
      <c r="V117" s="60"/>
      <c r="W117" s="94"/>
      <c r="X117" s="3"/>
      <c r="Y117" s="3"/>
      <c r="Z117" s="3"/>
      <c r="AA117" s="3"/>
      <c r="AB117" s="3"/>
      <c r="AC117" s="3"/>
      <c r="AD117" s="3"/>
      <c r="AE117" s="3"/>
      <c r="AF117" s="3"/>
      <c r="AG117" s="3"/>
      <c r="AH117" s="3"/>
      <c r="AI117" s="3"/>
      <c r="AJ117" s="3"/>
      <c r="AK117" s="3"/>
      <c r="AL117" s="3"/>
    </row>
    <row r="118" spans="1:38" ht="12.75">
      <c r="A118" s="5"/>
      <c r="B118" s="22" t="str">
        <f>IF(ISERROR(VLOOKUP(J118,'==='!B:E,4,FALSE)),"",VLOOKUP(J118,'==='!B:E,4,FALSE))</f>
        <v/>
      </c>
      <c r="C118" s="22" t="s">
        <v>282</v>
      </c>
      <c r="D118" s="49" t="s">
        <v>99</v>
      </c>
      <c r="E118" s="60"/>
      <c r="F118" s="60"/>
      <c r="G118" s="60"/>
      <c r="H118" s="50" t="s">
        <v>99</v>
      </c>
      <c r="I118" s="22" t="s">
        <v>232</v>
      </c>
      <c r="J118" s="95"/>
      <c r="K118" s="96"/>
      <c r="L118" s="52"/>
      <c r="M118" s="60"/>
      <c r="N118" s="60"/>
      <c r="O118" s="60"/>
      <c r="P118" s="60"/>
      <c r="Q118" s="60"/>
      <c r="R118" s="93"/>
      <c r="S118" s="93"/>
      <c r="T118" s="60"/>
      <c r="U118" s="60"/>
      <c r="V118" s="60"/>
      <c r="W118" s="94"/>
      <c r="X118" s="3"/>
      <c r="Y118" s="3"/>
      <c r="Z118" s="3"/>
      <c r="AA118" s="3"/>
      <c r="AB118" s="3"/>
      <c r="AC118" s="3"/>
      <c r="AD118" s="3"/>
      <c r="AE118" s="3"/>
      <c r="AF118" s="3"/>
      <c r="AG118" s="3"/>
      <c r="AH118" s="3"/>
      <c r="AI118" s="3"/>
      <c r="AJ118" s="3"/>
      <c r="AK118" s="3"/>
      <c r="AL118" s="3"/>
    </row>
    <row r="119" spans="1:38" ht="12.75">
      <c r="A119" s="5"/>
      <c r="B119" s="22" t="str">
        <f>IF(ISERROR(VLOOKUP(J119,'==='!B:E,4,FALSE)),"",VLOOKUP(J119,'==='!B:E,4,FALSE))</f>
        <v/>
      </c>
      <c r="C119" s="22" t="s">
        <v>283</v>
      </c>
      <c r="D119" s="49" t="s">
        <v>99</v>
      </c>
      <c r="E119" s="60"/>
      <c r="F119" s="60"/>
      <c r="G119" s="60"/>
      <c r="H119" s="50" t="s">
        <v>99</v>
      </c>
      <c r="I119" s="22" t="s">
        <v>232</v>
      </c>
      <c r="J119" s="95"/>
      <c r="K119" s="96"/>
      <c r="L119" s="52"/>
      <c r="M119" s="60"/>
      <c r="N119" s="60"/>
      <c r="O119" s="60"/>
      <c r="P119" s="60"/>
      <c r="Q119" s="60"/>
      <c r="R119" s="93"/>
      <c r="S119" s="93"/>
      <c r="T119" s="60"/>
      <c r="U119" s="60"/>
      <c r="V119" s="60"/>
      <c r="W119" s="94"/>
      <c r="X119" s="3"/>
      <c r="Y119" s="3"/>
      <c r="Z119" s="3"/>
      <c r="AA119" s="3"/>
      <c r="AB119" s="3"/>
      <c r="AC119" s="3"/>
      <c r="AD119" s="3"/>
      <c r="AE119" s="3"/>
      <c r="AF119" s="3"/>
      <c r="AG119" s="3"/>
      <c r="AH119" s="3"/>
      <c r="AI119" s="3"/>
      <c r="AJ119" s="3"/>
      <c r="AK119" s="3"/>
      <c r="AL119" s="3"/>
    </row>
    <row r="120" spans="1:38" ht="12.75">
      <c r="A120" s="5"/>
      <c r="B120" s="22" t="str">
        <f>IF(ISERROR(VLOOKUP(J120,'==='!B:E,4,FALSE)),"",VLOOKUP(J120,'==='!B:E,4,FALSE))</f>
        <v/>
      </c>
      <c r="C120" s="22" t="s">
        <v>284</v>
      </c>
      <c r="D120" s="49" t="s">
        <v>99</v>
      </c>
      <c r="E120" s="60"/>
      <c r="F120" s="60"/>
      <c r="G120" s="60"/>
      <c r="H120" s="50" t="s">
        <v>99</v>
      </c>
      <c r="I120" s="22" t="s">
        <v>232</v>
      </c>
      <c r="J120" s="95"/>
      <c r="K120" s="96"/>
      <c r="L120" s="52"/>
      <c r="M120" s="60"/>
      <c r="N120" s="60"/>
      <c r="O120" s="60"/>
      <c r="P120" s="60"/>
      <c r="Q120" s="60"/>
      <c r="R120" s="93"/>
      <c r="S120" s="93"/>
      <c r="T120" s="60"/>
      <c r="U120" s="60"/>
      <c r="V120" s="60"/>
      <c r="W120" s="101"/>
      <c r="X120" s="3"/>
      <c r="Y120" s="3"/>
      <c r="Z120" s="3"/>
      <c r="AA120" s="3"/>
      <c r="AB120" s="3"/>
      <c r="AC120" s="3"/>
      <c r="AD120" s="3"/>
      <c r="AE120" s="3"/>
      <c r="AF120" s="3"/>
      <c r="AG120" s="3"/>
      <c r="AH120" s="3"/>
      <c r="AI120" s="3"/>
      <c r="AJ120" s="3"/>
      <c r="AK120" s="3"/>
      <c r="AL120" s="3"/>
    </row>
    <row r="121" spans="1:38" ht="12.75">
      <c r="A121" s="5"/>
      <c r="B121" s="22" t="str">
        <f>IF(ISERROR(VLOOKUP(J121,'==='!B:E,4,FALSE)),"",VLOOKUP(J121,'==='!B:E,4,FALSE))</f>
        <v/>
      </c>
      <c r="C121" s="22" t="s">
        <v>285</v>
      </c>
      <c r="D121" s="49" t="s">
        <v>99</v>
      </c>
      <c r="E121" s="60"/>
      <c r="F121" s="60"/>
      <c r="G121" s="60"/>
      <c r="H121" s="50" t="s">
        <v>99</v>
      </c>
      <c r="I121" s="22" t="s">
        <v>232</v>
      </c>
      <c r="J121" s="95"/>
      <c r="K121" s="96"/>
      <c r="L121" s="52"/>
      <c r="M121" s="60"/>
      <c r="N121" s="60"/>
      <c r="O121" s="60"/>
      <c r="P121" s="60"/>
      <c r="Q121" s="60"/>
      <c r="R121" s="93"/>
      <c r="S121" s="93"/>
      <c r="T121" s="60"/>
      <c r="U121" s="60"/>
      <c r="V121" s="60"/>
      <c r="W121" s="101"/>
      <c r="X121" s="3"/>
      <c r="Y121" s="3"/>
      <c r="Z121" s="3"/>
      <c r="AA121" s="3"/>
      <c r="AB121" s="3"/>
      <c r="AC121" s="3"/>
      <c r="AD121" s="3"/>
      <c r="AE121" s="3"/>
      <c r="AF121" s="3"/>
      <c r="AG121" s="3"/>
      <c r="AH121" s="3"/>
      <c r="AI121" s="3"/>
      <c r="AJ121" s="3"/>
      <c r="AK121" s="3"/>
      <c r="AL121" s="3"/>
    </row>
    <row r="122" spans="1:38" ht="12.75">
      <c r="A122" s="5"/>
      <c r="B122" s="22" t="str">
        <f>IF(ISERROR(VLOOKUP(J122,'==='!B:E,4,FALSE)),"",VLOOKUP(J122,'==='!B:E,4,FALSE))</f>
        <v/>
      </c>
      <c r="C122" s="22" t="s">
        <v>286</v>
      </c>
      <c r="D122" s="49" t="s">
        <v>99</v>
      </c>
      <c r="E122" s="60"/>
      <c r="F122" s="60"/>
      <c r="G122" s="60"/>
      <c r="H122" s="50" t="s">
        <v>99</v>
      </c>
      <c r="I122" s="22" t="s">
        <v>232</v>
      </c>
      <c r="J122" s="95"/>
      <c r="K122" s="96"/>
      <c r="L122" s="52"/>
      <c r="M122" s="60"/>
      <c r="N122" s="60"/>
      <c r="O122" s="60"/>
      <c r="P122" s="60"/>
      <c r="Q122" s="60"/>
      <c r="R122" s="93"/>
      <c r="S122" s="93"/>
      <c r="T122" s="60"/>
      <c r="U122" s="60"/>
      <c r="V122" s="60"/>
      <c r="W122" s="101"/>
      <c r="X122" s="3"/>
      <c r="Y122" s="3"/>
      <c r="Z122" s="3"/>
      <c r="AA122" s="3"/>
      <c r="AB122" s="3"/>
      <c r="AC122" s="3"/>
      <c r="AD122" s="3"/>
      <c r="AE122" s="3"/>
      <c r="AF122" s="3"/>
      <c r="AG122" s="3"/>
      <c r="AH122" s="3"/>
      <c r="AI122" s="3"/>
      <c r="AJ122" s="3"/>
      <c r="AK122" s="3"/>
      <c r="AL122" s="3"/>
    </row>
    <row r="123" spans="1:38" ht="12.75">
      <c r="A123" s="5"/>
      <c r="B123" s="22" t="str">
        <f>IF(ISERROR(VLOOKUP(J123,'==='!B:E,4,FALSE)),"",VLOOKUP(J123,'==='!B:E,4,FALSE))</f>
        <v/>
      </c>
      <c r="C123" s="22" t="s">
        <v>287</v>
      </c>
      <c r="D123" s="49" t="s">
        <v>99</v>
      </c>
      <c r="E123" s="60"/>
      <c r="F123" s="60"/>
      <c r="G123" s="60"/>
      <c r="H123" s="50" t="s">
        <v>99</v>
      </c>
      <c r="I123" s="22" t="s">
        <v>232</v>
      </c>
      <c r="J123" s="95"/>
      <c r="K123" s="96"/>
      <c r="L123" s="52"/>
      <c r="M123" s="60"/>
      <c r="N123" s="60"/>
      <c r="O123" s="60"/>
      <c r="P123" s="60"/>
      <c r="Q123" s="60"/>
      <c r="R123" s="93"/>
      <c r="S123" s="93"/>
      <c r="T123" s="60"/>
      <c r="U123" s="60"/>
      <c r="V123" s="60"/>
      <c r="W123" s="101"/>
      <c r="X123" s="3"/>
      <c r="Y123" s="3"/>
      <c r="Z123" s="3"/>
      <c r="AA123" s="3"/>
      <c r="AB123" s="3"/>
      <c r="AC123" s="3"/>
      <c r="AD123" s="3"/>
      <c r="AE123" s="3"/>
      <c r="AF123" s="3"/>
      <c r="AG123" s="3"/>
      <c r="AH123" s="3"/>
      <c r="AI123" s="3"/>
      <c r="AJ123" s="3"/>
      <c r="AK123" s="3"/>
      <c r="AL123" s="3"/>
    </row>
    <row r="124" spans="1:38" ht="12.75">
      <c r="A124" s="5"/>
      <c r="B124" s="22" t="str">
        <f>IF(ISERROR(VLOOKUP(J124,'==='!B:E,4,FALSE)),"",VLOOKUP(J124,'==='!B:E,4,FALSE))</f>
        <v/>
      </c>
      <c r="C124" s="22" t="s">
        <v>288</v>
      </c>
      <c r="D124" s="49" t="s">
        <v>99</v>
      </c>
      <c r="E124" s="60"/>
      <c r="F124" s="60"/>
      <c r="G124" s="60"/>
      <c r="H124" s="50" t="s">
        <v>99</v>
      </c>
      <c r="I124" s="22" t="s">
        <v>232</v>
      </c>
      <c r="J124" s="95"/>
      <c r="K124" s="96"/>
      <c r="L124" s="52"/>
      <c r="M124" s="60"/>
      <c r="N124" s="60"/>
      <c r="O124" s="60"/>
      <c r="P124" s="60"/>
      <c r="Q124" s="60"/>
      <c r="R124" s="93"/>
      <c r="S124" s="93"/>
      <c r="T124" s="60"/>
      <c r="U124" s="60"/>
      <c r="V124" s="60"/>
      <c r="W124" s="101"/>
      <c r="X124" s="3"/>
      <c r="Y124" s="3"/>
      <c r="Z124" s="3"/>
      <c r="AA124" s="3"/>
      <c r="AB124" s="3"/>
      <c r="AC124" s="3"/>
      <c r="AD124" s="3"/>
      <c r="AE124" s="3"/>
      <c r="AF124" s="3"/>
      <c r="AG124" s="3"/>
      <c r="AH124" s="3"/>
      <c r="AI124" s="3"/>
      <c r="AJ124" s="3"/>
      <c r="AK124" s="3"/>
      <c r="AL124" s="3"/>
    </row>
    <row r="125" spans="1:38" ht="12.75">
      <c r="A125" s="5"/>
      <c r="B125" s="22" t="str">
        <f>IF(ISERROR(VLOOKUP(J125,'==='!B:E,4,FALSE)),"",VLOOKUP(J125,'==='!B:E,4,FALSE))</f>
        <v/>
      </c>
      <c r="C125" s="22" t="s">
        <v>289</v>
      </c>
      <c r="D125" s="49" t="s">
        <v>99</v>
      </c>
      <c r="E125" s="60"/>
      <c r="F125" s="60"/>
      <c r="G125" s="60"/>
      <c r="H125" s="50" t="s">
        <v>99</v>
      </c>
      <c r="I125" s="22" t="s">
        <v>232</v>
      </c>
      <c r="J125" s="95"/>
      <c r="K125" s="96"/>
      <c r="L125" s="52"/>
      <c r="M125" s="60"/>
      <c r="N125" s="60"/>
      <c r="O125" s="60"/>
      <c r="P125" s="60"/>
      <c r="Q125" s="60"/>
      <c r="R125" s="93"/>
      <c r="S125" s="93"/>
      <c r="T125" s="60"/>
      <c r="U125" s="60"/>
      <c r="V125" s="60"/>
      <c r="W125" s="101"/>
      <c r="X125" s="3"/>
      <c r="Y125" s="3"/>
      <c r="Z125" s="3"/>
      <c r="AA125" s="3"/>
      <c r="AB125" s="3"/>
      <c r="AC125" s="3"/>
      <c r="AD125" s="3"/>
      <c r="AE125" s="3"/>
      <c r="AF125" s="3"/>
      <c r="AG125" s="3"/>
      <c r="AH125" s="3"/>
      <c r="AI125" s="3"/>
      <c r="AJ125" s="3"/>
      <c r="AK125" s="3"/>
      <c r="AL125" s="3"/>
    </row>
    <row r="126" spans="1:38" ht="12.75">
      <c r="A126" s="3"/>
      <c r="B126" s="22" t="str">
        <f>IF(ISERROR(VLOOKUP(J126,'==='!B:E,4,FALSE)),"",VLOOKUP(J126,'==='!B:E,4,FALSE))</f>
        <v/>
      </c>
      <c r="C126" s="22" t="s">
        <v>290</v>
      </c>
      <c r="D126" s="49" t="s">
        <v>99</v>
      </c>
      <c r="E126" s="72"/>
      <c r="F126" s="72"/>
      <c r="G126" s="72"/>
      <c r="H126" s="50" t="s">
        <v>99</v>
      </c>
      <c r="I126" s="22" t="s">
        <v>232</v>
      </c>
      <c r="J126" s="72"/>
      <c r="K126" s="155"/>
      <c r="L126" s="52"/>
      <c r="M126" s="102"/>
      <c r="N126" s="102"/>
      <c r="O126" s="102"/>
      <c r="P126" s="102"/>
      <c r="Q126" s="102"/>
      <c r="R126" s="103"/>
      <c r="S126" s="103"/>
      <c r="T126" s="102"/>
      <c r="U126" s="102"/>
      <c r="V126" s="102"/>
      <c r="W126" s="102"/>
      <c r="X126" s="3"/>
      <c r="Y126" s="3"/>
      <c r="Z126" s="3"/>
      <c r="AA126" s="3"/>
      <c r="AB126" s="3"/>
      <c r="AC126" s="3"/>
      <c r="AD126" s="3"/>
      <c r="AE126" s="3"/>
      <c r="AF126" s="3"/>
      <c r="AG126" s="3"/>
      <c r="AH126" s="3"/>
      <c r="AI126" s="3"/>
      <c r="AJ126" s="3"/>
      <c r="AK126" s="3"/>
      <c r="AL126" s="3"/>
    </row>
    <row r="127" spans="1:38" ht="12.75">
      <c r="A127" s="3"/>
      <c r="B127" s="22" t="str">
        <f>IF(ISERROR(VLOOKUP(J127,'==='!B:E,4,FALSE)),"",VLOOKUP(J127,'==='!B:E,4,FALSE))</f>
        <v/>
      </c>
      <c r="C127" s="22" t="s">
        <v>291</v>
      </c>
      <c r="D127" s="49" t="s">
        <v>99</v>
      </c>
      <c r="E127" s="72"/>
      <c r="F127" s="72"/>
      <c r="G127" s="72"/>
      <c r="H127" s="50" t="s">
        <v>99</v>
      </c>
      <c r="I127" s="22" t="s">
        <v>232</v>
      </c>
      <c r="J127" s="104"/>
      <c r="K127" s="317"/>
      <c r="L127" s="52"/>
      <c r="M127" s="73"/>
      <c r="N127" s="102"/>
      <c r="O127" s="102"/>
      <c r="P127" s="102"/>
      <c r="Q127" s="102"/>
      <c r="R127" s="103"/>
      <c r="S127" s="103"/>
      <c r="T127" s="102"/>
      <c r="U127" s="102"/>
      <c r="V127" s="102"/>
      <c r="W127" s="102"/>
      <c r="X127" s="3"/>
      <c r="Y127" s="3"/>
      <c r="Z127" s="3"/>
      <c r="AA127" s="3"/>
      <c r="AB127" s="3"/>
      <c r="AC127" s="3"/>
      <c r="AD127" s="3"/>
      <c r="AE127" s="3"/>
      <c r="AF127" s="3"/>
      <c r="AG127" s="3"/>
      <c r="AH127" s="3"/>
      <c r="AI127" s="3"/>
      <c r="AJ127" s="3"/>
      <c r="AK127" s="3"/>
      <c r="AL127" s="3"/>
    </row>
    <row r="128" spans="1:38" ht="12.75">
      <c r="A128" s="3"/>
      <c r="B128" s="22" t="str">
        <f>IF(ISERROR(VLOOKUP(J128,'==='!B:E,4,FALSE)),"",VLOOKUP(J128,'==='!B:E,4,FALSE))</f>
        <v/>
      </c>
      <c r="C128" s="22" t="s">
        <v>292</v>
      </c>
      <c r="D128" s="49" t="s">
        <v>99</v>
      </c>
      <c r="E128" s="72"/>
      <c r="F128" s="72"/>
      <c r="G128" s="72"/>
      <c r="H128" s="50" t="s">
        <v>99</v>
      </c>
      <c r="I128" s="22" t="s">
        <v>232</v>
      </c>
      <c r="J128" s="104"/>
      <c r="K128" s="317"/>
      <c r="L128" s="52"/>
      <c r="M128" s="73"/>
      <c r="N128" s="102"/>
      <c r="O128" s="102"/>
      <c r="P128" s="102"/>
      <c r="Q128" s="102"/>
      <c r="R128" s="103"/>
      <c r="S128" s="103"/>
      <c r="T128" s="102"/>
      <c r="U128" s="102"/>
      <c r="V128" s="102"/>
      <c r="W128" s="102"/>
      <c r="X128" s="3"/>
      <c r="Y128" s="3"/>
      <c r="Z128" s="3"/>
      <c r="AA128" s="3"/>
      <c r="AB128" s="3"/>
      <c r="AC128" s="3"/>
      <c r="AD128" s="3"/>
      <c r="AE128" s="3"/>
      <c r="AF128" s="3"/>
      <c r="AG128" s="3"/>
      <c r="AH128" s="3"/>
      <c r="AI128" s="3"/>
      <c r="AJ128" s="3"/>
      <c r="AK128" s="3"/>
      <c r="AL128" s="3"/>
    </row>
    <row r="129" spans="1:38" ht="12.75">
      <c r="A129" s="3"/>
      <c r="B129" s="22" t="str">
        <f>IF(ISERROR(VLOOKUP(J129,'==='!B:E,4,FALSE)),"",VLOOKUP(J129,'==='!B:E,4,FALSE))</f>
        <v/>
      </c>
      <c r="C129" s="22" t="s">
        <v>293</v>
      </c>
      <c r="D129" s="49" t="s">
        <v>99</v>
      </c>
      <c r="E129" s="72"/>
      <c r="F129" s="72"/>
      <c r="G129" s="72"/>
      <c r="H129" s="50" t="s">
        <v>99</v>
      </c>
      <c r="I129" s="22" t="s">
        <v>232</v>
      </c>
      <c r="J129" s="104"/>
      <c r="K129" s="317"/>
      <c r="L129" s="52"/>
      <c r="M129" s="73"/>
      <c r="N129" s="102"/>
      <c r="O129" s="102"/>
      <c r="P129" s="102"/>
      <c r="Q129" s="102"/>
      <c r="R129" s="103"/>
      <c r="S129" s="103"/>
      <c r="T129" s="102"/>
      <c r="U129" s="102"/>
      <c r="V129" s="102"/>
      <c r="W129" s="102"/>
      <c r="X129" s="3"/>
      <c r="Y129" s="3"/>
      <c r="Z129" s="3"/>
      <c r="AA129" s="3"/>
      <c r="AB129" s="3"/>
      <c r="AC129" s="3"/>
      <c r="AD129" s="3"/>
      <c r="AE129" s="3"/>
      <c r="AF129" s="3"/>
      <c r="AG129" s="3"/>
      <c r="AH129" s="3"/>
      <c r="AI129" s="3"/>
      <c r="AJ129" s="3"/>
      <c r="AK129" s="3"/>
      <c r="AL129" s="3"/>
    </row>
    <row r="130" spans="1:38" ht="12.75">
      <c r="A130" s="3"/>
      <c r="B130" s="22" t="str">
        <f>IF(ISERROR(VLOOKUP(J130,'==='!B:E,4,FALSE)),"",VLOOKUP(J130,'==='!B:E,4,FALSE))</f>
        <v/>
      </c>
      <c r="C130" s="22" t="s">
        <v>294</v>
      </c>
      <c r="D130" s="49" t="s">
        <v>99</v>
      </c>
      <c r="E130" s="72"/>
      <c r="F130" s="72"/>
      <c r="G130" s="72"/>
      <c r="H130" s="50" t="s">
        <v>99</v>
      </c>
      <c r="I130" s="22" t="s">
        <v>232</v>
      </c>
      <c r="J130" s="104"/>
      <c r="K130" s="317"/>
      <c r="L130" s="52"/>
      <c r="M130" s="73"/>
      <c r="N130" s="102"/>
      <c r="O130" s="102"/>
      <c r="P130" s="102"/>
      <c r="Q130" s="102"/>
      <c r="R130" s="103"/>
      <c r="S130" s="103"/>
      <c r="T130" s="102"/>
      <c r="U130" s="102"/>
      <c r="V130" s="102"/>
      <c r="W130" s="102"/>
      <c r="X130" s="3"/>
      <c r="Y130" s="3"/>
      <c r="Z130" s="3"/>
      <c r="AA130" s="3"/>
      <c r="AB130" s="3"/>
      <c r="AC130" s="3"/>
      <c r="AD130" s="3"/>
      <c r="AE130" s="3"/>
      <c r="AF130" s="3"/>
      <c r="AG130" s="3"/>
      <c r="AH130" s="3"/>
      <c r="AI130" s="3"/>
      <c r="AJ130" s="3"/>
      <c r="AK130" s="3"/>
      <c r="AL130" s="3"/>
    </row>
    <row r="131" spans="1:38" ht="12.75">
      <c r="A131" s="3"/>
      <c r="B131" s="22" t="str">
        <f>IF(ISERROR(VLOOKUP(J131,'==='!B:E,4,FALSE)),"",VLOOKUP(J131,'==='!B:E,4,FALSE))</f>
        <v/>
      </c>
      <c r="C131" s="22" t="s">
        <v>295</v>
      </c>
      <c r="D131" s="49" t="s">
        <v>99</v>
      </c>
      <c r="E131" s="72"/>
      <c r="F131" s="72"/>
      <c r="G131" s="72"/>
      <c r="H131" s="50" t="s">
        <v>99</v>
      </c>
      <c r="I131" s="22" t="s">
        <v>232</v>
      </c>
      <c r="J131" s="72"/>
      <c r="K131" s="155"/>
      <c r="L131" s="52"/>
      <c r="M131" s="73"/>
      <c r="N131" s="73"/>
      <c r="O131" s="73"/>
      <c r="P131" s="73"/>
      <c r="Q131" s="73"/>
      <c r="R131" s="105"/>
      <c r="S131" s="105"/>
      <c r="T131" s="73"/>
      <c r="U131" s="73"/>
      <c r="V131" s="73"/>
      <c r="W131" s="102"/>
      <c r="X131" s="3"/>
      <c r="Y131" s="3"/>
      <c r="Z131" s="3"/>
      <c r="AA131" s="3"/>
      <c r="AB131" s="3"/>
      <c r="AC131" s="3"/>
      <c r="AD131" s="3"/>
      <c r="AE131" s="3"/>
      <c r="AF131" s="3"/>
      <c r="AG131" s="3"/>
      <c r="AH131" s="3"/>
      <c r="AI131" s="3"/>
      <c r="AJ131" s="3"/>
      <c r="AK131" s="3"/>
      <c r="AL131" s="3"/>
    </row>
    <row r="132" spans="1:38" ht="12.75">
      <c r="A132" s="3"/>
      <c r="B132" s="22" t="str">
        <f>IF(ISERROR(VLOOKUP(J132,'==='!B:E,4,FALSE)),"",VLOOKUP(J132,'==='!B:E,4,FALSE))</f>
        <v/>
      </c>
      <c r="C132" s="22" t="s">
        <v>296</v>
      </c>
      <c r="D132" s="49" t="s">
        <v>99</v>
      </c>
      <c r="E132" s="72"/>
      <c r="F132" s="72"/>
      <c r="G132" s="72"/>
      <c r="H132" s="50" t="s">
        <v>99</v>
      </c>
      <c r="I132" s="22" t="s">
        <v>232</v>
      </c>
      <c r="J132" s="104"/>
      <c r="K132" s="317"/>
      <c r="L132" s="52"/>
      <c r="M132" s="73"/>
      <c r="N132" s="102"/>
      <c r="O132" s="102"/>
      <c r="P132" s="102"/>
      <c r="Q132" s="102"/>
      <c r="R132" s="103"/>
      <c r="S132" s="103"/>
      <c r="T132" s="102"/>
      <c r="U132" s="102"/>
      <c r="V132" s="102"/>
      <c r="W132" s="102"/>
      <c r="X132" s="3"/>
      <c r="Y132" s="3"/>
      <c r="Z132" s="3"/>
      <c r="AA132" s="3"/>
      <c r="AB132" s="3"/>
      <c r="AC132" s="3"/>
      <c r="AD132" s="3"/>
      <c r="AE132" s="3"/>
      <c r="AF132" s="3"/>
      <c r="AG132" s="3"/>
      <c r="AH132" s="3"/>
      <c r="AI132" s="3"/>
      <c r="AJ132" s="3"/>
      <c r="AK132" s="3"/>
      <c r="AL132" s="3"/>
    </row>
    <row r="133" spans="1:38" ht="12.75">
      <c r="A133" s="3"/>
      <c r="B133" s="22" t="str">
        <f>IF(ISERROR(VLOOKUP(J133,'==='!B:E,4,FALSE)),"",VLOOKUP(J133,'==='!B:E,4,FALSE))</f>
        <v/>
      </c>
      <c r="C133" s="22" t="s">
        <v>297</v>
      </c>
      <c r="D133" s="49" t="s">
        <v>99</v>
      </c>
      <c r="E133" s="72"/>
      <c r="F133" s="72"/>
      <c r="G133" s="72"/>
      <c r="H133" s="50" t="s">
        <v>99</v>
      </c>
      <c r="I133" s="22" t="s">
        <v>232</v>
      </c>
      <c r="J133" s="104"/>
      <c r="K133" s="317"/>
      <c r="L133" s="52"/>
      <c r="M133" s="73"/>
      <c r="N133" s="102"/>
      <c r="O133" s="102"/>
      <c r="P133" s="102"/>
      <c r="Q133" s="102"/>
      <c r="R133" s="103"/>
      <c r="S133" s="103"/>
      <c r="T133" s="102"/>
      <c r="U133" s="102"/>
      <c r="V133" s="102"/>
      <c r="W133" s="102"/>
      <c r="X133" s="3"/>
      <c r="Y133" s="3"/>
      <c r="Z133" s="3"/>
      <c r="AA133" s="3"/>
      <c r="AB133" s="3"/>
      <c r="AC133" s="3"/>
      <c r="AD133" s="3"/>
      <c r="AE133" s="3"/>
      <c r="AF133" s="3"/>
      <c r="AG133" s="3"/>
      <c r="AH133" s="3"/>
      <c r="AI133" s="3"/>
      <c r="AJ133" s="3"/>
      <c r="AK133" s="3"/>
      <c r="AL133" s="3"/>
    </row>
    <row r="134" spans="1:38" ht="12.75">
      <c r="A134" s="3"/>
      <c r="B134" s="22" t="str">
        <f>IF(ISERROR(VLOOKUP(J134,'==='!B:E,4,FALSE)),"",VLOOKUP(J134,'==='!B:E,4,FALSE))</f>
        <v/>
      </c>
      <c r="C134" s="22" t="s">
        <v>298</v>
      </c>
      <c r="D134" s="49" t="s">
        <v>99</v>
      </c>
      <c r="E134" s="72"/>
      <c r="F134" s="72"/>
      <c r="G134" s="72"/>
      <c r="H134" s="50" t="s">
        <v>99</v>
      </c>
      <c r="I134" s="22" t="s">
        <v>232</v>
      </c>
      <c r="J134" s="104"/>
      <c r="K134" s="317"/>
      <c r="L134" s="52"/>
      <c r="M134" s="73"/>
      <c r="N134" s="73"/>
      <c r="O134" s="73"/>
      <c r="P134" s="73"/>
      <c r="Q134" s="73"/>
      <c r="R134" s="105"/>
      <c r="S134" s="105"/>
      <c r="T134" s="73"/>
      <c r="U134" s="102"/>
      <c r="V134" s="102"/>
      <c r="W134" s="102"/>
      <c r="X134" s="3"/>
      <c r="Y134" s="3"/>
      <c r="Z134" s="3"/>
      <c r="AA134" s="3"/>
      <c r="AB134" s="3"/>
      <c r="AC134" s="3"/>
      <c r="AD134" s="3"/>
      <c r="AE134" s="3"/>
      <c r="AF134" s="3"/>
      <c r="AG134" s="3"/>
      <c r="AH134" s="3"/>
      <c r="AI134" s="3"/>
      <c r="AJ134" s="3"/>
      <c r="AK134" s="3"/>
      <c r="AL134" s="3"/>
    </row>
    <row r="135" spans="1:38" ht="12.75">
      <c r="A135" s="3"/>
      <c r="B135" s="22" t="str">
        <f>IF(ISERROR(VLOOKUP(J135,'==='!B:E,4,FALSE)),"",VLOOKUP(J135,'==='!B:E,4,FALSE))</f>
        <v/>
      </c>
      <c r="C135" s="22" t="s">
        <v>299</v>
      </c>
      <c r="D135" s="49" t="s">
        <v>99</v>
      </c>
      <c r="E135" s="72"/>
      <c r="F135" s="72"/>
      <c r="G135" s="106"/>
      <c r="H135" s="50" t="s">
        <v>99</v>
      </c>
      <c r="I135" s="22" t="s">
        <v>232</v>
      </c>
      <c r="J135" s="104"/>
      <c r="K135" s="317"/>
      <c r="L135" s="52"/>
      <c r="M135" s="73"/>
      <c r="N135" s="73"/>
      <c r="O135" s="102"/>
      <c r="P135" s="102"/>
      <c r="Q135" s="102"/>
      <c r="R135" s="103"/>
      <c r="S135" s="103"/>
      <c r="T135" s="102"/>
      <c r="U135" s="102"/>
      <c r="V135" s="102"/>
      <c r="W135" s="102"/>
      <c r="X135" s="3"/>
      <c r="Y135" s="3"/>
      <c r="Z135" s="3"/>
      <c r="AA135" s="3"/>
      <c r="AB135" s="3"/>
      <c r="AC135" s="3"/>
      <c r="AD135" s="3"/>
      <c r="AE135" s="3"/>
      <c r="AF135" s="3"/>
      <c r="AG135" s="3"/>
      <c r="AH135" s="3"/>
      <c r="AI135" s="3"/>
      <c r="AJ135" s="3"/>
      <c r="AK135" s="3"/>
      <c r="AL135" s="3"/>
    </row>
    <row r="136" spans="1:38" ht="12.75">
      <c r="A136" s="3"/>
      <c r="B136" s="22" t="str">
        <f>IF(ISERROR(VLOOKUP(J136,'==='!B:E,4,FALSE)),"",VLOOKUP(J136,'==='!B:E,4,FALSE))</f>
        <v/>
      </c>
      <c r="C136" s="22" t="s">
        <v>300</v>
      </c>
      <c r="D136" s="49" t="s">
        <v>99</v>
      </c>
      <c r="E136" s="72"/>
      <c r="F136" s="72"/>
      <c r="G136" s="72"/>
      <c r="H136" s="50" t="s">
        <v>99</v>
      </c>
      <c r="I136" s="22" t="s">
        <v>232</v>
      </c>
      <c r="J136" s="72"/>
      <c r="K136" s="155"/>
      <c r="L136" s="52"/>
      <c r="M136" s="73"/>
      <c r="N136" s="73"/>
      <c r="O136" s="73"/>
      <c r="P136" s="73"/>
      <c r="Q136" s="73"/>
      <c r="R136" s="105"/>
      <c r="S136" s="105"/>
      <c r="T136" s="73"/>
      <c r="U136" s="73"/>
      <c r="V136" s="73"/>
      <c r="W136" s="102"/>
      <c r="X136" s="3"/>
      <c r="Y136" s="3"/>
      <c r="Z136" s="3"/>
      <c r="AA136" s="3"/>
      <c r="AB136" s="3"/>
      <c r="AC136" s="3"/>
      <c r="AD136" s="3"/>
      <c r="AE136" s="3"/>
      <c r="AF136" s="3"/>
      <c r="AG136" s="3"/>
      <c r="AH136" s="3"/>
      <c r="AI136" s="3"/>
      <c r="AJ136" s="3"/>
      <c r="AK136" s="3"/>
      <c r="AL136" s="3"/>
    </row>
    <row r="137" spans="1:38" ht="12.75">
      <c r="A137" s="3"/>
      <c r="B137" s="22" t="str">
        <f>IF(ISERROR(VLOOKUP(J137,'==='!B:E,4,FALSE)),"",VLOOKUP(J137,'==='!B:E,4,FALSE))</f>
        <v/>
      </c>
      <c r="C137" s="22" t="s">
        <v>301</v>
      </c>
      <c r="D137" s="49" t="s">
        <v>99</v>
      </c>
      <c r="E137" s="72"/>
      <c r="F137" s="72"/>
      <c r="G137" s="72"/>
      <c r="H137" s="50" t="s">
        <v>99</v>
      </c>
      <c r="I137" s="22" t="s">
        <v>232</v>
      </c>
      <c r="J137" s="104"/>
      <c r="K137" s="317"/>
      <c r="L137" s="52"/>
      <c r="M137" s="73"/>
      <c r="N137" s="73"/>
      <c r="O137" s="73"/>
      <c r="P137" s="73"/>
      <c r="Q137" s="73"/>
      <c r="R137" s="105"/>
      <c r="S137" s="105"/>
      <c r="T137" s="73"/>
      <c r="U137" s="102"/>
      <c r="V137" s="102"/>
      <c r="W137" s="102"/>
      <c r="X137" s="3"/>
      <c r="Y137" s="3"/>
      <c r="Z137" s="3"/>
      <c r="AA137" s="3"/>
      <c r="AB137" s="3"/>
      <c r="AC137" s="3"/>
      <c r="AD137" s="3"/>
      <c r="AE137" s="3"/>
      <c r="AF137" s="3"/>
      <c r="AG137" s="3"/>
      <c r="AH137" s="3"/>
      <c r="AI137" s="3"/>
      <c r="AJ137" s="3"/>
      <c r="AK137" s="3"/>
      <c r="AL137" s="3"/>
    </row>
    <row r="138" spans="1:38" ht="12.75">
      <c r="A138" s="3"/>
      <c r="B138" s="22" t="str">
        <f>IF(ISERROR(VLOOKUP(J138,'==='!B:E,4,FALSE)),"",VLOOKUP(J138,'==='!B:E,4,FALSE))</f>
        <v/>
      </c>
      <c r="C138" s="22" t="s">
        <v>302</v>
      </c>
      <c r="D138" s="49" t="s">
        <v>99</v>
      </c>
      <c r="E138" s="72"/>
      <c r="F138" s="72"/>
      <c r="G138" s="72"/>
      <c r="H138" s="50" t="s">
        <v>99</v>
      </c>
      <c r="I138" s="22" t="s">
        <v>232</v>
      </c>
      <c r="J138" s="107"/>
      <c r="K138" s="318"/>
      <c r="L138" s="52"/>
      <c r="M138" s="73"/>
      <c r="N138" s="73"/>
      <c r="O138" s="102"/>
      <c r="P138" s="102"/>
      <c r="Q138" s="102"/>
      <c r="R138" s="103"/>
      <c r="S138" s="103"/>
      <c r="T138" s="102"/>
      <c r="U138" s="73"/>
      <c r="V138" s="73"/>
      <c r="W138" s="102"/>
      <c r="X138" s="3"/>
      <c r="Y138" s="3"/>
      <c r="Z138" s="3"/>
      <c r="AA138" s="3"/>
      <c r="AB138" s="3"/>
      <c r="AC138" s="3"/>
      <c r="AD138" s="3"/>
      <c r="AE138" s="3"/>
      <c r="AF138" s="3"/>
      <c r="AG138" s="3"/>
      <c r="AH138" s="3"/>
      <c r="AI138" s="3"/>
      <c r="AJ138" s="3"/>
      <c r="AK138" s="3"/>
      <c r="AL138" s="3"/>
    </row>
    <row r="139" spans="1:38" ht="12.75">
      <c r="A139" s="3"/>
      <c r="B139" s="22" t="str">
        <f>IF(ISERROR(VLOOKUP(J139,'==='!B:E,4,FALSE)),"",VLOOKUP(J139,'==='!B:E,4,FALSE))</f>
        <v/>
      </c>
      <c r="C139" s="22" t="s">
        <v>303</v>
      </c>
      <c r="D139" s="49" t="s">
        <v>99</v>
      </c>
      <c r="E139" s="72"/>
      <c r="F139" s="72"/>
      <c r="G139" s="72"/>
      <c r="H139" s="50" t="s">
        <v>99</v>
      </c>
      <c r="I139" s="22" t="s">
        <v>232</v>
      </c>
      <c r="J139" s="104"/>
      <c r="K139" s="317"/>
      <c r="L139" s="52"/>
      <c r="M139" s="102"/>
      <c r="N139" s="102"/>
      <c r="O139" s="102"/>
      <c r="P139" s="102"/>
      <c r="Q139" s="102"/>
      <c r="R139" s="103"/>
      <c r="S139" s="103"/>
      <c r="T139" s="102"/>
      <c r="U139" s="102"/>
      <c r="V139" s="102"/>
      <c r="W139" s="102"/>
      <c r="X139" s="3"/>
      <c r="Y139" s="3"/>
      <c r="Z139" s="3"/>
      <c r="AA139" s="3"/>
      <c r="AB139" s="3"/>
      <c r="AC139" s="3"/>
      <c r="AD139" s="3"/>
      <c r="AE139" s="3"/>
      <c r="AF139" s="3"/>
      <c r="AG139" s="3"/>
      <c r="AH139" s="3"/>
      <c r="AI139" s="3"/>
      <c r="AJ139" s="3"/>
      <c r="AK139" s="3"/>
      <c r="AL139" s="3"/>
    </row>
    <row r="140" spans="1:38" ht="12.75">
      <c r="A140" s="3"/>
      <c r="B140" s="22" t="str">
        <f>IF(ISERROR(VLOOKUP(J140,'==='!B:E,4,FALSE)),"",VLOOKUP(J140,'==='!B:E,4,FALSE))</f>
        <v/>
      </c>
      <c r="C140" s="22" t="s">
        <v>304</v>
      </c>
      <c r="D140" s="49" t="s">
        <v>99</v>
      </c>
      <c r="E140" s="72"/>
      <c r="F140" s="72"/>
      <c r="G140" s="72"/>
      <c r="H140" s="50" t="s">
        <v>99</v>
      </c>
      <c r="I140" s="22" t="s">
        <v>232</v>
      </c>
      <c r="J140" s="104"/>
      <c r="K140" s="317"/>
      <c r="L140" s="52"/>
      <c r="M140" s="102"/>
      <c r="N140" s="102"/>
      <c r="O140" s="102"/>
      <c r="P140" s="102"/>
      <c r="Q140" s="102"/>
      <c r="R140" s="103"/>
      <c r="S140" s="103"/>
      <c r="T140" s="102"/>
      <c r="U140" s="102"/>
      <c r="V140" s="102"/>
      <c r="W140" s="102"/>
      <c r="X140" s="3"/>
      <c r="Y140" s="3"/>
      <c r="Z140" s="3"/>
      <c r="AA140" s="3"/>
      <c r="AB140" s="3"/>
      <c r="AC140" s="3"/>
      <c r="AD140" s="3"/>
      <c r="AE140" s="3"/>
      <c r="AF140" s="3"/>
      <c r="AG140" s="3"/>
      <c r="AH140" s="3"/>
      <c r="AI140" s="3"/>
      <c r="AJ140" s="3"/>
      <c r="AK140" s="3"/>
      <c r="AL140" s="3"/>
    </row>
    <row r="141" spans="1:38" ht="12.75">
      <c r="A141" s="3"/>
      <c r="B141" s="22" t="str">
        <f>IF(ISERROR(VLOOKUP(J141,'==='!B:E,4,FALSE)),"",VLOOKUP(J141,'==='!B:E,4,FALSE))</f>
        <v/>
      </c>
      <c r="C141" s="22" t="s">
        <v>305</v>
      </c>
      <c r="D141" s="49" t="s">
        <v>99</v>
      </c>
      <c r="E141" s="72"/>
      <c r="F141" s="72"/>
      <c r="G141" s="72"/>
      <c r="H141" s="50" t="s">
        <v>99</v>
      </c>
      <c r="I141" s="22" t="s">
        <v>232</v>
      </c>
      <c r="J141" s="104"/>
      <c r="K141" s="317"/>
      <c r="L141" s="52"/>
      <c r="M141" s="73"/>
      <c r="N141" s="73"/>
      <c r="O141" s="73"/>
      <c r="P141" s="73"/>
      <c r="Q141" s="73"/>
      <c r="R141" s="105"/>
      <c r="S141" s="105"/>
      <c r="T141" s="73"/>
      <c r="U141" s="73"/>
      <c r="V141" s="73"/>
      <c r="W141" s="102"/>
      <c r="X141" s="3"/>
      <c r="Y141" s="3"/>
      <c r="Z141" s="3"/>
      <c r="AA141" s="3"/>
      <c r="AB141" s="3"/>
      <c r="AC141" s="3"/>
      <c r="AD141" s="3"/>
      <c r="AE141" s="3"/>
      <c r="AF141" s="3"/>
      <c r="AG141" s="3"/>
      <c r="AH141" s="3"/>
      <c r="AI141" s="3"/>
      <c r="AJ141" s="3"/>
      <c r="AK141" s="3"/>
      <c r="AL141" s="3"/>
    </row>
    <row r="142" spans="1:38" ht="12.75">
      <c r="A142" s="3"/>
      <c r="B142" s="22" t="str">
        <f>IF(ISERROR(VLOOKUP(J142,'==='!B:E,4,FALSE)),"",VLOOKUP(J142,'==='!B:E,4,FALSE))</f>
        <v/>
      </c>
      <c r="C142" s="22" t="s">
        <v>306</v>
      </c>
      <c r="D142" s="49" t="s">
        <v>99</v>
      </c>
      <c r="E142" s="72"/>
      <c r="F142" s="72"/>
      <c r="G142" s="72"/>
      <c r="H142" s="50" t="s">
        <v>99</v>
      </c>
      <c r="I142" s="22" t="s">
        <v>232</v>
      </c>
      <c r="J142" s="107"/>
      <c r="K142" s="318"/>
      <c r="L142" s="52"/>
      <c r="M142" s="73"/>
      <c r="N142" s="73"/>
      <c r="O142" s="73"/>
      <c r="P142" s="73"/>
      <c r="Q142" s="73"/>
      <c r="R142" s="105"/>
      <c r="S142" s="105"/>
      <c r="T142" s="73"/>
      <c r="U142" s="73"/>
      <c r="V142" s="73"/>
      <c r="W142" s="102"/>
      <c r="X142" s="3"/>
      <c r="Y142" s="3"/>
      <c r="Z142" s="3"/>
      <c r="AA142" s="3"/>
      <c r="AB142" s="3"/>
      <c r="AC142" s="3"/>
      <c r="AD142" s="3"/>
      <c r="AE142" s="3"/>
      <c r="AF142" s="3"/>
      <c r="AG142" s="3"/>
      <c r="AH142" s="3"/>
      <c r="AI142" s="3"/>
      <c r="AJ142" s="3"/>
      <c r="AK142" s="3"/>
      <c r="AL142" s="3"/>
    </row>
    <row r="143" spans="1:38" ht="12.75">
      <c r="A143" s="3"/>
      <c r="B143" s="22" t="str">
        <f>IF(ISERROR(VLOOKUP(J143,'==='!B:E,4,FALSE)),"",VLOOKUP(J143,'==='!B:E,4,FALSE))</f>
        <v/>
      </c>
      <c r="C143" s="22" t="s">
        <v>307</v>
      </c>
      <c r="D143" s="49" t="s">
        <v>99</v>
      </c>
      <c r="E143" s="72"/>
      <c r="F143" s="72"/>
      <c r="G143" s="72"/>
      <c r="H143" s="50" t="s">
        <v>99</v>
      </c>
      <c r="I143" s="22" t="s">
        <v>232</v>
      </c>
      <c r="J143" s="104"/>
      <c r="K143" s="317"/>
      <c r="L143" s="52"/>
      <c r="M143" s="73"/>
      <c r="N143" s="73"/>
      <c r="O143" s="73"/>
      <c r="P143" s="73"/>
      <c r="Q143" s="73"/>
      <c r="R143" s="105"/>
      <c r="S143" s="105"/>
      <c r="T143" s="73"/>
      <c r="U143" s="73"/>
      <c r="V143" s="73"/>
      <c r="W143" s="102"/>
      <c r="X143" s="3"/>
      <c r="Y143" s="3"/>
      <c r="Z143" s="3"/>
      <c r="AA143" s="3"/>
      <c r="AB143" s="3"/>
      <c r="AC143" s="3"/>
      <c r="AD143" s="3"/>
      <c r="AE143" s="3"/>
      <c r="AF143" s="3"/>
      <c r="AG143" s="3"/>
      <c r="AH143" s="3"/>
      <c r="AI143" s="3"/>
      <c r="AJ143" s="3"/>
      <c r="AK143" s="3"/>
      <c r="AL143" s="3"/>
    </row>
    <row r="144" spans="1:38" ht="12.75">
      <c r="A144" s="3"/>
      <c r="B144" s="22" t="str">
        <f>IF(ISERROR(VLOOKUP(J144,'==='!B:E,4,FALSE)),"",VLOOKUP(J144,'==='!B:E,4,FALSE))</f>
        <v/>
      </c>
      <c r="C144" s="22" t="s">
        <v>308</v>
      </c>
      <c r="D144" s="49" t="s">
        <v>99</v>
      </c>
      <c r="E144" s="72"/>
      <c r="F144" s="72"/>
      <c r="G144" s="72"/>
      <c r="H144" s="50" t="s">
        <v>99</v>
      </c>
      <c r="I144" s="22" t="s">
        <v>232</v>
      </c>
      <c r="J144" s="104"/>
      <c r="K144" s="317"/>
      <c r="L144" s="52"/>
      <c r="M144" s="73"/>
      <c r="N144" s="73"/>
      <c r="O144" s="73"/>
      <c r="P144" s="73"/>
      <c r="Q144" s="73"/>
      <c r="R144" s="105"/>
      <c r="S144" s="105"/>
      <c r="T144" s="73"/>
      <c r="U144" s="73"/>
      <c r="V144" s="73"/>
      <c r="W144" s="102"/>
      <c r="X144" s="3"/>
      <c r="Y144" s="3"/>
      <c r="Z144" s="3"/>
      <c r="AA144" s="3"/>
      <c r="AB144" s="3"/>
      <c r="AC144" s="3"/>
      <c r="AD144" s="3"/>
      <c r="AE144" s="3"/>
      <c r="AF144" s="3"/>
      <c r="AG144" s="3"/>
      <c r="AH144" s="3"/>
      <c r="AI144" s="3"/>
      <c r="AJ144" s="3"/>
      <c r="AK144" s="3"/>
      <c r="AL144" s="3"/>
    </row>
    <row r="145" spans="1:38" ht="12.75">
      <c r="A145" s="3"/>
      <c r="B145" s="22" t="str">
        <f>IF(ISERROR(VLOOKUP(J145,'==='!B:E,4,FALSE)),"",VLOOKUP(J145,'==='!B:E,4,FALSE))</f>
        <v/>
      </c>
      <c r="C145" s="22" t="s">
        <v>309</v>
      </c>
      <c r="D145" s="49" t="s">
        <v>99</v>
      </c>
      <c r="E145" s="72"/>
      <c r="F145" s="72"/>
      <c r="G145" s="72"/>
      <c r="H145" s="50" t="s">
        <v>99</v>
      </c>
      <c r="I145" s="22" t="s">
        <v>232</v>
      </c>
      <c r="J145" s="104"/>
      <c r="K145" s="317"/>
      <c r="L145" s="52"/>
      <c r="M145" s="73"/>
      <c r="N145" s="73"/>
      <c r="O145" s="108"/>
      <c r="P145" s="108"/>
      <c r="Q145" s="108"/>
      <c r="R145" s="105"/>
      <c r="S145" s="105"/>
      <c r="T145" s="108"/>
      <c r="U145" s="73"/>
      <c r="V145" s="73"/>
      <c r="W145" s="102"/>
      <c r="X145" s="3"/>
      <c r="Y145" s="3"/>
      <c r="Z145" s="3"/>
      <c r="AA145" s="3"/>
      <c r="AB145" s="3"/>
      <c r="AC145" s="3"/>
      <c r="AD145" s="3"/>
      <c r="AE145" s="3"/>
      <c r="AF145" s="3"/>
      <c r="AG145" s="3"/>
      <c r="AH145" s="3"/>
      <c r="AI145" s="3"/>
      <c r="AJ145" s="3"/>
      <c r="AK145" s="3"/>
      <c r="AL145" s="3"/>
    </row>
    <row r="146" spans="1:38" ht="12.75">
      <c r="A146" s="3"/>
      <c r="B146" s="22" t="str">
        <f>IF(ISERROR(VLOOKUP(J146,'==='!B:E,4,FALSE)),"",VLOOKUP(J146,'==='!B:E,4,FALSE))</f>
        <v/>
      </c>
      <c r="C146" s="22" t="s">
        <v>310</v>
      </c>
      <c r="D146" s="49" t="s">
        <v>99</v>
      </c>
      <c r="E146" s="72"/>
      <c r="F146" s="72"/>
      <c r="G146" s="72"/>
      <c r="H146" s="50" t="s">
        <v>99</v>
      </c>
      <c r="I146" s="22" t="s">
        <v>232</v>
      </c>
      <c r="J146" s="72"/>
      <c r="K146" s="155"/>
      <c r="L146" s="52"/>
      <c r="M146" s="73"/>
      <c r="N146" s="73"/>
      <c r="O146" s="73"/>
      <c r="P146" s="73"/>
      <c r="Q146" s="73"/>
      <c r="R146" s="105"/>
      <c r="S146" s="105"/>
      <c r="T146" s="73"/>
      <c r="U146" s="73"/>
      <c r="V146" s="73"/>
      <c r="W146" s="102"/>
      <c r="X146" s="3"/>
      <c r="Y146" s="3"/>
      <c r="Z146" s="3"/>
      <c r="AA146" s="3"/>
      <c r="AB146" s="3"/>
      <c r="AC146" s="3"/>
      <c r="AD146" s="3"/>
      <c r="AE146" s="3"/>
      <c r="AF146" s="3"/>
      <c r="AG146" s="3"/>
      <c r="AH146" s="3"/>
      <c r="AI146" s="3"/>
      <c r="AJ146" s="3"/>
      <c r="AK146" s="3"/>
      <c r="AL146" s="3"/>
    </row>
    <row r="147" spans="1:38" ht="12.75">
      <c r="A147" s="3"/>
      <c r="B147" s="22" t="str">
        <f>IF(ISERROR(VLOOKUP(J147,'==='!B:E,4,FALSE)),"",VLOOKUP(J147,'==='!B:E,4,FALSE))</f>
        <v/>
      </c>
      <c r="C147" s="22" t="s">
        <v>311</v>
      </c>
      <c r="D147" s="49" t="s">
        <v>99</v>
      </c>
      <c r="E147" s="72"/>
      <c r="F147" s="72"/>
      <c r="G147" s="72"/>
      <c r="H147" s="50" t="s">
        <v>99</v>
      </c>
      <c r="I147" s="22" t="s">
        <v>232</v>
      </c>
      <c r="J147" s="104"/>
      <c r="K147" s="317"/>
      <c r="L147" s="52"/>
      <c r="M147" s="73"/>
      <c r="N147" s="73"/>
      <c r="O147" s="73"/>
      <c r="P147" s="73"/>
      <c r="Q147" s="73"/>
      <c r="R147" s="105"/>
      <c r="S147" s="105"/>
      <c r="T147" s="73"/>
      <c r="U147" s="73"/>
      <c r="V147" s="73"/>
      <c r="W147" s="102"/>
      <c r="X147" s="3"/>
      <c r="Y147" s="3"/>
      <c r="Z147" s="3"/>
      <c r="AA147" s="3"/>
      <c r="AB147" s="3"/>
      <c r="AC147" s="3"/>
      <c r="AD147" s="3"/>
      <c r="AE147" s="3"/>
      <c r="AF147" s="3"/>
      <c r="AG147" s="3"/>
      <c r="AH147" s="3"/>
      <c r="AI147" s="3"/>
      <c r="AJ147" s="3"/>
      <c r="AK147" s="3"/>
      <c r="AL147" s="3"/>
    </row>
    <row r="148" spans="1:38" ht="12.75">
      <c r="A148" s="3"/>
      <c r="B148" s="22" t="str">
        <f>IF(ISERROR(VLOOKUP(J148,'==='!B:E,4,FALSE)),"",VLOOKUP(J148,'==='!B:E,4,FALSE))</f>
        <v/>
      </c>
      <c r="C148" s="22" t="s">
        <v>312</v>
      </c>
      <c r="D148" s="49" t="s">
        <v>99</v>
      </c>
      <c r="E148" s="72"/>
      <c r="F148" s="72"/>
      <c r="G148" s="72"/>
      <c r="H148" s="50" t="s">
        <v>99</v>
      </c>
      <c r="I148" s="22" t="s">
        <v>232</v>
      </c>
      <c r="J148" s="104"/>
      <c r="K148" s="317"/>
      <c r="L148" s="52"/>
      <c r="M148" s="73"/>
      <c r="N148" s="102"/>
      <c r="O148" s="102"/>
      <c r="P148" s="102"/>
      <c r="Q148" s="102"/>
      <c r="R148" s="103"/>
      <c r="S148" s="103"/>
      <c r="T148" s="102"/>
      <c r="U148" s="102"/>
      <c r="V148" s="102"/>
      <c r="W148" s="102"/>
      <c r="X148" s="3"/>
      <c r="Y148" s="3"/>
      <c r="Z148" s="3"/>
      <c r="AA148" s="3"/>
      <c r="AB148" s="3"/>
      <c r="AC148" s="3"/>
      <c r="AD148" s="3"/>
      <c r="AE148" s="3"/>
      <c r="AF148" s="3"/>
      <c r="AG148" s="3"/>
      <c r="AH148" s="3"/>
      <c r="AI148" s="3"/>
      <c r="AJ148" s="3"/>
      <c r="AK148" s="3"/>
      <c r="AL148" s="3"/>
    </row>
    <row r="149" spans="1:38" ht="12.75">
      <c r="A149" s="3"/>
      <c r="B149" s="22" t="str">
        <f>IF(ISERROR(VLOOKUP(J149,'==='!B:E,4,FALSE)),"",VLOOKUP(J149,'==='!B:E,4,FALSE))</f>
        <v/>
      </c>
      <c r="C149" s="22" t="s">
        <v>313</v>
      </c>
      <c r="D149" s="49" t="s">
        <v>99</v>
      </c>
      <c r="E149" s="72"/>
      <c r="F149" s="72"/>
      <c r="G149" s="72"/>
      <c r="H149" s="50" t="s">
        <v>99</v>
      </c>
      <c r="I149" s="22" t="s">
        <v>232</v>
      </c>
      <c r="J149" s="104"/>
      <c r="K149" s="317"/>
      <c r="L149" s="52"/>
      <c r="M149" s="73"/>
      <c r="N149" s="102"/>
      <c r="O149" s="102"/>
      <c r="P149" s="102"/>
      <c r="Q149" s="102"/>
      <c r="R149" s="103"/>
      <c r="S149" s="103"/>
      <c r="T149" s="102"/>
      <c r="U149" s="102"/>
      <c r="V149" s="102"/>
      <c r="W149" s="102"/>
      <c r="X149" s="3"/>
      <c r="Y149" s="3"/>
      <c r="Z149" s="3"/>
      <c r="AA149" s="3"/>
      <c r="AB149" s="3"/>
      <c r="AC149" s="3"/>
      <c r="AD149" s="3"/>
      <c r="AE149" s="3"/>
      <c r="AF149" s="3"/>
      <c r="AG149" s="3"/>
      <c r="AH149" s="3"/>
      <c r="AI149" s="3"/>
      <c r="AJ149" s="3"/>
      <c r="AK149" s="3"/>
      <c r="AL149" s="3"/>
    </row>
    <row r="150" spans="1:38" ht="12.75">
      <c r="A150" s="3"/>
      <c r="B150" s="22" t="str">
        <f>IF(ISERROR(VLOOKUP(J150,'==='!B:E,4,FALSE)),"",VLOOKUP(J150,'==='!B:E,4,FALSE))</f>
        <v/>
      </c>
      <c r="C150" s="22" t="s">
        <v>314</v>
      </c>
      <c r="D150" s="49" t="s">
        <v>99</v>
      </c>
      <c r="E150" s="72"/>
      <c r="F150" s="72"/>
      <c r="G150" s="72"/>
      <c r="H150" s="50" t="s">
        <v>99</v>
      </c>
      <c r="I150" s="22" t="s">
        <v>232</v>
      </c>
      <c r="J150" s="104"/>
      <c r="K150" s="317"/>
      <c r="L150" s="52"/>
      <c r="M150" s="109"/>
      <c r="N150" s="109"/>
      <c r="O150" s="108"/>
      <c r="P150" s="108"/>
      <c r="Q150" s="108"/>
      <c r="R150" s="105"/>
      <c r="S150" s="105"/>
      <c r="T150" s="108"/>
      <c r="U150" s="73"/>
      <c r="V150" s="73"/>
      <c r="W150" s="102"/>
      <c r="X150" s="3"/>
      <c r="Y150" s="3"/>
      <c r="Z150" s="3"/>
      <c r="AA150" s="3"/>
      <c r="AB150" s="3"/>
      <c r="AC150" s="3"/>
      <c r="AD150" s="3"/>
      <c r="AE150" s="3"/>
      <c r="AF150" s="3"/>
      <c r="AG150" s="3"/>
      <c r="AH150" s="3"/>
      <c r="AI150" s="3"/>
      <c r="AJ150" s="3"/>
      <c r="AK150" s="3"/>
      <c r="AL150" s="3"/>
    </row>
    <row r="151" spans="1:38" ht="12.75">
      <c r="A151" s="3"/>
      <c r="B151" s="22" t="str">
        <f>IF(ISERROR(VLOOKUP(J151,'==='!B:E,4,FALSE)),"",VLOOKUP(J151,'==='!B:E,4,FALSE))</f>
        <v/>
      </c>
      <c r="C151" s="22" t="s">
        <v>315</v>
      </c>
      <c r="D151" s="49" t="s">
        <v>99</v>
      </c>
      <c r="E151" s="72"/>
      <c r="F151" s="72"/>
      <c r="G151" s="72"/>
      <c r="H151" s="50" t="s">
        <v>99</v>
      </c>
      <c r="I151" s="22" t="s">
        <v>232</v>
      </c>
      <c r="J151" s="104"/>
      <c r="K151" s="317"/>
      <c r="L151" s="52"/>
      <c r="M151" s="109"/>
      <c r="N151" s="102"/>
      <c r="O151" s="102"/>
      <c r="P151" s="102"/>
      <c r="Q151" s="102"/>
      <c r="R151" s="103"/>
      <c r="S151" s="103"/>
      <c r="T151" s="102"/>
      <c r="U151" s="73"/>
      <c r="V151" s="73"/>
      <c r="W151" s="102"/>
      <c r="X151" s="3"/>
      <c r="Y151" s="3"/>
      <c r="Z151" s="3"/>
      <c r="AA151" s="3"/>
      <c r="AB151" s="3"/>
      <c r="AC151" s="3"/>
      <c r="AD151" s="3"/>
      <c r="AE151" s="3"/>
      <c r="AF151" s="3"/>
      <c r="AG151" s="3"/>
      <c r="AH151" s="3"/>
      <c r="AI151" s="3"/>
      <c r="AJ151" s="3"/>
      <c r="AK151" s="3"/>
      <c r="AL151" s="3"/>
    </row>
    <row r="152" spans="1:38" ht="12.75">
      <c r="A152" s="3"/>
      <c r="B152" s="22" t="str">
        <f>IF(ISERROR(VLOOKUP(J152,'==='!B:E,4,FALSE)),"",VLOOKUP(J152,'==='!B:E,4,FALSE))</f>
        <v/>
      </c>
      <c r="C152" s="22" t="s">
        <v>316</v>
      </c>
      <c r="D152" s="49" t="s">
        <v>99</v>
      </c>
      <c r="E152" s="72"/>
      <c r="F152" s="72"/>
      <c r="G152" s="72"/>
      <c r="H152" s="50" t="s">
        <v>99</v>
      </c>
      <c r="I152" s="22" t="s">
        <v>232</v>
      </c>
      <c r="J152" s="104"/>
      <c r="K152" s="317"/>
      <c r="L152" s="52"/>
      <c r="M152" s="109"/>
      <c r="N152" s="102"/>
      <c r="O152" s="73"/>
      <c r="P152" s="73"/>
      <c r="Q152" s="73"/>
      <c r="R152" s="105"/>
      <c r="S152" s="105"/>
      <c r="T152" s="73"/>
      <c r="U152" s="73"/>
      <c r="V152" s="73"/>
      <c r="W152" s="102"/>
      <c r="X152" s="3"/>
      <c r="Y152" s="3"/>
      <c r="Z152" s="3"/>
      <c r="AA152" s="3"/>
      <c r="AB152" s="3"/>
      <c r="AC152" s="3"/>
      <c r="AD152" s="3"/>
      <c r="AE152" s="3"/>
      <c r="AF152" s="3"/>
      <c r="AG152" s="3"/>
      <c r="AH152" s="3"/>
      <c r="AI152" s="3"/>
      <c r="AJ152" s="3"/>
      <c r="AK152" s="3"/>
      <c r="AL152" s="3"/>
    </row>
    <row r="153" spans="1:38" ht="12.75">
      <c r="A153" s="3"/>
      <c r="B153" s="22" t="str">
        <f>IF(ISERROR(VLOOKUP(J153,'==='!B:E,4,FALSE)),"",VLOOKUP(J153,'==='!B:E,4,FALSE))</f>
        <v/>
      </c>
      <c r="C153" s="22" t="s">
        <v>317</v>
      </c>
      <c r="D153" s="49" t="s">
        <v>99</v>
      </c>
      <c r="E153" s="72"/>
      <c r="F153" s="72"/>
      <c r="G153" s="72"/>
      <c r="H153" s="50" t="s">
        <v>99</v>
      </c>
      <c r="I153" s="22" t="s">
        <v>232</v>
      </c>
      <c r="J153" s="72"/>
      <c r="K153" s="155"/>
      <c r="L153" s="52"/>
      <c r="M153" s="109"/>
      <c r="N153" s="102"/>
      <c r="O153" s="102"/>
      <c r="P153" s="102"/>
      <c r="Q153" s="102"/>
      <c r="R153" s="103"/>
      <c r="S153" s="103"/>
      <c r="T153" s="102"/>
      <c r="U153" s="73"/>
      <c r="V153" s="73"/>
      <c r="W153" s="102"/>
      <c r="X153" s="3"/>
      <c r="Y153" s="3"/>
      <c r="Z153" s="3"/>
      <c r="AA153" s="3"/>
      <c r="AB153" s="3"/>
      <c r="AC153" s="3"/>
      <c r="AD153" s="3"/>
      <c r="AE153" s="3"/>
      <c r="AF153" s="3"/>
      <c r="AG153" s="3"/>
      <c r="AH153" s="3"/>
      <c r="AI153" s="3"/>
      <c r="AJ153" s="3"/>
      <c r="AK153" s="3"/>
      <c r="AL153" s="3"/>
    </row>
    <row r="154" spans="1:38" ht="12.75">
      <c r="A154" s="3"/>
      <c r="B154" s="22" t="str">
        <f>IF(ISERROR(VLOOKUP(J154,'==='!B:E,4,FALSE)),"",VLOOKUP(J154,'==='!B:E,4,FALSE))</f>
        <v/>
      </c>
      <c r="C154" s="22" t="s">
        <v>318</v>
      </c>
      <c r="D154" s="49" t="s">
        <v>99</v>
      </c>
      <c r="E154" s="72"/>
      <c r="F154" s="72"/>
      <c r="G154" s="72"/>
      <c r="H154" s="50" t="s">
        <v>99</v>
      </c>
      <c r="I154" s="22" t="s">
        <v>232</v>
      </c>
      <c r="J154" s="72"/>
      <c r="K154" s="155"/>
      <c r="L154" s="52"/>
      <c r="M154" s="109"/>
      <c r="N154" s="102"/>
      <c r="O154" s="102"/>
      <c r="P154" s="102"/>
      <c r="Q154" s="102"/>
      <c r="R154" s="103"/>
      <c r="S154" s="103"/>
      <c r="T154" s="102"/>
      <c r="U154" s="73"/>
      <c r="V154" s="73"/>
      <c r="W154" s="102"/>
      <c r="X154" s="3"/>
      <c r="Y154" s="3"/>
      <c r="Z154" s="3"/>
      <c r="AA154" s="3"/>
      <c r="AB154" s="3"/>
      <c r="AC154" s="3"/>
      <c r="AD154" s="3"/>
      <c r="AE154" s="3"/>
      <c r="AF154" s="3"/>
      <c r="AG154" s="3"/>
      <c r="AH154" s="3"/>
      <c r="AI154" s="3"/>
      <c r="AJ154" s="3"/>
      <c r="AK154" s="3"/>
      <c r="AL154" s="3"/>
    </row>
    <row r="155" spans="1:38" ht="12.75">
      <c r="A155" s="3"/>
      <c r="B155" s="22" t="str">
        <f>IF(ISERROR(VLOOKUP(J155,'==='!B:E,4,FALSE)),"",VLOOKUP(J155,'==='!B:E,4,FALSE))</f>
        <v/>
      </c>
      <c r="C155" s="22" t="s">
        <v>319</v>
      </c>
      <c r="D155" s="49" t="s">
        <v>99</v>
      </c>
      <c r="E155" s="72"/>
      <c r="F155" s="72"/>
      <c r="G155" s="72"/>
      <c r="H155" s="50" t="s">
        <v>99</v>
      </c>
      <c r="I155" s="22" t="s">
        <v>232</v>
      </c>
      <c r="J155" s="72"/>
      <c r="K155" s="155"/>
      <c r="L155" s="52"/>
      <c r="M155" s="109"/>
      <c r="N155" s="102"/>
      <c r="O155" s="102"/>
      <c r="P155" s="102"/>
      <c r="Q155" s="102"/>
      <c r="R155" s="103"/>
      <c r="S155" s="103"/>
      <c r="T155" s="102"/>
      <c r="U155" s="73"/>
      <c r="V155" s="73"/>
      <c r="W155" s="102"/>
      <c r="X155" s="3"/>
      <c r="Y155" s="3"/>
      <c r="Z155" s="3"/>
      <c r="AA155" s="3"/>
      <c r="AB155" s="3"/>
      <c r="AC155" s="3"/>
      <c r="AD155" s="3"/>
      <c r="AE155" s="3"/>
      <c r="AF155" s="3"/>
      <c r="AG155" s="3"/>
      <c r="AH155" s="3"/>
      <c r="AI155" s="3"/>
      <c r="AJ155" s="3"/>
      <c r="AK155" s="3"/>
      <c r="AL155" s="3"/>
    </row>
    <row r="156" spans="1:38" ht="12.75">
      <c r="A156" s="3"/>
      <c r="B156" s="22" t="str">
        <f>IF(ISERROR(VLOOKUP(J156,'==='!B:E,4,FALSE)),"",VLOOKUP(J156,'==='!B:E,4,FALSE))</f>
        <v/>
      </c>
      <c r="C156" s="22" t="s">
        <v>320</v>
      </c>
      <c r="D156" s="49" t="s">
        <v>99</v>
      </c>
      <c r="E156" s="72"/>
      <c r="F156" s="72"/>
      <c r="G156" s="72"/>
      <c r="H156" s="50" t="s">
        <v>99</v>
      </c>
      <c r="I156" s="22" t="s">
        <v>232</v>
      </c>
      <c r="J156" s="107"/>
      <c r="K156" s="318"/>
      <c r="L156" s="52"/>
      <c r="M156" s="109"/>
      <c r="N156" s="102"/>
      <c r="O156" s="102"/>
      <c r="P156" s="102"/>
      <c r="Q156" s="102"/>
      <c r="R156" s="103"/>
      <c r="S156" s="103"/>
      <c r="T156" s="102"/>
      <c r="U156" s="73"/>
      <c r="V156" s="73"/>
      <c r="W156" s="102"/>
      <c r="X156" s="3"/>
      <c r="Y156" s="3"/>
      <c r="Z156" s="3"/>
      <c r="AA156" s="3"/>
      <c r="AB156" s="3"/>
      <c r="AC156" s="3"/>
      <c r="AD156" s="3"/>
      <c r="AE156" s="3"/>
      <c r="AF156" s="3"/>
      <c r="AG156" s="3"/>
      <c r="AH156" s="3"/>
      <c r="AI156" s="3"/>
      <c r="AJ156" s="3"/>
      <c r="AK156" s="3"/>
      <c r="AL156" s="3"/>
    </row>
    <row r="157" spans="1:38" ht="12.75">
      <c r="A157" s="3"/>
      <c r="B157" s="22" t="str">
        <f>IF(ISERROR(VLOOKUP(J157,'==='!B:E,4,FALSE)),"",VLOOKUP(J157,'==='!B:E,4,FALSE))</f>
        <v/>
      </c>
      <c r="C157" s="22" t="s">
        <v>321</v>
      </c>
      <c r="D157" s="49" t="s">
        <v>99</v>
      </c>
      <c r="E157" s="110"/>
      <c r="F157" s="110"/>
      <c r="G157" s="110"/>
      <c r="H157" s="50" t="s">
        <v>99</v>
      </c>
      <c r="I157" s="22" t="s">
        <v>232</v>
      </c>
      <c r="J157" s="110"/>
      <c r="K157" s="155"/>
      <c r="L157" s="52"/>
      <c r="M157" s="102"/>
      <c r="N157" s="102"/>
      <c r="O157" s="102"/>
      <c r="P157" s="102"/>
      <c r="Q157" s="102"/>
      <c r="R157" s="103"/>
      <c r="S157" s="103"/>
      <c r="T157" s="102"/>
      <c r="U157" s="102"/>
      <c r="V157" s="102"/>
      <c r="W157" s="102"/>
      <c r="X157" s="3"/>
      <c r="Y157" s="3"/>
      <c r="Z157" s="3"/>
      <c r="AA157" s="3"/>
      <c r="AB157" s="3"/>
      <c r="AC157" s="3"/>
      <c r="AD157" s="3"/>
      <c r="AE157" s="3"/>
      <c r="AF157" s="3"/>
      <c r="AG157" s="3"/>
      <c r="AH157" s="3"/>
      <c r="AI157" s="3"/>
      <c r="AJ157" s="3"/>
      <c r="AK157" s="3"/>
      <c r="AL157" s="3"/>
    </row>
    <row r="158" spans="1:38" ht="12.75">
      <c r="A158" s="3"/>
      <c r="B158" s="22" t="str">
        <f>IF(ISERROR(VLOOKUP(J158,'==='!B:E,4,FALSE)),"",VLOOKUP(J158,'==='!B:E,4,FALSE))</f>
        <v/>
      </c>
      <c r="C158" s="22" t="s">
        <v>322</v>
      </c>
      <c r="D158" s="49" t="s">
        <v>99</v>
      </c>
      <c r="E158" s="110"/>
      <c r="F158" s="110"/>
      <c r="G158" s="110"/>
      <c r="H158" s="50" t="s">
        <v>99</v>
      </c>
      <c r="I158" s="22" t="s">
        <v>232</v>
      </c>
      <c r="J158" s="110"/>
      <c r="K158" s="155"/>
      <c r="L158" s="52"/>
      <c r="M158" s="102"/>
      <c r="N158" s="102"/>
      <c r="O158" s="102"/>
      <c r="P158" s="102"/>
      <c r="Q158" s="102"/>
      <c r="R158" s="103"/>
      <c r="S158" s="103"/>
      <c r="T158" s="102"/>
      <c r="U158" s="102"/>
      <c r="V158" s="102"/>
      <c r="W158" s="102"/>
      <c r="X158" s="3"/>
      <c r="Y158" s="3"/>
      <c r="Z158" s="3"/>
      <c r="AA158" s="3"/>
      <c r="AB158" s="3"/>
      <c r="AC158" s="3"/>
      <c r="AD158" s="3"/>
      <c r="AE158" s="3"/>
      <c r="AF158" s="3"/>
      <c r="AG158" s="3"/>
      <c r="AH158" s="3"/>
      <c r="AI158" s="3"/>
      <c r="AJ158" s="3"/>
      <c r="AK158" s="3"/>
      <c r="AL158" s="3"/>
    </row>
    <row r="159" spans="1:38" ht="12.75">
      <c r="A159" s="3"/>
      <c r="B159" s="22" t="str">
        <f>IF(ISERROR(VLOOKUP(J159,'==='!B:E,4,FALSE)),"",VLOOKUP(J159,'==='!B:E,4,FALSE))</f>
        <v/>
      </c>
      <c r="C159" s="22" t="s">
        <v>323</v>
      </c>
      <c r="D159" s="49" t="s">
        <v>99</v>
      </c>
      <c r="E159" s="110"/>
      <c r="F159" s="110"/>
      <c r="G159" s="110"/>
      <c r="H159" s="50" t="s">
        <v>99</v>
      </c>
      <c r="I159" s="22" t="s">
        <v>232</v>
      </c>
      <c r="J159" s="110"/>
      <c r="K159" s="155"/>
      <c r="L159" s="52"/>
      <c r="M159" s="102"/>
      <c r="N159" s="102"/>
      <c r="O159" s="102"/>
      <c r="P159" s="102"/>
      <c r="Q159" s="102"/>
      <c r="R159" s="103"/>
      <c r="S159" s="103"/>
      <c r="T159" s="102"/>
      <c r="U159" s="102"/>
      <c r="V159" s="102"/>
      <c r="W159" s="102"/>
      <c r="X159" s="3"/>
      <c r="Y159" s="3"/>
      <c r="Z159" s="3"/>
      <c r="AA159" s="3"/>
      <c r="AB159" s="3"/>
      <c r="AC159" s="3"/>
      <c r="AD159" s="3"/>
      <c r="AE159" s="3"/>
      <c r="AF159" s="3"/>
      <c r="AG159" s="3"/>
      <c r="AH159" s="3"/>
      <c r="AI159" s="3"/>
      <c r="AJ159" s="3"/>
      <c r="AK159" s="3"/>
      <c r="AL159" s="3"/>
    </row>
    <row r="160" spans="1:38" ht="12.75">
      <c r="A160" s="3"/>
      <c r="B160" s="22" t="str">
        <f>IF(ISERROR(VLOOKUP(J160,'==='!B:E,4,FALSE)),"",VLOOKUP(J160,'==='!B:E,4,FALSE))</f>
        <v/>
      </c>
      <c r="C160" s="22" t="s">
        <v>324</v>
      </c>
      <c r="D160" s="49" t="s">
        <v>99</v>
      </c>
      <c r="E160" s="110"/>
      <c r="F160" s="110"/>
      <c r="G160" s="110"/>
      <c r="H160" s="50" t="s">
        <v>99</v>
      </c>
      <c r="I160" s="22" t="s">
        <v>232</v>
      </c>
      <c r="J160" s="110"/>
      <c r="K160" s="155"/>
      <c r="L160" s="52"/>
      <c r="M160" s="102"/>
      <c r="N160" s="102"/>
      <c r="O160" s="102"/>
      <c r="P160" s="102"/>
      <c r="Q160" s="102"/>
      <c r="R160" s="103"/>
      <c r="S160" s="103"/>
      <c r="T160" s="102"/>
      <c r="U160" s="102"/>
      <c r="V160" s="102"/>
      <c r="W160" s="102"/>
      <c r="X160" s="3"/>
      <c r="Y160" s="3"/>
      <c r="Z160" s="3"/>
      <c r="AA160" s="3"/>
      <c r="AB160" s="3"/>
      <c r="AC160" s="3"/>
      <c r="AD160" s="3"/>
      <c r="AE160" s="3"/>
      <c r="AF160" s="3"/>
      <c r="AG160" s="3"/>
      <c r="AH160" s="3"/>
      <c r="AI160" s="3"/>
      <c r="AJ160" s="3"/>
      <c r="AK160" s="3"/>
      <c r="AL160" s="3"/>
    </row>
    <row r="161" spans="1:38" ht="12.75">
      <c r="A161" s="3"/>
      <c r="B161" s="22" t="str">
        <f>IF(ISERROR(VLOOKUP(J161,'==='!B:E,4,FALSE)),"",VLOOKUP(J161,'==='!B:E,4,FALSE))</f>
        <v/>
      </c>
      <c r="C161" s="22" t="s">
        <v>325</v>
      </c>
      <c r="D161" s="49" t="s">
        <v>99</v>
      </c>
      <c r="E161" s="110"/>
      <c r="F161" s="110"/>
      <c r="G161" s="110"/>
      <c r="H161" s="50" t="s">
        <v>99</v>
      </c>
      <c r="I161" s="22" t="s">
        <v>232</v>
      </c>
      <c r="J161" s="110"/>
      <c r="K161" s="155"/>
      <c r="L161" s="52"/>
      <c r="M161" s="102"/>
      <c r="N161" s="102"/>
      <c r="O161" s="102"/>
      <c r="P161" s="102"/>
      <c r="Q161" s="102"/>
      <c r="R161" s="103"/>
      <c r="S161" s="103"/>
      <c r="T161" s="102"/>
      <c r="U161" s="102"/>
      <c r="V161" s="102"/>
      <c r="W161" s="102"/>
      <c r="X161" s="3"/>
      <c r="Y161" s="3"/>
      <c r="Z161" s="3"/>
      <c r="AA161" s="3"/>
      <c r="AB161" s="3"/>
      <c r="AC161" s="3"/>
      <c r="AD161" s="3"/>
      <c r="AE161" s="3"/>
      <c r="AF161" s="3"/>
      <c r="AG161" s="3"/>
      <c r="AH161" s="3"/>
      <c r="AI161" s="3"/>
      <c r="AJ161" s="3"/>
      <c r="AK161" s="3"/>
      <c r="AL161" s="3"/>
    </row>
    <row r="162" spans="1:38" ht="12.75">
      <c r="A162" s="3"/>
      <c r="B162" s="22" t="str">
        <f>IF(ISERROR(VLOOKUP(J162,'==='!B:E,4,FALSE)),"",VLOOKUP(J162,'==='!B:E,4,FALSE))</f>
        <v/>
      </c>
      <c r="C162" s="22" t="s">
        <v>326</v>
      </c>
      <c r="D162" s="49" t="s">
        <v>99</v>
      </c>
      <c r="E162" s="110"/>
      <c r="F162" s="110"/>
      <c r="G162" s="110"/>
      <c r="H162" s="50" t="s">
        <v>99</v>
      </c>
      <c r="I162" s="22" t="s">
        <v>232</v>
      </c>
      <c r="J162" s="110"/>
      <c r="K162" s="155"/>
      <c r="L162" s="52"/>
      <c r="M162" s="102"/>
      <c r="N162" s="102"/>
      <c r="O162" s="102"/>
      <c r="P162" s="102"/>
      <c r="Q162" s="102"/>
      <c r="R162" s="103"/>
      <c r="S162" s="103"/>
      <c r="T162" s="102"/>
      <c r="U162" s="102"/>
      <c r="V162" s="102"/>
      <c r="W162" s="102"/>
      <c r="X162" s="3"/>
      <c r="Y162" s="3"/>
      <c r="Z162" s="3"/>
      <c r="AA162" s="3"/>
      <c r="AB162" s="3"/>
      <c r="AC162" s="3"/>
      <c r="AD162" s="3"/>
      <c r="AE162" s="3"/>
      <c r="AF162" s="3"/>
      <c r="AG162" s="3"/>
      <c r="AH162" s="3"/>
      <c r="AI162" s="3"/>
      <c r="AJ162" s="3"/>
      <c r="AK162" s="3"/>
      <c r="AL162" s="3"/>
    </row>
    <row r="163" spans="1:38" ht="12.75">
      <c r="A163" s="3"/>
      <c r="B163" s="22" t="str">
        <f>IF(ISERROR(VLOOKUP(J163,'==='!B:E,4,FALSE)),"",VLOOKUP(J163,'==='!B:E,4,FALSE))</f>
        <v/>
      </c>
      <c r="C163" s="22" t="s">
        <v>327</v>
      </c>
      <c r="D163" s="49" t="s">
        <v>99</v>
      </c>
      <c r="E163" s="110"/>
      <c r="F163" s="110"/>
      <c r="G163" s="110"/>
      <c r="H163" s="50" t="s">
        <v>99</v>
      </c>
      <c r="I163" s="22" t="s">
        <v>232</v>
      </c>
      <c r="J163" s="110"/>
      <c r="K163" s="155"/>
      <c r="L163" s="52"/>
      <c r="M163" s="102"/>
      <c r="N163" s="102"/>
      <c r="O163" s="102"/>
      <c r="P163" s="102"/>
      <c r="Q163" s="102"/>
      <c r="R163" s="103"/>
      <c r="S163" s="103"/>
      <c r="T163" s="102"/>
      <c r="U163" s="102"/>
      <c r="V163" s="102"/>
      <c r="W163" s="102"/>
      <c r="X163" s="3"/>
      <c r="Y163" s="3"/>
      <c r="Z163" s="3"/>
      <c r="AA163" s="3"/>
      <c r="AB163" s="3"/>
      <c r="AC163" s="3"/>
      <c r="AD163" s="3"/>
      <c r="AE163" s="3"/>
      <c r="AF163" s="3"/>
      <c r="AG163" s="3"/>
      <c r="AH163" s="3"/>
      <c r="AI163" s="3"/>
      <c r="AJ163" s="3"/>
      <c r="AK163" s="3"/>
      <c r="AL163" s="3"/>
    </row>
    <row r="164" spans="1:38" ht="12.75">
      <c r="A164" s="3"/>
      <c r="B164" s="22" t="str">
        <f>IF(ISERROR(VLOOKUP(J164,'==='!B:E,4,FALSE)),"",VLOOKUP(J164,'==='!B:E,4,FALSE))</f>
        <v/>
      </c>
      <c r="C164" s="22" t="s">
        <v>328</v>
      </c>
      <c r="D164" s="49" t="s">
        <v>99</v>
      </c>
      <c r="E164" s="110"/>
      <c r="F164" s="110"/>
      <c r="G164" s="110"/>
      <c r="H164" s="50" t="s">
        <v>99</v>
      </c>
      <c r="I164" s="22" t="s">
        <v>232</v>
      </c>
      <c r="J164" s="110"/>
      <c r="K164" s="155"/>
      <c r="L164" s="52"/>
      <c r="M164" s="102"/>
      <c r="N164" s="102"/>
      <c r="O164" s="102"/>
      <c r="P164" s="102"/>
      <c r="Q164" s="102"/>
      <c r="R164" s="103"/>
      <c r="S164" s="103"/>
      <c r="T164" s="102"/>
      <c r="U164" s="102"/>
      <c r="V164" s="102"/>
      <c r="W164" s="102"/>
      <c r="X164" s="3"/>
      <c r="Y164" s="3"/>
      <c r="Z164" s="3"/>
      <c r="AA164" s="3"/>
      <c r="AB164" s="3"/>
      <c r="AC164" s="3"/>
      <c r="AD164" s="3"/>
      <c r="AE164" s="3"/>
      <c r="AF164" s="3"/>
      <c r="AG164" s="3"/>
      <c r="AH164" s="3"/>
      <c r="AI164" s="3"/>
      <c r="AJ164" s="3"/>
      <c r="AK164" s="3"/>
      <c r="AL164" s="3"/>
    </row>
    <row r="165" spans="1:38" ht="12.75">
      <c r="A165" s="3"/>
      <c r="B165" s="22" t="str">
        <f>IF(ISERROR(VLOOKUP(J165,'==='!B:E,4,FALSE)),"",VLOOKUP(J165,'==='!B:E,4,FALSE))</f>
        <v/>
      </c>
      <c r="C165" s="22" t="s">
        <v>329</v>
      </c>
      <c r="D165" s="49" t="s">
        <v>99</v>
      </c>
      <c r="E165" s="110"/>
      <c r="F165" s="110"/>
      <c r="G165" s="110"/>
      <c r="H165" s="50" t="s">
        <v>99</v>
      </c>
      <c r="I165" s="22" t="s">
        <v>232</v>
      </c>
      <c r="J165" s="110"/>
      <c r="K165" s="155"/>
      <c r="L165" s="52"/>
      <c r="M165" s="102"/>
      <c r="N165" s="102"/>
      <c r="O165" s="102"/>
      <c r="P165" s="102"/>
      <c r="Q165" s="102"/>
      <c r="R165" s="103"/>
      <c r="S165" s="103"/>
      <c r="T165" s="102"/>
      <c r="U165" s="102"/>
      <c r="V165" s="102"/>
      <c r="W165" s="102"/>
      <c r="X165" s="3"/>
      <c r="Y165" s="3"/>
      <c r="Z165" s="3"/>
      <c r="AA165" s="3"/>
      <c r="AB165" s="3"/>
      <c r="AC165" s="3"/>
      <c r="AD165" s="3"/>
      <c r="AE165" s="3"/>
      <c r="AF165" s="3"/>
      <c r="AG165" s="3"/>
      <c r="AH165" s="3"/>
      <c r="AI165" s="3"/>
      <c r="AJ165" s="3"/>
      <c r="AK165" s="3"/>
      <c r="AL165" s="3"/>
    </row>
    <row r="166" spans="1:38" ht="12.75">
      <c r="A166" s="3"/>
      <c r="B166" s="22" t="str">
        <f>IF(ISERROR(VLOOKUP(J166,'==='!B:E,4,FALSE)),"",VLOOKUP(J166,'==='!B:E,4,FALSE))</f>
        <v/>
      </c>
      <c r="C166" s="22" t="s">
        <v>330</v>
      </c>
      <c r="D166" s="49" t="s">
        <v>99</v>
      </c>
      <c r="E166" s="110"/>
      <c r="F166" s="110"/>
      <c r="G166" s="110"/>
      <c r="H166" s="50" t="s">
        <v>99</v>
      </c>
      <c r="I166" s="22" t="s">
        <v>232</v>
      </c>
      <c r="J166" s="110"/>
      <c r="K166" s="155"/>
      <c r="L166" s="52"/>
      <c r="M166" s="102"/>
      <c r="N166" s="102"/>
      <c r="O166" s="102"/>
      <c r="P166" s="102"/>
      <c r="Q166" s="102"/>
      <c r="R166" s="103"/>
      <c r="S166" s="103"/>
      <c r="T166" s="102"/>
      <c r="U166" s="102"/>
      <c r="V166" s="102"/>
      <c r="W166" s="102"/>
      <c r="X166" s="3"/>
      <c r="Y166" s="3"/>
      <c r="Z166" s="3"/>
      <c r="AA166" s="3"/>
      <c r="AB166" s="3"/>
      <c r="AC166" s="3"/>
      <c r="AD166" s="3"/>
      <c r="AE166" s="3"/>
      <c r="AF166" s="3"/>
      <c r="AG166" s="3"/>
      <c r="AH166" s="3"/>
      <c r="AI166" s="3"/>
      <c r="AJ166" s="3"/>
      <c r="AK166" s="3"/>
      <c r="AL166" s="3"/>
    </row>
    <row r="167" spans="1:38" ht="12.75">
      <c r="A167" s="3"/>
      <c r="B167" s="22" t="str">
        <f>IF(ISERROR(VLOOKUP(J167,'==='!B:E,4,FALSE)),"",VLOOKUP(J167,'==='!B:E,4,FALSE))</f>
        <v/>
      </c>
      <c r="C167" s="22" t="s">
        <v>331</v>
      </c>
      <c r="D167" s="49" t="s">
        <v>99</v>
      </c>
      <c r="E167" s="110"/>
      <c r="F167" s="110"/>
      <c r="G167" s="110"/>
      <c r="H167" s="50" t="s">
        <v>99</v>
      </c>
      <c r="I167" s="22" t="s">
        <v>232</v>
      </c>
      <c r="J167" s="110"/>
      <c r="K167" s="155"/>
      <c r="L167" s="52"/>
      <c r="M167" s="102"/>
      <c r="N167" s="102"/>
      <c r="O167" s="102"/>
      <c r="P167" s="102"/>
      <c r="Q167" s="102"/>
      <c r="R167" s="103"/>
      <c r="S167" s="103"/>
      <c r="T167" s="102"/>
      <c r="U167" s="102"/>
      <c r="V167" s="102"/>
      <c r="W167" s="102"/>
      <c r="X167" s="3"/>
      <c r="Y167" s="3"/>
      <c r="Z167" s="3"/>
      <c r="AA167" s="3"/>
      <c r="AB167" s="3"/>
      <c r="AC167" s="3"/>
      <c r="AD167" s="3"/>
      <c r="AE167" s="3"/>
      <c r="AF167" s="3"/>
      <c r="AG167" s="3"/>
      <c r="AH167" s="3"/>
      <c r="AI167" s="3"/>
      <c r="AJ167" s="3"/>
      <c r="AK167" s="3"/>
      <c r="AL167" s="3"/>
    </row>
    <row r="168" spans="1:38" ht="12.75">
      <c r="A168" s="3"/>
      <c r="B168" s="22" t="str">
        <f>IF(ISERROR(VLOOKUP(J168,'==='!B:E,4,FALSE)),"",VLOOKUP(J168,'==='!B:E,4,FALSE))</f>
        <v/>
      </c>
      <c r="C168" s="22" t="s">
        <v>332</v>
      </c>
      <c r="D168" s="49" t="s">
        <v>99</v>
      </c>
      <c r="E168" s="110"/>
      <c r="F168" s="110"/>
      <c r="G168" s="110"/>
      <c r="H168" s="50" t="s">
        <v>99</v>
      </c>
      <c r="I168" s="22" t="s">
        <v>232</v>
      </c>
      <c r="J168" s="110"/>
      <c r="K168" s="155"/>
      <c r="L168" s="52"/>
      <c r="M168" s="102"/>
      <c r="N168" s="102"/>
      <c r="O168" s="102"/>
      <c r="P168" s="102"/>
      <c r="Q168" s="102"/>
      <c r="R168" s="103"/>
      <c r="S168" s="103"/>
      <c r="T168" s="102"/>
      <c r="U168" s="102"/>
      <c r="V168" s="102"/>
      <c r="W168" s="102"/>
      <c r="X168" s="3"/>
      <c r="Y168" s="3"/>
      <c r="Z168" s="3"/>
      <c r="AA168" s="3"/>
      <c r="AB168" s="3"/>
      <c r="AC168" s="3"/>
      <c r="AD168" s="3"/>
      <c r="AE168" s="3"/>
      <c r="AF168" s="3"/>
      <c r="AG168" s="3"/>
      <c r="AH168" s="3"/>
      <c r="AI168" s="3"/>
      <c r="AJ168" s="3"/>
      <c r="AK168" s="3"/>
      <c r="AL168" s="3"/>
    </row>
    <row r="169" spans="1:38" ht="12.75">
      <c r="A169" s="3"/>
      <c r="B169" s="22" t="str">
        <f>IF(ISERROR(VLOOKUP(J169,'==='!B:E,4,FALSE)),"",VLOOKUP(J169,'==='!B:E,4,FALSE))</f>
        <v/>
      </c>
      <c r="C169" s="22" t="s">
        <v>333</v>
      </c>
      <c r="D169" s="49" t="s">
        <v>99</v>
      </c>
      <c r="E169" s="110"/>
      <c r="F169" s="110"/>
      <c r="G169" s="110"/>
      <c r="H169" s="50" t="s">
        <v>99</v>
      </c>
      <c r="I169" s="22" t="s">
        <v>232</v>
      </c>
      <c r="J169" s="110"/>
      <c r="K169" s="155"/>
      <c r="L169" s="52"/>
      <c r="M169" s="102"/>
      <c r="N169" s="102"/>
      <c r="O169" s="102"/>
      <c r="P169" s="102"/>
      <c r="Q169" s="102"/>
      <c r="R169" s="103"/>
      <c r="S169" s="103"/>
      <c r="T169" s="102"/>
      <c r="U169" s="102"/>
      <c r="V169" s="102"/>
      <c r="W169" s="102"/>
      <c r="X169" s="3"/>
      <c r="Y169" s="3"/>
      <c r="Z169" s="3"/>
      <c r="AA169" s="3"/>
      <c r="AB169" s="3"/>
      <c r="AC169" s="3"/>
      <c r="AD169" s="3"/>
      <c r="AE169" s="3"/>
      <c r="AF169" s="3"/>
      <c r="AG169" s="3"/>
      <c r="AH169" s="3"/>
      <c r="AI169" s="3"/>
      <c r="AJ169" s="3"/>
      <c r="AK169" s="3"/>
      <c r="AL169" s="3"/>
    </row>
    <row r="170" spans="1:38" ht="12.75">
      <c r="A170" s="3"/>
      <c r="B170" s="22" t="str">
        <f>IF(ISERROR(VLOOKUP(J170,'==='!B:E,4,FALSE)),"",VLOOKUP(J170,'==='!B:E,4,FALSE))</f>
        <v/>
      </c>
      <c r="C170" s="22" t="s">
        <v>334</v>
      </c>
      <c r="D170" s="49" t="s">
        <v>99</v>
      </c>
      <c r="E170" s="110"/>
      <c r="F170" s="110"/>
      <c r="G170" s="110"/>
      <c r="H170" s="50" t="s">
        <v>99</v>
      </c>
      <c r="I170" s="22" t="s">
        <v>232</v>
      </c>
      <c r="J170" s="110"/>
      <c r="K170" s="155"/>
      <c r="L170" s="52"/>
      <c r="M170" s="102"/>
      <c r="N170" s="102"/>
      <c r="O170" s="102"/>
      <c r="P170" s="102"/>
      <c r="Q170" s="102"/>
      <c r="R170" s="103"/>
      <c r="S170" s="103"/>
      <c r="T170" s="102"/>
      <c r="U170" s="102"/>
      <c r="V170" s="102"/>
      <c r="W170" s="102"/>
      <c r="X170" s="3"/>
      <c r="Y170" s="3"/>
      <c r="Z170" s="3"/>
      <c r="AA170" s="3"/>
      <c r="AB170" s="3"/>
      <c r="AC170" s="3"/>
      <c r="AD170" s="3"/>
      <c r="AE170" s="3"/>
      <c r="AF170" s="3"/>
      <c r="AG170" s="3"/>
      <c r="AH170" s="3"/>
      <c r="AI170" s="3"/>
      <c r="AJ170" s="3"/>
      <c r="AK170" s="3"/>
      <c r="AL170" s="3"/>
    </row>
    <row r="171" spans="1:38" ht="12.75">
      <c r="A171" s="3"/>
      <c r="B171" s="22" t="str">
        <f>IF(ISERROR(VLOOKUP(J171,'==='!B:E,4,FALSE)),"",VLOOKUP(J171,'==='!B:E,4,FALSE))</f>
        <v/>
      </c>
      <c r="C171" s="22" t="s">
        <v>335</v>
      </c>
      <c r="D171" s="49" t="s">
        <v>99</v>
      </c>
      <c r="E171" s="110"/>
      <c r="F171" s="110"/>
      <c r="G171" s="110"/>
      <c r="H171" s="50" t="s">
        <v>99</v>
      </c>
      <c r="I171" s="22" t="s">
        <v>232</v>
      </c>
      <c r="J171" s="110"/>
      <c r="K171" s="155"/>
      <c r="L171" s="52"/>
      <c r="M171" s="102"/>
      <c r="N171" s="102"/>
      <c r="O171" s="102"/>
      <c r="P171" s="102"/>
      <c r="Q171" s="102"/>
      <c r="R171" s="103"/>
      <c r="S171" s="103"/>
      <c r="T171" s="102"/>
      <c r="U171" s="102"/>
      <c r="V171" s="102"/>
      <c r="W171" s="102"/>
      <c r="X171" s="3"/>
      <c r="Y171" s="3"/>
      <c r="Z171" s="3"/>
      <c r="AA171" s="3"/>
      <c r="AB171" s="3"/>
      <c r="AC171" s="3"/>
      <c r="AD171" s="3"/>
      <c r="AE171" s="3"/>
      <c r="AF171" s="3"/>
      <c r="AG171" s="3"/>
      <c r="AH171" s="3"/>
      <c r="AI171" s="3"/>
      <c r="AJ171" s="3"/>
      <c r="AK171" s="3"/>
      <c r="AL171" s="3"/>
    </row>
    <row r="172" spans="1:38" ht="12.75">
      <c r="A172" s="3"/>
      <c r="B172" s="22" t="str">
        <f>IF(ISERROR(VLOOKUP(J172,'==='!B:E,4,FALSE)),"",VLOOKUP(J172,'==='!B:E,4,FALSE))</f>
        <v/>
      </c>
      <c r="C172" s="22" t="s">
        <v>336</v>
      </c>
      <c r="D172" s="49" t="s">
        <v>99</v>
      </c>
      <c r="E172" s="110"/>
      <c r="F172" s="110"/>
      <c r="G172" s="110"/>
      <c r="H172" s="50" t="s">
        <v>99</v>
      </c>
      <c r="I172" s="22" t="s">
        <v>232</v>
      </c>
      <c r="J172" s="110"/>
      <c r="K172" s="155"/>
      <c r="L172" s="52"/>
      <c r="M172" s="102"/>
      <c r="N172" s="102"/>
      <c r="O172" s="102"/>
      <c r="P172" s="102"/>
      <c r="Q172" s="102"/>
      <c r="R172" s="103"/>
      <c r="S172" s="103"/>
      <c r="T172" s="102"/>
      <c r="U172" s="102"/>
      <c r="V172" s="102"/>
      <c r="W172" s="102"/>
      <c r="X172" s="3"/>
      <c r="Y172" s="3"/>
      <c r="Z172" s="3"/>
      <c r="AA172" s="3"/>
      <c r="AB172" s="3"/>
      <c r="AC172" s="3"/>
      <c r="AD172" s="3"/>
      <c r="AE172" s="3"/>
      <c r="AF172" s="3"/>
      <c r="AG172" s="3"/>
      <c r="AH172" s="3"/>
      <c r="AI172" s="3"/>
      <c r="AJ172" s="3"/>
      <c r="AK172" s="3"/>
      <c r="AL172" s="3"/>
    </row>
    <row r="173" spans="1:38" ht="12.75">
      <c r="A173" s="3"/>
      <c r="B173" s="22" t="str">
        <f>IF(ISERROR(VLOOKUP(J173,'==='!B:E,4,FALSE)),"",VLOOKUP(J173,'==='!B:E,4,FALSE))</f>
        <v/>
      </c>
      <c r="C173" s="22" t="s">
        <v>337</v>
      </c>
      <c r="D173" s="49" t="s">
        <v>99</v>
      </c>
      <c r="E173" s="110"/>
      <c r="F173" s="110"/>
      <c r="G173" s="110"/>
      <c r="H173" s="50" t="s">
        <v>99</v>
      </c>
      <c r="I173" s="22" t="s">
        <v>232</v>
      </c>
      <c r="J173" s="110"/>
      <c r="K173" s="155"/>
      <c r="L173" s="52"/>
      <c r="M173" s="102"/>
      <c r="N173" s="102"/>
      <c r="O173" s="102"/>
      <c r="P173" s="102"/>
      <c r="Q173" s="102"/>
      <c r="R173" s="103"/>
      <c r="S173" s="103"/>
      <c r="T173" s="102"/>
      <c r="U173" s="102"/>
      <c r="V173" s="102"/>
      <c r="W173" s="102"/>
      <c r="X173" s="3"/>
      <c r="Y173" s="3"/>
      <c r="Z173" s="3"/>
      <c r="AA173" s="3"/>
      <c r="AB173" s="3"/>
      <c r="AC173" s="3"/>
      <c r="AD173" s="3"/>
      <c r="AE173" s="3"/>
      <c r="AF173" s="3"/>
      <c r="AG173" s="3"/>
      <c r="AH173" s="3"/>
      <c r="AI173" s="3"/>
      <c r="AJ173" s="3"/>
      <c r="AK173" s="3"/>
      <c r="AL173" s="3"/>
    </row>
    <row r="174" spans="1:38" ht="12.75">
      <c r="A174" s="3"/>
      <c r="B174" s="22" t="str">
        <f>IF(ISERROR(VLOOKUP(J174,'==='!B:E,4,FALSE)),"",VLOOKUP(J174,'==='!B:E,4,FALSE))</f>
        <v/>
      </c>
      <c r="C174" s="22" t="s">
        <v>338</v>
      </c>
      <c r="D174" s="49" t="s">
        <v>99</v>
      </c>
      <c r="E174" s="110"/>
      <c r="F174" s="110"/>
      <c r="G174" s="110"/>
      <c r="H174" s="50" t="s">
        <v>99</v>
      </c>
      <c r="I174" s="22" t="s">
        <v>232</v>
      </c>
      <c r="J174" s="110"/>
      <c r="K174" s="155"/>
      <c r="L174" s="52"/>
      <c r="M174" s="102"/>
      <c r="N174" s="102"/>
      <c r="O174" s="102"/>
      <c r="P174" s="102"/>
      <c r="Q174" s="102"/>
      <c r="R174" s="103"/>
      <c r="S174" s="103"/>
      <c r="T174" s="102"/>
      <c r="U174" s="102"/>
      <c r="V174" s="102"/>
      <c r="W174" s="102"/>
      <c r="X174" s="3"/>
      <c r="Y174" s="3"/>
      <c r="Z174" s="3"/>
      <c r="AA174" s="3"/>
      <c r="AB174" s="3"/>
      <c r="AC174" s="3"/>
      <c r="AD174" s="3"/>
      <c r="AE174" s="3"/>
      <c r="AF174" s="3"/>
      <c r="AG174" s="3"/>
      <c r="AH174" s="3"/>
      <c r="AI174" s="3"/>
      <c r="AJ174" s="3"/>
      <c r="AK174" s="3"/>
      <c r="AL174" s="3"/>
    </row>
    <row r="175" spans="1:38" ht="12.75">
      <c r="A175" s="3"/>
      <c r="B175" s="22" t="str">
        <f>IF(ISERROR(VLOOKUP(J175,'==='!B:E,4,FALSE)),"",VLOOKUP(J175,'==='!B:E,4,FALSE))</f>
        <v/>
      </c>
      <c r="C175" s="22" t="s">
        <v>339</v>
      </c>
      <c r="D175" s="49" t="s">
        <v>99</v>
      </c>
      <c r="E175" s="110"/>
      <c r="F175" s="110"/>
      <c r="G175" s="110"/>
      <c r="H175" s="50" t="s">
        <v>99</v>
      </c>
      <c r="I175" s="22" t="s">
        <v>232</v>
      </c>
      <c r="J175" s="110"/>
      <c r="K175" s="155"/>
      <c r="L175" s="52"/>
      <c r="M175" s="102"/>
      <c r="N175" s="102"/>
      <c r="O175" s="102"/>
      <c r="P175" s="102"/>
      <c r="Q175" s="102"/>
      <c r="R175" s="103"/>
      <c r="S175" s="103"/>
      <c r="T175" s="102"/>
      <c r="U175" s="102"/>
      <c r="V175" s="102"/>
      <c r="W175" s="102"/>
      <c r="X175" s="3"/>
      <c r="Y175" s="3"/>
      <c r="Z175" s="3"/>
      <c r="AA175" s="3"/>
      <c r="AB175" s="3"/>
      <c r="AC175" s="3"/>
      <c r="AD175" s="3"/>
      <c r="AE175" s="3"/>
      <c r="AF175" s="3"/>
      <c r="AG175" s="3"/>
      <c r="AH175" s="3"/>
      <c r="AI175" s="3"/>
      <c r="AJ175" s="3"/>
      <c r="AK175" s="3"/>
      <c r="AL175" s="3"/>
    </row>
    <row r="176" spans="1:38" ht="12.75">
      <c r="A176" s="3"/>
      <c r="B176" s="22" t="str">
        <f>IF(ISERROR(VLOOKUP(J176,'==='!B:E,4,FALSE)),"",VLOOKUP(J176,'==='!B:E,4,FALSE))</f>
        <v/>
      </c>
      <c r="C176" s="22" t="s">
        <v>340</v>
      </c>
      <c r="D176" s="49" t="s">
        <v>99</v>
      </c>
      <c r="E176" s="110"/>
      <c r="F176" s="110"/>
      <c r="G176" s="110"/>
      <c r="H176" s="50" t="s">
        <v>99</v>
      </c>
      <c r="I176" s="22" t="s">
        <v>232</v>
      </c>
      <c r="J176" s="110"/>
      <c r="K176" s="155"/>
      <c r="L176" s="52"/>
      <c r="M176" s="102"/>
      <c r="N176" s="102"/>
      <c r="O176" s="102"/>
      <c r="P176" s="102"/>
      <c r="Q176" s="102"/>
      <c r="R176" s="103"/>
      <c r="S176" s="103"/>
      <c r="T176" s="102"/>
      <c r="U176" s="102"/>
      <c r="V176" s="102"/>
      <c r="W176" s="102"/>
      <c r="X176" s="3"/>
      <c r="Y176" s="3"/>
      <c r="Z176" s="3"/>
      <c r="AA176" s="3"/>
      <c r="AB176" s="3"/>
      <c r="AC176" s="3"/>
      <c r="AD176" s="3"/>
      <c r="AE176" s="3"/>
      <c r="AF176" s="3"/>
      <c r="AG176" s="3"/>
      <c r="AH176" s="3"/>
      <c r="AI176" s="3"/>
      <c r="AJ176" s="3"/>
      <c r="AK176" s="3"/>
      <c r="AL176" s="3"/>
    </row>
    <row r="177" spans="1:38" ht="12.75">
      <c r="A177" s="3"/>
      <c r="B177" s="22" t="str">
        <f>IF(ISERROR(VLOOKUP(J177,'==='!B:E,4,FALSE)),"",VLOOKUP(J177,'==='!B:E,4,FALSE))</f>
        <v/>
      </c>
      <c r="C177" s="22" t="s">
        <v>341</v>
      </c>
      <c r="D177" s="49" t="s">
        <v>99</v>
      </c>
      <c r="E177" s="110"/>
      <c r="F177" s="110"/>
      <c r="G177" s="110"/>
      <c r="H177" s="50" t="s">
        <v>99</v>
      </c>
      <c r="I177" s="22" t="s">
        <v>232</v>
      </c>
      <c r="J177" s="110"/>
      <c r="K177" s="155"/>
      <c r="L177" s="52"/>
      <c r="M177" s="102"/>
      <c r="N177" s="102"/>
      <c r="O177" s="102"/>
      <c r="P177" s="102"/>
      <c r="Q177" s="102"/>
      <c r="R177" s="103"/>
      <c r="S177" s="103"/>
      <c r="T177" s="102"/>
      <c r="U177" s="102"/>
      <c r="V177" s="102"/>
      <c r="W177" s="102"/>
      <c r="X177" s="3"/>
      <c r="Y177" s="3"/>
      <c r="Z177" s="3"/>
      <c r="AA177" s="3"/>
      <c r="AB177" s="3"/>
      <c r="AC177" s="3"/>
      <c r="AD177" s="3"/>
      <c r="AE177" s="3"/>
      <c r="AF177" s="3"/>
      <c r="AG177" s="3"/>
      <c r="AH177" s="3"/>
      <c r="AI177" s="3"/>
      <c r="AJ177" s="3"/>
      <c r="AK177" s="3"/>
      <c r="AL177" s="3"/>
    </row>
    <row r="178" spans="1:38" ht="12.75">
      <c r="A178" s="3"/>
      <c r="B178" s="22" t="str">
        <f>IF(ISERROR(VLOOKUP(J178,'==='!B:E,4,FALSE)),"",VLOOKUP(J178,'==='!B:E,4,FALSE))</f>
        <v/>
      </c>
      <c r="C178" s="22" t="s">
        <v>342</v>
      </c>
      <c r="D178" s="49" t="s">
        <v>99</v>
      </c>
      <c r="E178" s="110"/>
      <c r="F178" s="110"/>
      <c r="G178" s="110"/>
      <c r="H178" s="50" t="s">
        <v>99</v>
      </c>
      <c r="I178" s="22" t="s">
        <v>232</v>
      </c>
      <c r="J178" s="110"/>
      <c r="K178" s="155"/>
      <c r="L178" s="52"/>
      <c r="M178" s="102"/>
      <c r="N178" s="102"/>
      <c r="O178" s="102"/>
      <c r="P178" s="102"/>
      <c r="Q178" s="102"/>
      <c r="R178" s="103"/>
      <c r="S178" s="103"/>
      <c r="T178" s="102"/>
      <c r="U178" s="102"/>
      <c r="V178" s="102"/>
      <c r="W178" s="102"/>
      <c r="X178" s="3"/>
      <c r="Y178" s="3"/>
      <c r="Z178" s="3"/>
      <c r="AA178" s="3"/>
      <c r="AB178" s="3"/>
      <c r="AC178" s="3"/>
      <c r="AD178" s="3"/>
      <c r="AE178" s="3"/>
      <c r="AF178" s="3"/>
      <c r="AG178" s="3"/>
      <c r="AH178" s="3"/>
      <c r="AI178" s="3"/>
      <c r="AJ178" s="3"/>
      <c r="AK178" s="3"/>
      <c r="AL178" s="3"/>
    </row>
    <row r="179" spans="1:38" ht="12.75">
      <c r="A179" s="3"/>
      <c r="B179" s="22" t="str">
        <f>IF(ISERROR(VLOOKUP(J179,'==='!B:E,4,FALSE)),"",VLOOKUP(J179,'==='!B:E,4,FALSE))</f>
        <v/>
      </c>
      <c r="C179" s="22" t="s">
        <v>343</v>
      </c>
      <c r="D179" s="49" t="s">
        <v>99</v>
      </c>
      <c r="E179" s="110"/>
      <c r="F179" s="110"/>
      <c r="G179" s="110"/>
      <c r="H179" s="50" t="s">
        <v>99</v>
      </c>
      <c r="I179" s="22" t="s">
        <v>232</v>
      </c>
      <c r="J179" s="110"/>
      <c r="K179" s="155"/>
      <c r="L179" s="52"/>
      <c r="M179" s="102"/>
      <c r="N179" s="102"/>
      <c r="O179" s="102"/>
      <c r="P179" s="102"/>
      <c r="Q179" s="102"/>
      <c r="R179" s="103"/>
      <c r="S179" s="103"/>
      <c r="T179" s="102"/>
      <c r="U179" s="102"/>
      <c r="V179" s="102"/>
      <c r="W179" s="102"/>
      <c r="X179" s="3"/>
      <c r="Y179" s="3"/>
      <c r="Z179" s="3"/>
      <c r="AA179" s="3"/>
      <c r="AB179" s="3"/>
      <c r="AC179" s="3"/>
      <c r="AD179" s="3"/>
      <c r="AE179" s="3"/>
      <c r="AF179" s="3"/>
      <c r="AG179" s="3"/>
      <c r="AH179" s="3"/>
      <c r="AI179" s="3"/>
      <c r="AJ179" s="3"/>
      <c r="AK179" s="3"/>
      <c r="AL179" s="3"/>
    </row>
    <row r="180" spans="1:38" ht="12.75">
      <c r="A180" s="3"/>
      <c r="B180" s="22" t="str">
        <f>IF(ISERROR(VLOOKUP(J180,'==='!B:E,4,FALSE)),"",VLOOKUP(J180,'==='!B:E,4,FALSE))</f>
        <v/>
      </c>
      <c r="C180" s="22" t="s">
        <v>344</v>
      </c>
      <c r="D180" s="49" t="s">
        <v>99</v>
      </c>
      <c r="E180" s="110"/>
      <c r="F180" s="110"/>
      <c r="G180" s="110"/>
      <c r="H180" s="50" t="s">
        <v>99</v>
      </c>
      <c r="I180" s="22" t="s">
        <v>232</v>
      </c>
      <c r="J180" s="110"/>
      <c r="K180" s="155"/>
      <c r="L180" s="52"/>
      <c r="M180" s="102"/>
      <c r="N180" s="102"/>
      <c r="O180" s="102"/>
      <c r="P180" s="102"/>
      <c r="Q180" s="102"/>
      <c r="R180" s="103"/>
      <c r="S180" s="103"/>
      <c r="T180" s="102"/>
      <c r="U180" s="102"/>
      <c r="V180" s="102"/>
      <c r="W180" s="102"/>
      <c r="X180" s="3"/>
      <c r="Y180" s="3"/>
      <c r="Z180" s="3"/>
      <c r="AA180" s="3"/>
      <c r="AB180" s="3"/>
      <c r="AC180" s="3"/>
      <c r="AD180" s="3"/>
      <c r="AE180" s="3"/>
      <c r="AF180" s="3"/>
      <c r="AG180" s="3"/>
      <c r="AH180" s="3"/>
      <c r="AI180" s="3"/>
      <c r="AJ180" s="3"/>
      <c r="AK180" s="3"/>
      <c r="AL180" s="3"/>
    </row>
    <row r="181" spans="1:38" ht="12.75">
      <c r="A181" s="3"/>
      <c r="B181" s="22" t="str">
        <f>IF(ISERROR(VLOOKUP(J181,'==='!B:E,4,FALSE)),"",VLOOKUP(J181,'==='!B:E,4,FALSE))</f>
        <v/>
      </c>
      <c r="C181" s="22" t="s">
        <v>345</v>
      </c>
      <c r="D181" s="49" t="s">
        <v>99</v>
      </c>
      <c r="E181" s="110"/>
      <c r="F181" s="110"/>
      <c r="G181" s="110"/>
      <c r="H181" s="50" t="s">
        <v>99</v>
      </c>
      <c r="I181" s="22" t="s">
        <v>232</v>
      </c>
      <c r="J181" s="110"/>
      <c r="K181" s="155"/>
      <c r="L181" s="52"/>
      <c r="M181" s="102"/>
      <c r="N181" s="102"/>
      <c r="O181" s="102"/>
      <c r="P181" s="102"/>
      <c r="Q181" s="102"/>
      <c r="R181" s="103"/>
      <c r="S181" s="103"/>
      <c r="T181" s="102"/>
      <c r="U181" s="102"/>
      <c r="V181" s="102"/>
      <c r="W181" s="102"/>
      <c r="X181" s="3"/>
      <c r="Y181" s="3"/>
      <c r="Z181" s="3"/>
      <c r="AA181" s="3"/>
      <c r="AB181" s="3"/>
      <c r="AC181" s="3"/>
      <c r="AD181" s="3"/>
      <c r="AE181" s="3"/>
      <c r="AF181" s="3"/>
      <c r="AG181" s="3"/>
      <c r="AH181" s="3"/>
      <c r="AI181" s="3"/>
      <c r="AJ181" s="3"/>
      <c r="AK181" s="3"/>
      <c r="AL181" s="3"/>
    </row>
    <row r="182" spans="1:38" ht="12.75">
      <c r="A182" s="3"/>
      <c r="B182" s="22" t="str">
        <f>IF(ISERROR(VLOOKUP(J182,'==='!B:E,4,FALSE)),"",VLOOKUP(J182,'==='!B:E,4,FALSE))</f>
        <v/>
      </c>
      <c r="C182" s="22" t="s">
        <v>346</v>
      </c>
      <c r="D182" s="49" t="s">
        <v>99</v>
      </c>
      <c r="E182" s="110"/>
      <c r="F182" s="110"/>
      <c r="G182" s="110"/>
      <c r="H182" s="50" t="s">
        <v>99</v>
      </c>
      <c r="I182" s="22" t="s">
        <v>232</v>
      </c>
      <c r="J182" s="110"/>
      <c r="K182" s="155"/>
      <c r="L182" s="52"/>
      <c r="M182" s="102"/>
      <c r="N182" s="102"/>
      <c r="O182" s="102"/>
      <c r="P182" s="102"/>
      <c r="Q182" s="102"/>
      <c r="R182" s="103"/>
      <c r="S182" s="103"/>
      <c r="T182" s="102"/>
      <c r="U182" s="102"/>
      <c r="V182" s="102"/>
      <c r="W182" s="102"/>
      <c r="X182" s="3"/>
      <c r="Y182" s="3"/>
      <c r="Z182" s="3"/>
      <c r="AA182" s="3"/>
      <c r="AB182" s="3"/>
      <c r="AC182" s="3"/>
      <c r="AD182" s="3"/>
      <c r="AE182" s="3"/>
      <c r="AF182" s="3"/>
      <c r="AG182" s="3"/>
      <c r="AH182" s="3"/>
      <c r="AI182" s="3"/>
      <c r="AJ182" s="3"/>
      <c r="AK182" s="3"/>
      <c r="AL182" s="3"/>
    </row>
    <row r="183" spans="1:38" ht="12.75">
      <c r="A183" s="3"/>
      <c r="B183" s="22" t="str">
        <f>IF(ISERROR(VLOOKUP(J183,'==='!B:E,4,FALSE)),"",VLOOKUP(J183,'==='!B:E,4,FALSE))</f>
        <v/>
      </c>
      <c r="C183" s="22" t="s">
        <v>347</v>
      </c>
      <c r="D183" s="49" t="s">
        <v>99</v>
      </c>
      <c r="E183" s="110"/>
      <c r="F183" s="110"/>
      <c r="G183" s="110"/>
      <c r="H183" s="50" t="s">
        <v>99</v>
      </c>
      <c r="I183" s="22" t="s">
        <v>232</v>
      </c>
      <c r="J183" s="110"/>
      <c r="K183" s="155"/>
      <c r="L183" s="52"/>
      <c r="M183" s="102"/>
      <c r="N183" s="102"/>
      <c r="O183" s="102"/>
      <c r="P183" s="102"/>
      <c r="Q183" s="102"/>
      <c r="R183" s="103"/>
      <c r="S183" s="103"/>
      <c r="T183" s="102"/>
      <c r="U183" s="102"/>
      <c r="V183" s="102"/>
      <c r="W183" s="102"/>
      <c r="X183" s="3"/>
      <c r="Y183" s="3"/>
      <c r="Z183" s="3"/>
      <c r="AA183" s="3"/>
      <c r="AB183" s="3"/>
      <c r="AC183" s="3"/>
      <c r="AD183" s="3"/>
      <c r="AE183" s="3"/>
      <c r="AF183" s="3"/>
      <c r="AG183" s="3"/>
      <c r="AH183" s="3"/>
      <c r="AI183" s="3"/>
      <c r="AJ183" s="3"/>
      <c r="AK183" s="3"/>
      <c r="AL183" s="3"/>
    </row>
    <row r="184" spans="1:38" ht="12.75">
      <c r="A184" s="3"/>
      <c r="B184" s="22" t="str">
        <f>IF(ISERROR(VLOOKUP(J184,'==='!B:E,4,FALSE)),"",VLOOKUP(J184,'==='!B:E,4,FALSE))</f>
        <v/>
      </c>
      <c r="C184" s="22" t="s">
        <v>348</v>
      </c>
      <c r="D184" s="49" t="s">
        <v>99</v>
      </c>
      <c r="E184" s="110"/>
      <c r="F184" s="110"/>
      <c r="G184" s="110"/>
      <c r="H184" s="50" t="s">
        <v>99</v>
      </c>
      <c r="I184" s="22" t="s">
        <v>232</v>
      </c>
      <c r="J184" s="110"/>
      <c r="K184" s="155"/>
      <c r="L184" s="52"/>
      <c r="M184" s="102"/>
      <c r="N184" s="102"/>
      <c r="O184" s="102"/>
      <c r="P184" s="102"/>
      <c r="Q184" s="102"/>
      <c r="R184" s="103"/>
      <c r="S184" s="103"/>
      <c r="T184" s="102"/>
      <c r="U184" s="102"/>
      <c r="V184" s="102"/>
      <c r="W184" s="102"/>
      <c r="X184" s="3"/>
      <c r="Y184" s="3"/>
      <c r="Z184" s="3"/>
      <c r="AA184" s="3"/>
      <c r="AB184" s="3"/>
      <c r="AC184" s="3"/>
      <c r="AD184" s="3"/>
      <c r="AE184" s="3"/>
      <c r="AF184" s="3"/>
      <c r="AG184" s="3"/>
      <c r="AH184" s="3"/>
      <c r="AI184" s="3"/>
      <c r="AJ184" s="3"/>
      <c r="AK184" s="3"/>
      <c r="AL184" s="3"/>
    </row>
    <row r="185" spans="1:38" ht="12.75">
      <c r="A185" s="3"/>
      <c r="B185" s="22" t="str">
        <f>IF(ISERROR(VLOOKUP(J185,'==='!B:E,4,FALSE)),"",VLOOKUP(J185,'==='!B:E,4,FALSE))</f>
        <v/>
      </c>
      <c r="C185" s="22" t="s">
        <v>349</v>
      </c>
      <c r="D185" s="49" t="s">
        <v>99</v>
      </c>
      <c r="E185" s="110"/>
      <c r="F185" s="110"/>
      <c r="G185" s="110"/>
      <c r="H185" s="50" t="s">
        <v>99</v>
      </c>
      <c r="I185" s="22" t="s">
        <v>232</v>
      </c>
      <c r="J185" s="110"/>
      <c r="K185" s="155"/>
      <c r="L185" s="52"/>
      <c r="M185" s="102"/>
      <c r="N185" s="102"/>
      <c r="O185" s="102"/>
      <c r="P185" s="102"/>
      <c r="Q185" s="102"/>
      <c r="R185" s="103"/>
      <c r="S185" s="103"/>
      <c r="T185" s="102"/>
      <c r="U185" s="102"/>
      <c r="V185" s="102"/>
      <c r="W185" s="102"/>
      <c r="X185" s="3"/>
      <c r="Y185" s="3"/>
      <c r="Z185" s="3"/>
      <c r="AA185" s="3"/>
      <c r="AB185" s="3"/>
      <c r="AC185" s="3"/>
      <c r="AD185" s="3"/>
      <c r="AE185" s="3"/>
      <c r="AF185" s="3"/>
      <c r="AG185" s="3"/>
      <c r="AH185" s="3"/>
      <c r="AI185" s="3"/>
      <c r="AJ185" s="3"/>
      <c r="AK185" s="3"/>
      <c r="AL185" s="3"/>
    </row>
    <row r="186" spans="1:38" ht="12.75">
      <c r="A186" s="3"/>
      <c r="B186" s="22" t="str">
        <f>IF(ISERROR(VLOOKUP(J186,'==='!B:E,4,FALSE)),"",VLOOKUP(J186,'==='!B:E,4,FALSE))</f>
        <v/>
      </c>
      <c r="C186" s="22" t="s">
        <v>350</v>
      </c>
      <c r="D186" s="49" t="s">
        <v>99</v>
      </c>
      <c r="E186" s="110"/>
      <c r="F186" s="110"/>
      <c r="G186" s="110"/>
      <c r="H186" s="50" t="s">
        <v>99</v>
      </c>
      <c r="I186" s="22" t="s">
        <v>232</v>
      </c>
      <c r="J186" s="110"/>
      <c r="K186" s="155"/>
      <c r="L186" s="52"/>
      <c r="M186" s="102"/>
      <c r="N186" s="102"/>
      <c r="O186" s="102"/>
      <c r="P186" s="102"/>
      <c r="Q186" s="102"/>
      <c r="R186" s="103"/>
      <c r="S186" s="103"/>
      <c r="T186" s="102"/>
      <c r="U186" s="102"/>
      <c r="V186" s="102"/>
      <c r="W186" s="102"/>
      <c r="X186" s="3"/>
      <c r="Y186" s="3"/>
      <c r="Z186" s="3"/>
      <c r="AA186" s="3"/>
      <c r="AB186" s="3"/>
      <c r="AC186" s="3"/>
      <c r="AD186" s="3"/>
      <c r="AE186" s="3"/>
      <c r="AF186" s="3"/>
      <c r="AG186" s="3"/>
      <c r="AH186" s="3"/>
      <c r="AI186" s="3"/>
      <c r="AJ186" s="3"/>
      <c r="AK186" s="3"/>
      <c r="AL186" s="3"/>
    </row>
    <row r="187" spans="1:38" ht="12.75">
      <c r="A187" s="3"/>
      <c r="B187" s="22" t="str">
        <f>IF(ISERROR(VLOOKUP(J187,'==='!B:E,4,FALSE)),"",VLOOKUP(J187,'==='!B:E,4,FALSE))</f>
        <v/>
      </c>
      <c r="C187" s="22" t="s">
        <v>351</v>
      </c>
      <c r="D187" s="49" t="s">
        <v>99</v>
      </c>
      <c r="E187" s="110"/>
      <c r="F187" s="110"/>
      <c r="G187" s="110"/>
      <c r="H187" s="50" t="s">
        <v>99</v>
      </c>
      <c r="I187" s="22" t="s">
        <v>232</v>
      </c>
      <c r="J187" s="110"/>
      <c r="K187" s="155"/>
      <c r="L187" s="52"/>
      <c r="M187" s="102"/>
      <c r="N187" s="102"/>
      <c r="O187" s="102"/>
      <c r="P187" s="102"/>
      <c r="Q187" s="102"/>
      <c r="R187" s="103"/>
      <c r="S187" s="103"/>
      <c r="T187" s="102"/>
      <c r="U187" s="102"/>
      <c r="V187" s="102"/>
      <c r="W187" s="102"/>
      <c r="X187" s="3"/>
      <c r="Y187" s="3"/>
      <c r="Z187" s="3"/>
      <c r="AA187" s="3"/>
      <c r="AB187" s="3"/>
      <c r="AC187" s="3"/>
      <c r="AD187" s="3"/>
      <c r="AE187" s="3"/>
      <c r="AF187" s="3"/>
      <c r="AG187" s="3"/>
      <c r="AH187" s="3"/>
      <c r="AI187" s="3"/>
      <c r="AJ187" s="3"/>
      <c r="AK187" s="3"/>
      <c r="AL187" s="3"/>
    </row>
    <row r="188" spans="1:38" ht="12.75">
      <c r="A188" s="3"/>
      <c r="B188" s="22" t="str">
        <f>IF(ISERROR(VLOOKUP(J188,'==='!B:E,4,FALSE)),"",VLOOKUP(J188,'==='!B:E,4,FALSE))</f>
        <v/>
      </c>
      <c r="C188" s="22" t="s">
        <v>352</v>
      </c>
      <c r="D188" s="49" t="s">
        <v>99</v>
      </c>
      <c r="E188" s="110"/>
      <c r="F188" s="110"/>
      <c r="G188" s="110"/>
      <c r="H188" s="50" t="s">
        <v>99</v>
      </c>
      <c r="I188" s="22" t="s">
        <v>232</v>
      </c>
      <c r="J188" s="110"/>
      <c r="K188" s="155"/>
      <c r="L188" s="52"/>
      <c r="M188" s="102"/>
      <c r="N188" s="102"/>
      <c r="O188" s="102"/>
      <c r="P188" s="102"/>
      <c r="Q188" s="102"/>
      <c r="R188" s="103"/>
      <c r="S188" s="103"/>
      <c r="T188" s="102"/>
      <c r="U188" s="102"/>
      <c r="V188" s="102"/>
      <c r="W188" s="102"/>
      <c r="X188" s="3"/>
      <c r="Y188" s="3"/>
      <c r="Z188" s="3"/>
      <c r="AA188" s="3"/>
      <c r="AB188" s="3"/>
      <c r="AC188" s="3"/>
      <c r="AD188" s="3"/>
      <c r="AE188" s="3"/>
      <c r="AF188" s="3"/>
      <c r="AG188" s="3"/>
      <c r="AH188" s="3"/>
      <c r="AI188" s="3"/>
      <c r="AJ188" s="3"/>
      <c r="AK188" s="3"/>
      <c r="AL188" s="3"/>
    </row>
    <row r="189" spans="1:38" ht="12.75">
      <c r="A189" s="3"/>
      <c r="B189" s="22" t="str">
        <f>IF(ISERROR(VLOOKUP(J189,'==='!B:E,4,FALSE)),"",VLOOKUP(J189,'==='!B:E,4,FALSE))</f>
        <v/>
      </c>
      <c r="C189" s="22" t="s">
        <v>353</v>
      </c>
      <c r="D189" s="49" t="s">
        <v>99</v>
      </c>
      <c r="E189" s="110"/>
      <c r="F189" s="110"/>
      <c r="G189" s="110"/>
      <c r="H189" s="50" t="s">
        <v>99</v>
      </c>
      <c r="I189" s="22" t="s">
        <v>232</v>
      </c>
      <c r="J189" s="110"/>
      <c r="K189" s="155"/>
      <c r="L189" s="52"/>
      <c r="M189" s="102"/>
      <c r="N189" s="102"/>
      <c r="O189" s="102"/>
      <c r="P189" s="102"/>
      <c r="Q189" s="102"/>
      <c r="R189" s="103"/>
      <c r="S189" s="103"/>
      <c r="T189" s="102"/>
      <c r="U189" s="102"/>
      <c r="V189" s="102"/>
      <c r="W189" s="102"/>
      <c r="X189" s="3"/>
      <c r="Y189" s="3"/>
      <c r="Z189" s="3"/>
      <c r="AA189" s="3"/>
      <c r="AB189" s="3"/>
      <c r="AC189" s="3"/>
      <c r="AD189" s="3"/>
      <c r="AE189" s="3"/>
      <c r="AF189" s="3"/>
      <c r="AG189" s="3"/>
      <c r="AH189" s="3"/>
      <c r="AI189" s="3"/>
      <c r="AJ189" s="3"/>
      <c r="AK189" s="3"/>
      <c r="AL189" s="3"/>
    </row>
    <row r="190" spans="1:38" ht="12.75">
      <c r="A190" s="3"/>
      <c r="B190" s="22" t="str">
        <f>IF(ISERROR(VLOOKUP(J190,'==='!B:E,4,FALSE)),"",VLOOKUP(J190,'==='!B:E,4,FALSE))</f>
        <v/>
      </c>
      <c r="C190" s="22" t="s">
        <v>354</v>
      </c>
      <c r="D190" s="49" t="s">
        <v>99</v>
      </c>
      <c r="E190" s="110"/>
      <c r="F190" s="110"/>
      <c r="G190" s="110"/>
      <c r="H190" s="50" t="s">
        <v>99</v>
      </c>
      <c r="I190" s="22" t="s">
        <v>232</v>
      </c>
      <c r="J190" s="110"/>
      <c r="K190" s="155"/>
      <c r="L190" s="52"/>
      <c r="M190" s="102"/>
      <c r="N190" s="102"/>
      <c r="O190" s="102"/>
      <c r="P190" s="102"/>
      <c r="Q190" s="102"/>
      <c r="R190" s="103"/>
      <c r="S190" s="103"/>
      <c r="T190" s="102"/>
      <c r="U190" s="102"/>
      <c r="V190" s="102"/>
      <c r="W190" s="102"/>
      <c r="X190" s="3"/>
      <c r="Y190" s="3"/>
      <c r="Z190" s="3"/>
      <c r="AA190" s="3"/>
      <c r="AB190" s="3"/>
      <c r="AC190" s="3"/>
      <c r="AD190" s="3"/>
      <c r="AE190" s="3"/>
      <c r="AF190" s="3"/>
      <c r="AG190" s="3"/>
      <c r="AH190" s="3"/>
      <c r="AI190" s="3"/>
      <c r="AJ190" s="3"/>
      <c r="AK190" s="3"/>
      <c r="AL190" s="3"/>
    </row>
    <row r="191" spans="1:38" ht="12.75">
      <c r="A191" s="3"/>
      <c r="B191" s="22" t="str">
        <f>IF(ISERROR(VLOOKUP(J191,'==='!B:E,4,FALSE)),"",VLOOKUP(J191,'==='!B:E,4,FALSE))</f>
        <v/>
      </c>
      <c r="C191" s="22" t="s">
        <v>355</v>
      </c>
      <c r="D191" s="49" t="s">
        <v>99</v>
      </c>
      <c r="E191" s="110"/>
      <c r="F191" s="110"/>
      <c r="G191" s="110"/>
      <c r="H191" s="50" t="s">
        <v>99</v>
      </c>
      <c r="I191" s="22" t="s">
        <v>232</v>
      </c>
      <c r="J191" s="110"/>
      <c r="K191" s="155"/>
      <c r="L191" s="52"/>
      <c r="M191" s="102"/>
      <c r="N191" s="102"/>
      <c r="O191" s="102"/>
      <c r="P191" s="102"/>
      <c r="Q191" s="102"/>
      <c r="R191" s="103"/>
      <c r="S191" s="103"/>
      <c r="T191" s="102"/>
      <c r="U191" s="102"/>
      <c r="V191" s="102"/>
      <c r="W191" s="102"/>
      <c r="X191" s="3"/>
      <c r="Y191" s="3"/>
      <c r="Z191" s="3"/>
      <c r="AA191" s="3"/>
      <c r="AB191" s="3"/>
      <c r="AC191" s="3"/>
      <c r="AD191" s="3"/>
      <c r="AE191" s="3"/>
      <c r="AF191" s="3"/>
      <c r="AG191" s="3"/>
      <c r="AH191" s="3"/>
      <c r="AI191" s="3"/>
      <c r="AJ191" s="3"/>
      <c r="AK191" s="3"/>
      <c r="AL191" s="3"/>
    </row>
    <row r="192" spans="1:38" ht="12.75">
      <c r="A192" s="3"/>
      <c r="B192" s="22" t="str">
        <f>IF(ISERROR(VLOOKUP(J192,'==='!B:E,4,FALSE)),"",VLOOKUP(J192,'==='!B:E,4,FALSE))</f>
        <v/>
      </c>
      <c r="C192" s="22" t="s">
        <v>356</v>
      </c>
      <c r="D192" s="49" t="s">
        <v>99</v>
      </c>
      <c r="E192" s="110"/>
      <c r="F192" s="110"/>
      <c r="G192" s="110"/>
      <c r="H192" s="50" t="s">
        <v>99</v>
      </c>
      <c r="I192" s="22" t="s">
        <v>232</v>
      </c>
      <c r="J192" s="110"/>
      <c r="K192" s="155"/>
      <c r="L192" s="52"/>
      <c r="M192" s="102"/>
      <c r="N192" s="102"/>
      <c r="O192" s="102"/>
      <c r="P192" s="102"/>
      <c r="Q192" s="102"/>
      <c r="R192" s="103"/>
      <c r="S192" s="103"/>
      <c r="T192" s="102"/>
      <c r="U192" s="102"/>
      <c r="V192" s="102"/>
      <c r="W192" s="102"/>
      <c r="X192" s="3"/>
      <c r="Y192" s="3"/>
      <c r="Z192" s="3"/>
      <c r="AA192" s="3"/>
      <c r="AB192" s="3"/>
      <c r="AC192" s="3"/>
      <c r="AD192" s="3"/>
      <c r="AE192" s="3"/>
      <c r="AF192" s="3"/>
      <c r="AG192" s="3"/>
      <c r="AH192" s="3"/>
      <c r="AI192" s="3"/>
      <c r="AJ192" s="3"/>
      <c r="AK192" s="3"/>
      <c r="AL192" s="3"/>
    </row>
    <row r="193" spans="1:38" ht="12.75">
      <c r="A193" s="3"/>
      <c r="B193" s="22" t="str">
        <f>IF(ISERROR(VLOOKUP(J193,'==='!B:E,4,FALSE)),"",VLOOKUP(J193,'==='!B:E,4,FALSE))</f>
        <v/>
      </c>
      <c r="C193" s="22" t="s">
        <v>357</v>
      </c>
      <c r="D193" s="49" t="s">
        <v>99</v>
      </c>
      <c r="E193" s="110"/>
      <c r="F193" s="110"/>
      <c r="G193" s="110"/>
      <c r="H193" s="50" t="s">
        <v>99</v>
      </c>
      <c r="I193" s="22" t="s">
        <v>232</v>
      </c>
      <c r="J193" s="110"/>
      <c r="K193" s="155"/>
      <c r="L193" s="52"/>
      <c r="M193" s="102"/>
      <c r="N193" s="102"/>
      <c r="O193" s="102"/>
      <c r="P193" s="102"/>
      <c r="Q193" s="102"/>
      <c r="R193" s="103"/>
      <c r="S193" s="103"/>
      <c r="T193" s="102"/>
      <c r="U193" s="102"/>
      <c r="V193" s="102"/>
      <c r="W193" s="102"/>
      <c r="X193" s="3"/>
      <c r="Y193" s="3"/>
      <c r="Z193" s="3"/>
      <c r="AA193" s="3"/>
      <c r="AB193" s="3"/>
      <c r="AC193" s="3"/>
      <c r="AD193" s="3"/>
      <c r="AE193" s="3"/>
      <c r="AF193" s="3"/>
      <c r="AG193" s="3"/>
      <c r="AH193" s="3"/>
      <c r="AI193" s="3"/>
      <c r="AJ193" s="3"/>
      <c r="AK193" s="3"/>
      <c r="AL193" s="3"/>
    </row>
    <row r="194" spans="1:38" ht="12.75">
      <c r="A194" s="3"/>
      <c r="B194" s="22" t="str">
        <f>IF(ISERROR(VLOOKUP(J194,'==='!B:E,4,FALSE)),"",VLOOKUP(J194,'==='!B:E,4,FALSE))</f>
        <v/>
      </c>
      <c r="C194" s="22" t="s">
        <v>358</v>
      </c>
      <c r="D194" s="49" t="s">
        <v>99</v>
      </c>
      <c r="E194" s="110"/>
      <c r="F194" s="110"/>
      <c r="G194" s="110"/>
      <c r="H194" s="50" t="s">
        <v>99</v>
      </c>
      <c r="I194" s="22" t="s">
        <v>232</v>
      </c>
      <c r="J194" s="110"/>
      <c r="K194" s="155"/>
      <c r="L194" s="52"/>
      <c r="M194" s="102"/>
      <c r="N194" s="102"/>
      <c r="O194" s="102"/>
      <c r="P194" s="102"/>
      <c r="Q194" s="102"/>
      <c r="R194" s="103"/>
      <c r="S194" s="103"/>
      <c r="T194" s="102"/>
      <c r="U194" s="102"/>
      <c r="V194" s="102"/>
      <c r="W194" s="102"/>
      <c r="X194" s="3"/>
      <c r="Y194" s="3"/>
      <c r="Z194" s="3"/>
      <c r="AA194" s="3"/>
      <c r="AB194" s="3"/>
      <c r="AC194" s="3"/>
      <c r="AD194" s="3"/>
      <c r="AE194" s="3"/>
      <c r="AF194" s="3"/>
      <c r="AG194" s="3"/>
      <c r="AH194" s="3"/>
      <c r="AI194" s="3"/>
      <c r="AJ194" s="3"/>
      <c r="AK194" s="3"/>
      <c r="AL194" s="3"/>
    </row>
    <row r="195" spans="1:38" ht="12.75">
      <c r="A195" s="3"/>
      <c r="B195" s="22" t="str">
        <f>IF(ISERROR(VLOOKUP(J195,'==='!B:E,4,FALSE)),"",VLOOKUP(J195,'==='!B:E,4,FALSE))</f>
        <v/>
      </c>
      <c r="C195" s="22" t="s">
        <v>359</v>
      </c>
      <c r="D195" s="49" t="s">
        <v>99</v>
      </c>
      <c r="E195" s="110"/>
      <c r="F195" s="110"/>
      <c r="G195" s="110"/>
      <c r="H195" s="50" t="s">
        <v>99</v>
      </c>
      <c r="I195" s="22" t="s">
        <v>232</v>
      </c>
      <c r="J195" s="110"/>
      <c r="K195" s="155"/>
      <c r="L195" s="52"/>
      <c r="M195" s="102"/>
      <c r="N195" s="102"/>
      <c r="O195" s="102"/>
      <c r="P195" s="102"/>
      <c r="Q195" s="102"/>
      <c r="R195" s="103"/>
      <c r="S195" s="103"/>
      <c r="T195" s="102"/>
      <c r="U195" s="102"/>
      <c r="V195" s="102"/>
      <c r="W195" s="102"/>
      <c r="X195" s="3"/>
      <c r="Y195" s="3"/>
      <c r="Z195" s="3"/>
      <c r="AA195" s="3"/>
      <c r="AB195" s="3"/>
      <c r="AC195" s="3"/>
      <c r="AD195" s="3"/>
      <c r="AE195" s="3"/>
      <c r="AF195" s="3"/>
      <c r="AG195" s="3"/>
      <c r="AH195" s="3"/>
      <c r="AI195" s="3"/>
      <c r="AJ195" s="3"/>
      <c r="AK195" s="3"/>
      <c r="AL195" s="3"/>
    </row>
    <row r="196" spans="1:38" ht="12.75">
      <c r="A196" s="3"/>
      <c r="B196" s="22" t="str">
        <f>IF(ISERROR(VLOOKUP(J196,'==='!B:E,4,FALSE)),"",VLOOKUP(J196,'==='!B:E,4,FALSE))</f>
        <v/>
      </c>
      <c r="C196" s="22" t="s">
        <v>360</v>
      </c>
      <c r="D196" s="49" t="s">
        <v>99</v>
      </c>
      <c r="E196" s="110"/>
      <c r="F196" s="110"/>
      <c r="G196" s="110"/>
      <c r="H196" s="50" t="s">
        <v>99</v>
      </c>
      <c r="I196" s="22" t="s">
        <v>232</v>
      </c>
      <c r="J196" s="110"/>
      <c r="K196" s="155"/>
      <c r="L196" s="52"/>
      <c r="M196" s="102"/>
      <c r="N196" s="102"/>
      <c r="O196" s="102"/>
      <c r="P196" s="102"/>
      <c r="Q196" s="102"/>
      <c r="R196" s="103"/>
      <c r="S196" s="103"/>
      <c r="T196" s="102"/>
      <c r="U196" s="102"/>
      <c r="V196" s="102"/>
      <c r="W196" s="102"/>
      <c r="X196" s="3"/>
      <c r="Y196" s="3"/>
      <c r="Z196" s="3"/>
      <c r="AA196" s="3"/>
      <c r="AB196" s="3"/>
      <c r="AC196" s="3"/>
      <c r="AD196" s="3"/>
      <c r="AE196" s="3"/>
      <c r="AF196" s="3"/>
      <c r="AG196" s="3"/>
      <c r="AH196" s="3"/>
      <c r="AI196" s="3"/>
      <c r="AJ196" s="3"/>
      <c r="AK196" s="3"/>
      <c r="AL196" s="3"/>
    </row>
    <row r="197" spans="1:38" ht="12.75">
      <c r="A197" s="3"/>
      <c r="B197" s="22" t="str">
        <f>IF(ISERROR(VLOOKUP(J197,'==='!B:E,4,FALSE)),"",VLOOKUP(J197,'==='!B:E,4,FALSE))</f>
        <v/>
      </c>
      <c r="C197" s="22" t="s">
        <v>361</v>
      </c>
      <c r="D197" s="49" t="s">
        <v>99</v>
      </c>
      <c r="E197" s="110"/>
      <c r="F197" s="110"/>
      <c r="G197" s="110"/>
      <c r="H197" s="50" t="s">
        <v>99</v>
      </c>
      <c r="I197" s="22" t="s">
        <v>232</v>
      </c>
      <c r="J197" s="110"/>
      <c r="K197" s="155"/>
      <c r="L197" s="52"/>
      <c r="M197" s="102"/>
      <c r="N197" s="102"/>
      <c r="O197" s="102"/>
      <c r="P197" s="102"/>
      <c r="Q197" s="102"/>
      <c r="R197" s="103"/>
      <c r="S197" s="103"/>
      <c r="T197" s="102"/>
      <c r="U197" s="102"/>
      <c r="V197" s="102"/>
      <c r="W197" s="102"/>
      <c r="X197" s="3"/>
      <c r="Y197" s="3"/>
      <c r="Z197" s="3"/>
      <c r="AA197" s="3"/>
      <c r="AB197" s="3"/>
      <c r="AC197" s="3"/>
      <c r="AD197" s="3"/>
      <c r="AE197" s="3"/>
      <c r="AF197" s="3"/>
      <c r="AG197" s="3"/>
      <c r="AH197" s="3"/>
      <c r="AI197" s="3"/>
      <c r="AJ197" s="3"/>
      <c r="AK197" s="3"/>
      <c r="AL197" s="3"/>
    </row>
    <row r="198" spans="1:38" ht="12.75">
      <c r="A198" s="3"/>
      <c r="B198" s="22" t="str">
        <f>IF(ISERROR(VLOOKUP(J198,'==='!B:E,4,FALSE)),"",VLOOKUP(J198,'==='!B:E,4,FALSE))</f>
        <v/>
      </c>
      <c r="C198" s="22" t="s">
        <v>362</v>
      </c>
      <c r="D198" s="49" t="s">
        <v>99</v>
      </c>
      <c r="E198" s="110"/>
      <c r="F198" s="110"/>
      <c r="G198" s="110"/>
      <c r="H198" s="50" t="s">
        <v>99</v>
      </c>
      <c r="I198" s="22" t="s">
        <v>232</v>
      </c>
      <c r="J198" s="110"/>
      <c r="K198" s="155"/>
      <c r="L198" s="52"/>
      <c r="M198" s="102"/>
      <c r="N198" s="102"/>
      <c r="O198" s="102"/>
      <c r="P198" s="102"/>
      <c r="Q198" s="102"/>
      <c r="R198" s="103"/>
      <c r="S198" s="103"/>
      <c r="T198" s="102"/>
      <c r="U198" s="102"/>
      <c r="V198" s="102"/>
      <c r="W198" s="102"/>
      <c r="X198" s="3"/>
      <c r="Y198" s="3"/>
      <c r="Z198" s="3"/>
      <c r="AA198" s="3"/>
      <c r="AB198" s="3"/>
      <c r="AC198" s="3"/>
      <c r="AD198" s="3"/>
      <c r="AE198" s="3"/>
      <c r="AF198" s="3"/>
      <c r="AG198" s="3"/>
      <c r="AH198" s="3"/>
      <c r="AI198" s="3"/>
      <c r="AJ198" s="3"/>
      <c r="AK198" s="3"/>
      <c r="AL198" s="3"/>
    </row>
    <row r="199" spans="1:38" ht="12.75">
      <c r="A199" s="3"/>
      <c r="B199" s="22" t="str">
        <f>IF(ISERROR(VLOOKUP(J199,'==='!B:E,4,FALSE)),"",VLOOKUP(J199,'==='!B:E,4,FALSE))</f>
        <v/>
      </c>
      <c r="C199" s="22" t="s">
        <v>363</v>
      </c>
      <c r="D199" s="49" t="s">
        <v>99</v>
      </c>
      <c r="E199" s="110"/>
      <c r="F199" s="110"/>
      <c r="G199" s="110"/>
      <c r="H199" s="50" t="s">
        <v>99</v>
      </c>
      <c r="I199" s="22" t="s">
        <v>232</v>
      </c>
      <c r="J199" s="110"/>
      <c r="K199" s="155"/>
      <c r="L199" s="52"/>
      <c r="M199" s="102"/>
      <c r="N199" s="102"/>
      <c r="O199" s="102"/>
      <c r="P199" s="102"/>
      <c r="Q199" s="102"/>
      <c r="R199" s="103"/>
      <c r="S199" s="103"/>
      <c r="T199" s="102"/>
      <c r="U199" s="102"/>
      <c r="V199" s="102"/>
      <c r="W199" s="102"/>
      <c r="X199" s="3"/>
      <c r="Y199" s="3"/>
      <c r="Z199" s="3"/>
      <c r="AA199" s="3"/>
      <c r="AB199" s="3"/>
      <c r="AC199" s="3"/>
      <c r="AD199" s="3"/>
      <c r="AE199" s="3"/>
      <c r="AF199" s="3"/>
      <c r="AG199" s="3"/>
      <c r="AH199" s="3"/>
      <c r="AI199" s="3"/>
      <c r="AJ199" s="3"/>
      <c r="AK199" s="3"/>
      <c r="AL199" s="3"/>
    </row>
    <row r="200" spans="1:38" ht="12.75">
      <c r="A200" s="3"/>
      <c r="B200" s="22" t="str">
        <f>IF(ISERROR(VLOOKUP(J200,'==='!B:E,4,FALSE)),"",VLOOKUP(J200,'==='!B:E,4,FALSE))</f>
        <v/>
      </c>
      <c r="C200" s="22" t="s">
        <v>364</v>
      </c>
      <c r="D200" s="49" t="s">
        <v>99</v>
      </c>
      <c r="E200" s="110"/>
      <c r="F200" s="110"/>
      <c r="G200" s="110"/>
      <c r="H200" s="50" t="s">
        <v>99</v>
      </c>
      <c r="I200" s="22" t="s">
        <v>232</v>
      </c>
      <c r="J200" s="110"/>
      <c r="K200" s="155"/>
      <c r="L200" s="52"/>
      <c r="M200" s="102"/>
      <c r="N200" s="102"/>
      <c r="O200" s="102"/>
      <c r="P200" s="102"/>
      <c r="Q200" s="102"/>
      <c r="R200" s="103"/>
      <c r="S200" s="103"/>
      <c r="T200" s="102"/>
      <c r="U200" s="102"/>
      <c r="V200" s="102"/>
      <c r="W200" s="102"/>
      <c r="X200" s="3"/>
      <c r="Y200" s="3"/>
      <c r="Z200" s="3"/>
      <c r="AA200" s="3"/>
      <c r="AB200" s="3"/>
      <c r="AC200" s="3"/>
      <c r="AD200" s="3"/>
      <c r="AE200" s="3"/>
      <c r="AF200" s="3"/>
      <c r="AG200" s="3"/>
      <c r="AH200" s="3"/>
      <c r="AI200" s="3"/>
      <c r="AJ200" s="3"/>
      <c r="AK200" s="3"/>
      <c r="AL200" s="3"/>
    </row>
    <row r="201" spans="1:38" ht="12.75">
      <c r="A201" s="3"/>
      <c r="B201" s="22" t="str">
        <f>IF(ISERROR(VLOOKUP(J201,'==='!B:E,4,FALSE)),"",VLOOKUP(J201,'==='!B:E,4,FALSE))</f>
        <v/>
      </c>
      <c r="C201" s="22" t="s">
        <v>365</v>
      </c>
      <c r="D201" s="49" t="s">
        <v>99</v>
      </c>
      <c r="E201" s="110"/>
      <c r="F201" s="110"/>
      <c r="G201" s="110"/>
      <c r="H201" s="50" t="s">
        <v>99</v>
      </c>
      <c r="I201" s="22" t="s">
        <v>232</v>
      </c>
      <c r="J201" s="110"/>
      <c r="K201" s="155"/>
      <c r="L201" s="52"/>
      <c r="M201" s="102"/>
      <c r="N201" s="102"/>
      <c r="O201" s="102"/>
      <c r="P201" s="102"/>
      <c r="Q201" s="102"/>
      <c r="R201" s="103"/>
      <c r="S201" s="103"/>
      <c r="T201" s="102"/>
      <c r="U201" s="102"/>
      <c r="V201" s="102"/>
      <c r="W201" s="102"/>
      <c r="X201" s="3"/>
      <c r="Y201" s="3"/>
      <c r="Z201" s="3"/>
      <c r="AA201" s="3"/>
      <c r="AB201" s="3"/>
      <c r="AC201" s="3"/>
      <c r="AD201" s="3"/>
      <c r="AE201" s="3"/>
      <c r="AF201" s="3"/>
      <c r="AG201" s="3"/>
      <c r="AH201" s="3"/>
      <c r="AI201" s="3"/>
      <c r="AJ201" s="3"/>
      <c r="AK201" s="3"/>
      <c r="AL201" s="3"/>
    </row>
    <row r="202" spans="1:38" ht="12.75">
      <c r="A202" s="3"/>
      <c r="B202" s="22" t="str">
        <f>IF(ISERROR(VLOOKUP(J202,'==='!B:E,4,FALSE)),"",VLOOKUP(J202,'==='!B:E,4,FALSE))</f>
        <v/>
      </c>
      <c r="C202" s="22" t="s">
        <v>366</v>
      </c>
      <c r="D202" s="49" t="s">
        <v>99</v>
      </c>
      <c r="E202" s="110"/>
      <c r="F202" s="110"/>
      <c r="G202" s="110"/>
      <c r="H202" s="50" t="s">
        <v>99</v>
      </c>
      <c r="I202" s="22" t="s">
        <v>232</v>
      </c>
      <c r="J202" s="110"/>
      <c r="K202" s="155"/>
      <c r="L202" s="52"/>
      <c r="M202" s="102"/>
      <c r="N202" s="102"/>
      <c r="O202" s="102"/>
      <c r="P202" s="102"/>
      <c r="Q202" s="102"/>
      <c r="R202" s="103"/>
      <c r="S202" s="103"/>
      <c r="T202" s="102"/>
      <c r="U202" s="102"/>
      <c r="V202" s="102"/>
      <c r="W202" s="102"/>
      <c r="X202" s="3"/>
      <c r="Y202" s="3"/>
      <c r="Z202" s="3"/>
      <c r="AA202" s="3"/>
      <c r="AB202" s="3"/>
      <c r="AC202" s="3"/>
      <c r="AD202" s="3"/>
      <c r="AE202" s="3"/>
      <c r="AF202" s="3"/>
      <c r="AG202" s="3"/>
      <c r="AH202" s="3"/>
      <c r="AI202" s="3"/>
      <c r="AJ202" s="3"/>
      <c r="AK202" s="3"/>
      <c r="AL202" s="3"/>
    </row>
    <row r="203" spans="1:38" ht="12.75">
      <c r="A203" s="3"/>
      <c r="B203" s="22" t="str">
        <f>IF(ISERROR(VLOOKUP(J203,'==='!B:E,4,FALSE)),"",VLOOKUP(J203,'==='!B:E,4,FALSE))</f>
        <v/>
      </c>
      <c r="C203" s="22" t="s">
        <v>367</v>
      </c>
      <c r="D203" s="49" t="s">
        <v>99</v>
      </c>
      <c r="E203" s="110"/>
      <c r="F203" s="110"/>
      <c r="G203" s="110"/>
      <c r="H203" s="50" t="s">
        <v>99</v>
      </c>
      <c r="I203" s="22" t="s">
        <v>232</v>
      </c>
      <c r="J203" s="110"/>
      <c r="K203" s="155"/>
      <c r="L203" s="52"/>
      <c r="M203" s="102"/>
      <c r="N203" s="102"/>
      <c r="O203" s="102"/>
      <c r="P203" s="102"/>
      <c r="Q203" s="102"/>
      <c r="R203" s="103"/>
      <c r="S203" s="103"/>
      <c r="T203" s="102"/>
      <c r="U203" s="102"/>
      <c r="V203" s="102"/>
      <c r="W203" s="102"/>
      <c r="X203" s="3"/>
      <c r="Y203" s="3"/>
      <c r="Z203" s="3"/>
      <c r="AA203" s="3"/>
      <c r="AB203" s="3"/>
      <c r="AC203" s="3"/>
      <c r="AD203" s="3"/>
      <c r="AE203" s="3"/>
      <c r="AF203" s="3"/>
      <c r="AG203" s="3"/>
      <c r="AH203" s="3"/>
      <c r="AI203" s="3"/>
      <c r="AJ203" s="3"/>
      <c r="AK203" s="3"/>
      <c r="AL203" s="3"/>
    </row>
    <row r="204" spans="1:38" ht="12.75">
      <c r="A204" s="3"/>
      <c r="B204" s="22" t="str">
        <f>IF(ISERROR(VLOOKUP(J204,'==='!B:E,4,FALSE)),"",VLOOKUP(J204,'==='!B:E,4,FALSE))</f>
        <v/>
      </c>
      <c r="C204" s="22" t="s">
        <v>368</v>
      </c>
      <c r="D204" s="49" t="s">
        <v>99</v>
      </c>
      <c r="E204" s="110"/>
      <c r="F204" s="110"/>
      <c r="G204" s="110"/>
      <c r="H204" s="50" t="s">
        <v>99</v>
      </c>
      <c r="I204" s="22" t="s">
        <v>232</v>
      </c>
      <c r="J204" s="110"/>
      <c r="K204" s="155"/>
      <c r="L204" s="52"/>
      <c r="M204" s="102"/>
      <c r="N204" s="102"/>
      <c r="O204" s="102"/>
      <c r="P204" s="102"/>
      <c r="Q204" s="102"/>
      <c r="R204" s="103"/>
      <c r="S204" s="103"/>
      <c r="T204" s="102"/>
      <c r="U204" s="102"/>
      <c r="V204" s="102"/>
      <c r="W204" s="102"/>
      <c r="X204" s="3"/>
      <c r="Y204" s="3"/>
      <c r="Z204" s="3"/>
      <c r="AA204" s="3"/>
      <c r="AB204" s="3"/>
      <c r="AC204" s="3"/>
      <c r="AD204" s="3"/>
      <c r="AE204" s="3"/>
      <c r="AF204" s="3"/>
      <c r="AG204" s="3"/>
      <c r="AH204" s="3"/>
      <c r="AI204" s="3"/>
      <c r="AJ204" s="3"/>
      <c r="AK204" s="3"/>
      <c r="AL204" s="3"/>
    </row>
    <row r="205" spans="1:38" ht="12.75">
      <c r="A205" s="3"/>
      <c r="B205" s="22" t="str">
        <f>IF(ISERROR(VLOOKUP(J205,'==='!B:E,4,FALSE)),"",VLOOKUP(J205,'==='!B:E,4,FALSE))</f>
        <v/>
      </c>
      <c r="C205" s="22" t="s">
        <v>369</v>
      </c>
      <c r="D205" s="49" t="s">
        <v>99</v>
      </c>
      <c r="E205" s="110"/>
      <c r="F205" s="110"/>
      <c r="G205" s="110"/>
      <c r="H205" s="50" t="s">
        <v>99</v>
      </c>
      <c r="I205" s="22" t="s">
        <v>232</v>
      </c>
      <c r="J205" s="110"/>
      <c r="K205" s="155"/>
      <c r="L205" s="52"/>
      <c r="M205" s="102"/>
      <c r="N205" s="102"/>
      <c r="O205" s="102"/>
      <c r="P205" s="102"/>
      <c r="Q205" s="102"/>
      <c r="R205" s="103"/>
      <c r="S205" s="103"/>
      <c r="T205" s="102"/>
      <c r="U205" s="102"/>
      <c r="V205" s="102"/>
      <c r="W205" s="102"/>
      <c r="X205" s="3"/>
      <c r="Y205" s="3"/>
      <c r="Z205" s="3"/>
      <c r="AA205" s="3"/>
      <c r="AB205" s="3"/>
      <c r="AC205" s="3"/>
      <c r="AD205" s="3"/>
      <c r="AE205" s="3"/>
      <c r="AF205" s="3"/>
      <c r="AG205" s="3"/>
      <c r="AH205" s="3"/>
      <c r="AI205" s="3"/>
      <c r="AJ205" s="3"/>
      <c r="AK205" s="3"/>
      <c r="AL205" s="3"/>
    </row>
    <row r="206" spans="1:38" ht="12.75">
      <c r="A206" s="3"/>
      <c r="B206" s="22" t="str">
        <f>IF(ISERROR(VLOOKUP(J206,'==='!B:E,4,FALSE)),"",VLOOKUP(J206,'==='!B:E,4,FALSE))</f>
        <v/>
      </c>
      <c r="C206" s="22" t="s">
        <v>370</v>
      </c>
      <c r="D206" s="49" t="s">
        <v>99</v>
      </c>
      <c r="E206" s="110"/>
      <c r="F206" s="110"/>
      <c r="G206" s="110"/>
      <c r="H206" s="50" t="s">
        <v>99</v>
      </c>
      <c r="I206" s="22" t="s">
        <v>232</v>
      </c>
      <c r="J206" s="110"/>
      <c r="K206" s="155"/>
      <c r="L206" s="52"/>
      <c r="M206" s="102"/>
      <c r="N206" s="102"/>
      <c r="O206" s="102"/>
      <c r="P206" s="102"/>
      <c r="Q206" s="102"/>
      <c r="R206" s="103"/>
      <c r="S206" s="103"/>
      <c r="T206" s="102"/>
      <c r="U206" s="102"/>
      <c r="V206" s="102"/>
      <c r="W206" s="102"/>
      <c r="X206" s="3"/>
      <c r="Y206" s="3"/>
      <c r="Z206" s="3"/>
      <c r="AA206" s="3"/>
      <c r="AB206" s="3"/>
      <c r="AC206" s="3"/>
      <c r="AD206" s="3"/>
      <c r="AE206" s="3"/>
      <c r="AF206" s="3"/>
      <c r="AG206" s="3"/>
      <c r="AH206" s="3"/>
      <c r="AI206" s="3"/>
      <c r="AJ206" s="3"/>
      <c r="AK206" s="3"/>
      <c r="AL206" s="3"/>
    </row>
    <row r="207" spans="1:38" ht="12.75">
      <c r="A207" s="3"/>
      <c r="B207" s="22" t="str">
        <f>IF(ISERROR(VLOOKUP(J207,'==='!B:E,4,FALSE)),"",VLOOKUP(J207,'==='!B:E,4,FALSE))</f>
        <v/>
      </c>
      <c r="C207" s="22" t="s">
        <v>371</v>
      </c>
      <c r="D207" s="49" t="s">
        <v>99</v>
      </c>
      <c r="E207" s="110"/>
      <c r="F207" s="110"/>
      <c r="G207" s="110"/>
      <c r="H207" s="50" t="s">
        <v>99</v>
      </c>
      <c r="I207" s="22" t="s">
        <v>232</v>
      </c>
      <c r="J207" s="110"/>
      <c r="K207" s="155"/>
      <c r="L207" s="52"/>
      <c r="M207" s="102"/>
      <c r="N207" s="102"/>
      <c r="O207" s="102"/>
      <c r="P207" s="102"/>
      <c r="Q207" s="102"/>
      <c r="R207" s="103"/>
      <c r="S207" s="103"/>
      <c r="T207" s="102"/>
      <c r="U207" s="102"/>
      <c r="V207" s="102"/>
      <c r="W207" s="102"/>
      <c r="X207" s="3"/>
      <c r="Y207" s="3"/>
      <c r="Z207" s="3"/>
      <c r="AA207" s="3"/>
      <c r="AB207" s="3"/>
      <c r="AC207" s="3"/>
      <c r="AD207" s="3"/>
      <c r="AE207" s="3"/>
      <c r="AF207" s="3"/>
      <c r="AG207" s="3"/>
      <c r="AH207" s="3"/>
      <c r="AI207" s="3"/>
      <c r="AJ207" s="3"/>
      <c r="AK207" s="3"/>
      <c r="AL207" s="3"/>
    </row>
    <row r="208" spans="1:38" ht="12.75">
      <c r="A208" s="3"/>
      <c r="B208" s="22" t="str">
        <f>IF(ISERROR(VLOOKUP(J208,'==='!B:E,4,FALSE)),"",VLOOKUP(J208,'==='!B:E,4,FALSE))</f>
        <v/>
      </c>
      <c r="C208" s="22" t="s">
        <v>372</v>
      </c>
      <c r="D208" s="49" t="s">
        <v>99</v>
      </c>
      <c r="E208" s="110"/>
      <c r="F208" s="110"/>
      <c r="G208" s="110"/>
      <c r="H208" s="50" t="s">
        <v>99</v>
      </c>
      <c r="I208" s="22" t="s">
        <v>232</v>
      </c>
      <c r="J208" s="110"/>
      <c r="K208" s="155"/>
      <c r="L208" s="52"/>
      <c r="M208" s="102"/>
      <c r="N208" s="102"/>
      <c r="O208" s="102"/>
      <c r="P208" s="102"/>
      <c r="Q208" s="102"/>
      <c r="R208" s="103"/>
      <c r="S208" s="103"/>
      <c r="T208" s="102"/>
      <c r="U208" s="102"/>
      <c r="V208" s="102"/>
      <c r="W208" s="102"/>
      <c r="X208" s="3"/>
      <c r="Y208" s="3"/>
      <c r="Z208" s="3"/>
      <c r="AA208" s="3"/>
      <c r="AB208" s="3"/>
      <c r="AC208" s="3"/>
      <c r="AD208" s="3"/>
      <c r="AE208" s="3"/>
      <c r="AF208" s="3"/>
      <c r="AG208" s="3"/>
      <c r="AH208" s="3"/>
      <c r="AI208" s="3"/>
      <c r="AJ208" s="3"/>
      <c r="AK208" s="3"/>
      <c r="AL208" s="3"/>
    </row>
    <row r="209" spans="1:38" ht="12.75">
      <c r="A209" s="3"/>
      <c r="B209" s="22" t="str">
        <f>IF(ISERROR(VLOOKUP(J209,'==='!B:E,4,FALSE)),"",VLOOKUP(J209,'==='!B:E,4,FALSE))</f>
        <v/>
      </c>
      <c r="C209" s="22" t="s">
        <v>373</v>
      </c>
      <c r="D209" s="49" t="s">
        <v>99</v>
      </c>
      <c r="E209" s="110"/>
      <c r="F209" s="110"/>
      <c r="G209" s="110"/>
      <c r="H209" s="50" t="s">
        <v>99</v>
      </c>
      <c r="I209" s="22" t="s">
        <v>232</v>
      </c>
      <c r="J209" s="110"/>
      <c r="K209" s="155"/>
      <c r="L209" s="52"/>
      <c r="M209" s="102"/>
      <c r="N209" s="102"/>
      <c r="O209" s="102"/>
      <c r="P209" s="102"/>
      <c r="Q209" s="102"/>
      <c r="R209" s="103"/>
      <c r="S209" s="103"/>
      <c r="T209" s="102"/>
      <c r="U209" s="102"/>
      <c r="V209" s="102"/>
      <c r="W209" s="102"/>
      <c r="X209" s="3"/>
      <c r="Y209" s="3"/>
      <c r="Z209" s="3"/>
      <c r="AA209" s="3"/>
      <c r="AB209" s="3"/>
      <c r="AC209" s="3"/>
      <c r="AD209" s="3"/>
      <c r="AE209" s="3"/>
      <c r="AF209" s="3"/>
      <c r="AG209" s="3"/>
      <c r="AH209" s="3"/>
      <c r="AI209" s="3"/>
      <c r="AJ209" s="3"/>
      <c r="AK209" s="3"/>
      <c r="AL209" s="3"/>
    </row>
    <row r="210" spans="1:38" ht="12.75">
      <c r="A210" s="3"/>
      <c r="B210" s="22" t="str">
        <f>IF(ISERROR(VLOOKUP(J210,'==='!B:E,4,FALSE)),"",VLOOKUP(J210,'==='!B:E,4,FALSE))</f>
        <v/>
      </c>
      <c r="C210" s="22" t="s">
        <v>374</v>
      </c>
      <c r="D210" s="49" t="s">
        <v>99</v>
      </c>
      <c r="E210" s="110"/>
      <c r="F210" s="110"/>
      <c r="G210" s="110"/>
      <c r="H210" s="50" t="s">
        <v>99</v>
      </c>
      <c r="I210" s="22" t="s">
        <v>232</v>
      </c>
      <c r="J210" s="110"/>
      <c r="K210" s="155"/>
      <c r="L210" s="52"/>
      <c r="M210" s="102"/>
      <c r="N210" s="102"/>
      <c r="O210" s="102"/>
      <c r="P210" s="102"/>
      <c r="Q210" s="102"/>
      <c r="R210" s="103"/>
      <c r="S210" s="103"/>
      <c r="T210" s="102"/>
      <c r="U210" s="102"/>
      <c r="V210" s="102"/>
      <c r="W210" s="102"/>
      <c r="X210" s="3"/>
      <c r="Y210" s="3"/>
      <c r="Z210" s="3"/>
      <c r="AA210" s="3"/>
      <c r="AB210" s="3"/>
      <c r="AC210" s="3"/>
      <c r="AD210" s="3"/>
      <c r="AE210" s="3"/>
      <c r="AF210" s="3"/>
      <c r="AG210" s="3"/>
      <c r="AH210" s="3"/>
      <c r="AI210" s="3"/>
      <c r="AJ210" s="3"/>
      <c r="AK210" s="3"/>
      <c r="AL210" s="3"/>
    </row>
    <row r="211" spans="1:38" ht="12.75">
      <c r="A211" s="3"/>
      <c r="B211" s="22" t="str">
        <f>IF(ISERROR(VLOOKUP(J211,'==='!B:E,4,FALSE)),"",VLOOKUP(J211,'==='!B:E,4,FALSE))</f>
        <v/>
      </c>
      <c r="C211" s="22" t="s">
        <v>375</v>
      </c>
      <c r="D211" s="49" t="s">
        <v>99</v>
      </c>
      <c r="E211" s="110"/>
      <c r="F211" s="110"/>
      <c r="G211" s="110"/>
      <c r="H211" s="50" t="s">
        <v>99</v>
      </c>
      <c r="I211" s="22" t="s">
        <v>232</v>
      </c>
      <c r="J211" s="110"/>
      <c r="K211" s="155"/>
      <c r="L211" s="52"/>
      <c r="M211" s="102"/>
      <c r="N211" s="102"/>
      <c r="O211" s="102"/>
      <c r="P211" s="102"/>
      <c r="Q211" s="102"/>
      <c r="R211" s="103"/>
      <c r="S211" s="103"/>
      <c r="T211" s="102"/>
      <c r="U211" s="102"/>
      <c r="V211" s="102"/>
      <c r="W211" s="102"/>
      <c r="X211" s="3"/>
      <c r="Y211" s="3"/>
      <c r="Z211" s="3"/>
      <c r="AA211" s="3"/>
      <c r="AB211" s="3"/>
      <c r="AC211" s="3"/>
      <c r="AD211" s="3"/>
      <c r="AE211" s="3"/>
      <c r="AF211" s="3"/>
      <c r="AG211" s="3"/>
      <c r="AH211" s="3"/>
      <c r="AI211" s="3"/>
      <c r="AJ211" s="3"/>
      <c r="AK211" s="3"/>
      <c r="AL211" s="3"/>
    </row>
    <row r="212" spans="1:38" ht="12.75">
      <c r="A212" s="3"/>
      <c r="B212" s="22" t="str">
        <f>IF(ISERROR(VLOOKUP(J212,'==='!B:E,4,FALSE)),"",VLOOKUP(J212,'==='!B:E,4,FALSE))</f>
        <v/>
      </c>
      <c r="C212" s="22" t="s">
        <v>376</v>
      </c>
      <c r="D212" s="49" t="s">
        <v>99</v>
      </c>
      <c r="E212" s="110"/>
      <c r="F212" s="110"/>
      <c r="G212" s="110"/>
      <c r="H212" s="50" t="s">
        <v>99</v>
      </c>
      <c r="I212" s="22" t="s">
        <v>232</v>
      </c>
      <c r="J212" s="110"/>
      <c r="K212" s="155"/>
      <c r="L212" s="52"/>
      <c r="M212" s="102"/>
      <c r="N212" s="102"/>
      <c r="O212" s="102"/>
      <c r="P212" s="102"/>
      <c r="Q212" s="102"/>
      <c r="R212" s="103"/>
      <c r="S212" s="103"/>
      <c r="T212" s="102"/>
      <c r="U212" s="102"/>
      <c r="V212" s="102"/>
      <c r="W212" s="102"/>
      <c r="X212" s="3"/>
      <c r="Y212" s="3"/>
      <c r="Z212" s="3"/>
      <c r="AA212" s="3"/>
      <c r="AB212" s="3"/>
      <c r="AC212" s="3"/>
      <c r="AD212" s="3"/>
      <c r="AE212" s="3"/>
      <c r="AF212" s="3"/>
      <c r="AG212" s="3"/>
      <c r="AH212" s="3"/>
      <c r="AI212" s="3"/>
      <c r="AJ212" s="3"/>
      <c r="AK212" s="3"/>
      <c r="AL212" s="3"/>
    </row>
    <row r="213" spans="1:38" ht="12.75">
      <c r="A213" s="3"/>
      <c r="B213" s="22" t="str">
        <f>IF(ISERROR(VLOOKUP(J213,'==='!B:E,4,FALSE)),"",VLOOKUP(J213,'==='!B:E,4,FALSE))</f>
        <v/>
      </c>
      <c r="C213" s="22" t="s">
        <v>377</v>
      </c>
      <c r="D213" s="49" t="s">
        <v>99</v>
      </c>
      <c r="E213" s="110"/>
      <c r="F213" s="110"/>
      <c r="G213" s="110"/>
      <c r="H213" s="50" t="s">
        <v>99</v>
      </c>
      <c r="I213" s="22" t="s">
        <v>232</v>
      </c>
      <c r="J213" s="110"/>
      <c r="K213" s="155"/>
      <c r="L213" s="52"/>
      <c r="M213" s="102"/>
      <c r="N213" s="102"/>
      <c r="O213" s="102"/>
      <c r="P213" s="102"/>
      <c r="Q213" s="102"/>
      <c r="R213" s="103"/>
      <c r="S213" s="103"/>
      <c r="T213" s="102"/>
      <c r="U213" s="102"/>
      <c r="V213" s="102"/>
      <c r="W213" s="102"/>
      <c r="X213" s="3"/>
      <c r="Y213" s="3"/>
      <c r="Z213" s="3"/>
      <c r="AA213" s="3"/>
      <c r="AB213" s="3"/>
      <c r="AC213" s="3"/>
      <c r="AD213" s="3"/>
      <c r="AE213" s="3"/>
      <c r="AF213" s="3"/>
      <c r="AG213" s="3"/>
      <c r="AH213" s="3"/>
      <c r="AI213" s="3"/>
      <c r="AJ213" s="3"/>
      <c r="AK213" s="3"/>
      <c r="AL213" s="3"/>
    </row>
    <row r="214" spans="1:38" ht="12.75">
      <c r="A214" s="3"/>
      <c r="B214" s="22" t="str">
        <f>IF(ISERROR(VLOOKUP(J214,'==='!B:E,4,FALSE)),"",VLOOKUP(J214,'==='!B:E,4,FALSE))</f>
        <v/>
      </c>
      <c r="C214" s="22" t="s">
        <v>378</v>
      </c>
      <c r="D214" s="49" t="s">
        <v>99</v>
      </c>
      <c r="E214" s="110"/>
      <c r="F214" s="110"/>
      <c r="G214" s="110"/>
      <c r="H214" s="50" t="s">
        <v>99</v>
      </c>
      <c r="I214" s="22" t="s">
        <v>232</v>
      </c>
      <c r="J214" s="110"/>
      <c r="K214" s="155"/>
      <c r="L214" s="52"/>
      <c r="M214" s="102"/>
      <c r="N214" s="102"/>
      <c r="O214" s="102"/>
      <c r="P214" s="102"/>
      <c r="Q214" s="102"/>
      <c r="R214" s="103"/>
      <c r="S214" s="103"/>
      <c r="T214" s="102"/>
      <c r="U214" s="102"/>
      <c r="V214" s="102"/>
      <c r="W214" s="102"/>
      <c r="X214" s="3"/>
      <c r="Y214" s="3"/>
      <c r="Z214" s="3"/>
      <c r="AA214" s="3"/>
      <c r="AB214" s="3"/>
      <c r="AC214" s="3"/>
      <c r="AD214" s="3"/>
      <c r="AE214" s="3"/>
      <c r="AF214" s="3"/>
      <c r="AG214" s="3"/>
      <c r="AH214" s="3"/>
      <c r="AI214" s="3"/>
      <c r="AJ214" s="3"/>
      <c r="AK214" s="3"/>
      <c r="AL214" s="3"/>
    </row>
    <row r="215" spans="1:38" ht="12.75">
      <c r="A215" s="3"/>
      <c r="B215" s="22" t="str">
        <f>IF(ISERROR(VLOOKUP(J215,'==='!B:E,4,FALSE)),"",VLOOKUP(J215,'==='!B:E,4,FALSE))</f>
        <v/>
      </c>
      <c r="C215" s="22" t="s">
        <v>379</v>
      </c>
      <c r="D215" s="49" t="s">
        <v>99</v>
      </c>
      <c r="E215" s="110"/>
      <c r="F215" s="110"/>
      <c r="G215" s="110"/>
      <c r="H215" s="50" t="s">
        <v>99</v>
      </c>
      <c r="I215" s="22" t="s">
        <v>232</v>
      </c>
      <c r="J215" s="110"/>
      <c r="K215" s="155"/>
      <c r="L215" s="52"/>
      <c r="M215" s="102"/>
      <c r="N215" s="102"/>
      <c r="O215" s="102"/>
      <c r="P215" s="102"/>
      <c r="Q215" s="102"/>
      <c r="R215" s="103"/>
      <c r="S215" s="103"/>
      <c r="T215" s="102"/>
      <c r="U215" s="102"/>
      <c r="V215" s="102"/>
      <c r="W215" s="102"/>
      <c r="X215" s="3"/>
      <c r="Y215" s="3"/>
      <c r="Z215" s="3"/>
      <c r="AA215" s="3"/>
      <c r="AB215" s="3"/>
      <c r="AC215" s="3"/>
      <c r="AD215" s="3"/>
      <c r="AE215" s="3"/>
      <c r="AF215" s="3"/>
      <c r="AG215" s="3"/>
      <c r="AH215" s="3"/>
      <c r="AI215" s="3"/>
      <c r="AJ215" s="3"/>
      <c r="AK215" s="3"/>
      <c r="AL215" s="3"/>
    </row>
    <row r="216" spans="1:38" ht="12.75">
      <c r="A216" s="3"/>
      <c r="B216" s="22" t="str">
        <f>IF(ISERROR(VLOOKUP(J216,'==='!B:E,4,FALSE)),"",VLOOKUP(J216,'==='!B:E,4,FALSE))</f>
        <v/>
      </c>
      <c r="C216" s="22" t="s">
        <v>380</v>
      </c>
      <c r="D216" s="49" t="s">
        <v>99</v>
      </c>
      <c r="E216" s="110"/>
      <c r="F216" s="110"/>
      <c r="G216" s="110"/>
      <c r="H216" s="50" t="s">
        <v>99</v>
      </c>
      <c r="I216" s="22" t="s">
        <v>232</v>
      </c>
      <c r="J216" s="110"/>
      <c r="K216" s="155"/>
      <c r="L216" s="52"/>
      <c r="M216" s="102"/>
      <c r="N216" s="102"/>
      <c r="O216" s="102"/>
      <c r="P216" s="102"/>
      <c r="Q216" s="102"/>
      <c r="R216" s="103"/>
      <c r="S216" s="103"/>
      <c r="T216" s="102"/>
      <c r="U216" s="102"/>
      <c r="V216" s="102"/>
      <c r="W216" s="102"/>
      <c r="X216" s="3"/>
      <c r="Y216" s="3"/>
      <c r="Z216" s="3"/>
      <c r="AA216" s="3"/>
      <c r="AB216" s="3"/>
      <c r="AC216" s="3"/>
      <c r="AD216" s="3"/>
      <c r="AE216" s="3"/>
      <c r="AF216" s="3"/>
      <c r="AG216" s="3"/>
      <c r="AH216" s="3"/>
      <c r="AI216" s="3"/>
      <c r="AJ216" s="3"/>
      <c r="AK216" s="3"/>
      <c r="AL216" s="3"/>
    </row>
    <row r="217" spans="1:38" ht="12.75">
      <c r="A217" s="3"/>
      <c r="B217" s="22" t="str">
        <f>IF(ISERROR(VLOOKUP(J217,'==='!B:E,4,FALSE)),"",VLOOKUP(J217,'==='!B:E,4,FALSE))</f>
        <v/>
      </c>
      <c r="C217" s="22" t="s">
        <v>381</v>
      </c>
      <c r="D217" s="49" t="s">
        <v>99</v>
      </c>
      <c r="E217" s="110"/>
      <c r="F217" s="110"/>
      <c r="G217" s="110"/>
      <c r="H217" s="50" t="s">
        <v>99</v>
      </c>
      <c r="I217" s="22" t="s">
        <v>232</v>
      </c>
      <c r="J217" s="110"/>
      <c r="K217" s="155"/>
      <c r="L217" s="52"/>
      <c r="M217" s="102"/>
      <c r="N217" s="102"/>
      <c r="O217" s="102"/>
      <c r="P217" s="102"/>
      <c r="Q217" s="102"/>
      <c r="R217" s="103"/>
      <c r="S217" s="103"/>
      <c r="T217" s="102"/>
      <c r="U217" s="102"/>
      <c r="V217" s="102"/>
      <c r="W217" s="102"/>
      <c r="X217" s="3"/>
      <c r="Y217" s="3"/>
      <c r="Z217" s="3"/>
      <c r="AA217" s="3"/>
      <c r="AB217" s="3"/>
      <c r="AC217" s="3"/>
      <c r="AD217" s="3"/>
      <c r="AE217" s="3"/>
      <c r="AF217" s="3"/>
      <c r="AG217" s="3"/>
      <c r="AH217" s="3"/>
      <c r="AI217" s="3"/>
      <c r="AJ217" s="3"/>
      <c r="AK217" s="3"/>
      <c r="AL217" s="3"/>
    </row>
    <row r="218" spans="1:38" ht="12.75">
      <c r="A218" s="3"/>
      <c r="B218" s="22" t="str">
        <f>IF(ISERROR(VLOOKUP(J218,'==='!B:E,4,FALSE)),"",VLOOKUP(J218,'==='!B:E,4,FALSE))</f>
        <v/>
      </c>
      <c r="C218" s="22" t="s">
        <v>382</v>
      </c>
      <c r="D218" s="49" t="s">
        <v>99</v>
      </c>
      <c r="E218" s="110"/>
      <c r="F218" s="110"/>
      <c r="G218" s="110"/>
      <c r="H218" s="50" t="s">
        <v>99</v>
      </c>
      <c r="I218" s="22" t="s">
        <v>232</v>
      </c>
      <c r="J218" s="110"/>
      <c r="K218" s="155"/>
      <c r="L218" s="52"/>
      <c r="M218" s="102"/>
      <c r="N218" s="102"/>
      <c r="O218" s="102"/>
      <c r="P218" s="102"/>
      <c r="Q218" s="102"/>
      <c r="R218" s="103"/>
      <c r="S218" s="103"/>
      <c r="T218" s="102"/>
      <c r="U218" s="102"/>
      <c r="V218" s="102"/>
      <c r="W218" s="102"/>
      <c r="X218" s="3"/>
      <c r="Y218" s="3"/>
      <c r="Z218" s="3"/>
      <c r="AA218" s="3"/>
      <c r="AB218" s="3"/>
      <c r="AC218" s="3"/>
      <c r="AD218" s="3"/>
      <c r="AE218" s="3"/>
      <c r="AF218" s="3"/>
      <c r="AG218" s="3"/>
      <c r="AH218" s="3"/>
      <c r="AI218" s="3"/>
      <c r="AJ218" s="3"/>
      <c r="AK218" s="3"/>
      <c r="AL218" s="3"/>
    </row>
    <row r="219" spans="1:38" ht="12.75">
      <c r="A219" s="3"/>
      <c r="B219" s="22" t="str">
        <f>IF(ISERROR(VLOOKUP(J219,'==='!B:E,4,FALSE)),"",VLOOKUP(J219,'==='!B:E,4,FALSE))</f>
        <v/>
      </c>
      <c r="C219" s="22" t="s">
        <v>383</v>
      </c>
      <c r="D219" s="49" t="s">
        <v>99</v>
      </c>
      <c r="E219" s="110"/>
      <c r="F219" s="110"/>
      <c r="G219" s="110"/>
      <c r="H219" s="50" t="s">
        <v>99</v>
      </c>
      <c r="I219" s="22" t="s">
        <v>232</v>
      </c>
      <c r="J219" s="110"/>
      <c r="K219" s="155"/>
      <c r="L219" s="52"/>
      <c r="M219" s="102"/>
      <c r="N219" s="102"/>
      <c r="O219" s="102"/>
      <c r="P219" s="102"/>
      <c r="Q219" s="102"/>
      <c r="R219" s="103"/>
      <c r="S219" s="103"/>
      <c r="T219" s="102"/>
      <c r="U219" s="102"/>
      <c r="V219" s="102"/>
      <c r="W219" s="102"/>
      <c r="X219" s="3"/>
      <c r="Y219" s="3"/>
      <c r="Z219" s="3"/>
      <c r="AA219" s="3"/>
      <c r="AB219" s="3"/>
      <c r="AC219" s="3"/>
      <c r="AD219" s="3"/>
      <c r="AE219" s="3"/>
      <c r="AF219" s="3"/>
      <c r="AG219" s="3"/>
      <c r="AH219" s="3"/>
      <c r="AI219" s="3"/>
      <c r="AJ219" s="3"/>
      <c r="AK219" s="3"/>
      <c r="AL219" s="3"/>
    </row>
    <row r="220" spans="1:38" ht="12.75">
      <c r="A220" s="3"/>
      <c r="B220" s="22" t="str">
        <f>IF(ISERROR(VLOOKUP(J220,'==='!B:E,4,FALSE)),"",VLOOKUP(J220,'==='!B:E,4,FALSE))</f>
        <v/>
      </c>
      <c r="C220" s="22" t="s">
        <v>384</v>
      </c>
      <c r="D220" s="49" t="s">
        <v>99</v>
      </c>
      <c r="E220" s="110"/>
      <c r="F220" s="110"/>
      <c r="G220" s="110"/>
      <c r="H220" s="50" t="s">
        <v>99</v>
      </c>
      <c r="I220" s="22" t="s">
        <v>232</v>
      </c>
      <c r="J220" s="110"/>
      <c r="K220" s="155"/>
      <c r="L220" s="52"/>
      <c r="M220" s="102"/>
      <c r="N220" s="102"/>
      <c r="O220" s="102"/>
      <c r="P220" s="102"/>
      <c r="Q220" s="102"/>
      <c r="R220" s="103"/>
      <c r="S220" s="103"/>
      <c r="T220" s="102"/>
      <c r="U220" s="102"/>
      <c r="V220" s="102"/>
      <c r="W220" s="102"/>
      <c r="X220" s="3"/>
      <c r="Y220" s="3"/>
      <c r="Z220" s="3"/>
      <c r="AA220" s="3"/>
      <c r="AB220" s="3"/>
      <c r="AC220" s="3"/>
      <c r="AD220" s="3"/>
      <c r="AE220" s="3"/>
      <c r="AF220" s="3"/>
      <c r="AG220" s="3"/>
      <c r="AH220" s="3"/>
      <c r="AI220" s="3"/>
      <c r="AJ220" s="3"/>
      <c r="AK220" s="3"/>
      <c r="AL220" s="3"/>
    </row>
    <row r="221" spans="1:38" ht="12.75">
      <c r="A221" s="3"/>
      <c r="B221" s="22" t="str">
        <f>IF(ISERROR(VLOOKUP(J221,'==='!B:E,4,FALSE)),"",VLOOKUP(J221,'==='!B:E,4,FALSE))</f>
        <v/>
      </c>
      <c r="C221" s="22" t="s">
        <v>385</v>
      </c>
      <c r="D221" s="49" t="s">
        <v>99</v>
      </c>
      <c r="E221" s="110"/>
      <c r="F221" s="110"/>
      <c r="G221" s="110"/>
      <c r="H221" s="50" t="s">
        <v>99</v>
      </c>
      <c r="I221" s="22" t="s">
        <v>232</v>
      </c>
      <c r="J221" s="110"/>
      <c r="K221" s="155"/>
      <c r="L221" s="52"/>
      <c r="M221" s="102"/>
      <c r="N221" s="102"/>
      <c r="O221" s="102"/>
      <c r="P221" s="102"/>
      <c r="Q221" s="102"/>
      <c r="R221" s="103"/>
      <c r="S221" s="103"/>
      <c r="T221" s="102"/>
      <c r="U221" s="102"/>
      <c r="V221" s="102"/>
      <c r="W221" s="102"/>
      <c r="X221" s="3"/>
      <c r="Y221" s="3"/>
      <c r="Z221" s="3"/>
      <c r="AA221" s="3"/>
      <c r="AB221" s="3"/>
      <c r="AC221" s="3"/>
      <c r="AD221" s="3"/>
      <c r="AE221" s="3"/>
      <c r="AF221" s="3"/>
      <c r="AG221" s="3"/>
      <c r="AH221" s="3"/>
      <c r="AI221" s="3"/>
      <c r="AJ221" s="3"/>
      <c r="AK221" s="3"/>
      <c r="AL221" s="3"/>
    </row>
    <row r="222" spans="1:38" ht="12.75">
      <c r="A222" s="3"/>
      <c r="B222" s="22" t="str">
        <f>IF(ISERROR(VLOOKUP(J222,'==='!B:E,4,FALSE)),"",VLOOKUP(J222,'==='!B:E,4,FALSE))</f>
        <v/>
      </c>
      <c r="C222" s="22" t="s">
        <v>386</v>
      </c>
      <c r="D222" s="49" t="s">
        <v>99</v>
      </c>
      <c r="E222" s="110"/>
      <c r="F222" s="110"/>
      <c r="G222" s="110"/>
      <c r="H222" s="50" t="s">
        <v>99</v>
      </c>
      <c r="I222" s="22" t="s">
        <v>232</v>
      </c>
      <c r="J222" s="110"/>
      <c r="K222" s="155"/>
      <c r="L222" s="52"/>
      <c r="M222" s="102"/>
      <c r="N222" s="102"/>
      <c r="O222" s="102"/>
      <c r="P222" s="102"/>
      <c r="Q222" s="102"/>
      <c r="R222" s="103"/>
      <c r="S222" s="103"/>
      <c r="T222" s="102"/>
      <c r="U222" s="102"/>
      <c r="V222" s="102"/>
      <c r="W222" s="102"/>
      <c r="X222" s="3"/>
      <c r="Y222" s="3"/>
      <c r="Z222" s="3"/>
      <c r="AA222" s="3"/>
      <c r="AB222" s="3"/>
      <c r="AC222" s="3"/>
      <c r="AD222" s="3"/>
      <c r="AE222" s="3"/>
      <c r="AF222" s="3"/>
      <c r="AG222" s="3"/>
      <c r="AH222" s="3"/>
      <c r="AI222" s="3"/>
      <c r="AJ222" s="3"/>
      <c r="AK222" s="3"/>
      <c r="AL222" s="3"/>
    </row>
    <row r="223" spans="1:38" ht="12.75">
      <c r="A223" s="3"/>
      <c r="B223" s="22" t="str">
        <f>IF(ISERROR(VLOOKUP(J223,'==='!B:E,4,FALSE)),"",VLOOKUP(J223,'==='!B:E,4,FALSE))</f>
        <v/>
      </c>
      <c r="C223" s="22" t="s">
        <v>387</v>
      </c>
      <c r="D223" s="49" t="s">
        <v>99</v>
      </c>
      <c r="E223" s="110"/>
      <c r="F223" s="110"/>
      <c r="G223" s="110"/>
      <c r="H223" s="50" t="s">
        <v>99</v>
      </c>
      <c r="I223" s="22" t="s">
        <v>232</v>
      </c>
      <c r="J223" s="110"/>
      <c r="K223" s="155"/>
      <c r="L223" s="52"/>
      <c r="M223" s="102"/>
      <c r="N223" s="102"/>
      <c r="O223" s="102"/>
      <c r="P223" s="102"/>
      <c r="Q223" s="102"/>
      <c r="R223" s="103"/>
      <c r="S223" s="103"/>
      <c r="T223" s="102"/>
      <c r="U223" s="102"/>
      <c r="V223" s="102"/>
      <c r="W223" s="102"/>
      <c r="X223" s="3"/>
      <c r="Y223" s="3"/>
      <c r="Z223" s="3"/>
      <c r="AA223" s="3"/>
      <c r="AB223" s="3"/>
      <c r="AC223" s="3"/>
      <c r="AD223" s="3"/>
      <c r="AE223" s="3"/>
      <c r="AF223" s="3"/>
      <c r="AG223" s="3"/>
      <c r="AH223" s="3"/>
      <c r="AI223" s="3"/>
      <c r="AJ223" s="3"/>
      <c r="AK223" s="3"/>
      <c r="AL223" s="3"/>
    </row>
    <row r="224" spans="1:38" ht="12.75">
      <c r="A224" s="3"/>
      <c r="B224" s="22" t="str">
        <f>IF(ISERROR(VLOOKUP(J224,'==='!B:E,4,FALSE)),"",VLOOKUP(J224,'==='!B:E,4,FALSE))</f>
        <v/>
      </c>
      <c r="C224" s="22" t="s">
        <v>388</v>
      </c>
      <c r="D224" s="49" t="s">
        <v>99</v>
      </c>
      <c r="E224" s="110"/>
      <c r="F224" s="110"/>
      <c r="G224" s="110"/>
      <c r="H224" s="50" t="s">
        <v>99</v>
      </c>
      <c r="I224" s="22" t="s">
        <v>232</v>
      </c>
      <c r="J224" s="110"/>
      <c r="K224" s="155"/>
      <c r="L224" s="52"/>
      <c r="M224" s="102"/>
      <c r="N224" s="102"/>
      <c r="O224" s="102"/>
      <c r="P224" s="102"/>
      <c r="Q224" s="102"/>
      <c r="R224" s="103"/>
      <c r="S224" s="103"/>
      <c r="T224" s="102"/>
      <c r="U224" s="102"/>
      <c r="V224" s="102"/>
      <c r="W224" s="102"/>
      <c r="X224" s="3"/>
      <c r="Y224" s="3"/>
      <c r="Z224" s="3"/>
      <c r="AA224" s="3"/>
      <c r="AB224" s="3"/>
      <c r="AC224" s="3"/>
      <c r="AD224" s="3"/>
      <c r="AE224" s="3"/>
      <c r="AF224" s="3"/>
      <c r="AG224" s="3"/>
      <c r="AH224" s="3"/>
      <c r="AI224" s="3"/>
      <c r="AJ224" s="3"/>
      <c r="AK224" s="3"/>
      <c r="AL224" s="3"/>
    </row>
    <row r="225" spans="1:38" ht="12.75">
      <c r="A225" s="3"/>
      <c r="B225" s="22" t="str">
        <f>IF(ISERROR(VLOOKUP(J225,'==='!B:E,4,FALSE)),"",VLOOKUP(J225,'==='!B:E,4,FALSE))</f>
        <v/>
      </c>
      <c r="C225" s="22" t="s">
        <v>389</v>
      </c>
      <c r="D225" s="49" t="s">
        <v>99</v>
      </c>
      <c r="E225" s="110"/>
      <c r="F225" s="110"/>
      <c r="G225" s="110"/>
      <c r="H225" s="50" t="s">
        <v>99</v>
      </c>
      <c r="I225" s="22" t="s">
        <v>232</v>
      </c>
      <c r="J225" s="110"/>
      <c r="K225" s="155"/>
      <c r="L225" s="52"/>
      <c r="M225" s="102"/>
      <c r="N225" s="102"/>
      <c r="O225" s="102"/>
      <c r="P225" s="102"/>
      <c r="Q225" s="102"/>
      <c r="R225" s="103"/>
      <c r="S225" s="103"/>
      <c r="T225" s="102"/>
      <c r="U225" s="102"/>
      <c r="V225" s="102"/>
      <c r="W225" s="102"/>
      <c r="X225" s="3"/>
      <c r="Y225" s="3"/>
      <c r="Z225" s="3"/>
      <c r="AA225" s="3"/>
      <c r="AB225" s="3"/>
      <c r="AC225" s="3"/>
      <c r="AD225" s="3"/>
      <c r="AE225" s="3"/>
      <c r="AF225" s="3"/>
      <c r="AG225" s="3"/>
      <c r="AH225" s="3"/>
      <c r="AI225" s="3"/>
      <c r="AJ225" s="3"/>
      <c r="AK225" s="3"/>
      <c r="AL225" s="3"/>
    </row>
    <row r="226" spans="1:38" ht="12.75">
      <c r="A226" s="3"/>
      <c r="B226" s="22" t="str">
        <f>IF(ISERROR(VLOOKUP(J226,'==='!B:E,4,FALSE)),"",VLOOKUP(J226,'==='!B:E,4,FALSE))</f>
        <v/>
      </c>
      <c r="C226" s="22" t="s">
        <v>390</v>
      </c>
      <c r="D226" s="49" t="s">
        <v>99</v>
      </c>
      <c r="E226" s="110"/>
      <c r="F226" s="110"/>
      <c r="G226" s="110"/>
      <c r="H226" s="50" t="s">
        <v>99</v>
      </c>
      <c r="I226" s="22" t="s">
        <v>232</v>
      </c>
      <c r="J226" s="110"/>
      <c r="K226" s="155"/>
      <c r="L226" s="52"/>
      <c r="M226" s="102"/>
      <c r="N226" s="102"/>
      <c r="O226" s="102"/>
      <c r="P226" s="102"/>
      <c r="Q226" s="102"/>
      <c r="R226" s="103"/>
      <c r="S226" s="103"/>
      <c r="T226" s="102"/>
      <c r="U226" s="102"/>
      <c r="V226" s="102"/>
      <c r="W226" s="102"/>
      <c r="X226" s="3"/>
      <c r="Y226" s="3"/>
      <c r="Z226" s="3"/>
      <c r="AA226" s="3"/>
      <c r="AB226" s="3"/>
      <c r="AC226" s="3"/>
      <c r="AD226" s="3"/>
      <c r="AE226" s="3"/>
      <c r="AF226" s="3"/>
      <c r="AG226" s="3"/>
      <c r="AH226" s="3"/>
      <c r="AI226" s="3"/>
      <c r="AJ226" s="3"/>
      <c r="AK226" s="3"/>
      <c r="AL226" s="3"/>
    </row>
    <row r="227" spans="1:38" ht="12.75">
      <c r="A227" s="3"/>
      <c r="B227" s="22" t="str">
        <f>IF(ISERROR(VLOOKUP(J227,'==='!B:E,4,FALSE)),"",VLOOKUP(J227,'==='!B:E,4,FALSE))</f>
        <v/>
      </c>
      <c r="C227" s="22" t="s">
        <v>391</v>
      </c>
      <c r="D227" s="49" t="s">
        <v>99</v>
      </c>
      <c r="E227" s="110"/>
      <c r="F227" s="110"/>
      <c r="G227" s="110"/>
      <c r="H227" s="50" t="s">
        <v>99</v>
      </c>
      <c r="I227" s="22" t="s">
        <v>232</v>
      </c>
      <c r="J227" s="110"/>
      <c r="K227" s="155"/>
      <c r="L227" s="52"/>
      <c r="M227" s="102"/>
      <c r="N227" s="102"/>
      <c r="O227" s="102"/>
      <c r="P227" s="102"/>
      <c r="Q227" s="102"/>
      <c r="R227" s="103"/>
      <c r="S227" s="103"/>
      <c r="T227" s="102"/>
      <c r="U227" s="102"/>
      <c r="V227" s="102"/>
      <c r="W227" s="102"/>
      <c r="X227" s="3"/>
      <c r="Y227" s="3"/>
      <c r="Z227" s="3"/>
      <c r="AA227" s="3"/>
      <c r="AB227" s="3"/>
      <c r="AC227" s="3"/>
      <c r="AD227" s="3"/>
      <c r="AE227" s="3"/>
      <c r="AF227" s="3"/>
      <c r="AG227" s="3"/>
      <c r="AH227" s="3"/>
      <c r="AI227" s="3"/>
      <c r="AJ227" s="3"/>
      <c r="AK227" s="3"/>
      <c r="AL227" s="3"/>
    </row>
    <row r="228" spans="1:38" ht="12.75">
      <c r="A228" s="3"/>
      <c r="B228" s="22" t="str">
        <f>IF(ISERROR(VLOOKUP(J228,'==='!B:E,4,FALSE)),"",VLOOKUP(J228,'==='!B:E,4,FALSE))</f>
        <v/>
      </c>
      <c r="C228" s="22" t="s">
        <v>392</v>
      </c>
      <c r="D228" s="49" t="s">
        <v>99</v>
      </c>
      <c r="E228" s="110"/>
      <c r="F228" s="110"/>
      <c r="G228" s="110"/>
      <c r="H228" s="50" t="s">
        <v>99</v>
      </c>
      <c r="I228" s="22" t="s">
        <v>232</v>
      </c>
      <c r="J228" s="110"/>
      <c r="K228" s="155"/>
      <c r="L228" s="52"/>
      <c r="M228" s="102"/>
      <c r="N228" s="102"/>
      <c r="O228" s="102"/>
      <c r="P228" s="102"/>
      <c r="Q228" s="102"/>
      <c r="R228" s="103"/>
      <c r="S228" s="103"/>
      <c r="T228" s="102"/>
      <c r="U228" s="102"/>
      <c r="V228" s="102"/>
      <c r="W228" s="102"/>
      <c r="X228" s="3"/>
      <c r="Y228" s="3"/>
      <c r="Z228" s="3"/>
      <c r="AA228" s="3"/>
      <c r="AB228" s="3"/>
      <c r="AC228" s="3"/>
      <c r="AD228" s="3"/>
      <c r="AE228" s="3"/>
      <c r="AF228" s="3"/>
      <c r="AG228" s="3"/>
      <c r="AH228" s="3"/>
      <c r="AI228" s="3"/>
      <c r="AJ228" s="3"/>
      <c r="AK228" s="3"/>
      <c r="AL228" s="3"/>
    </row>
    <row r="229" spans="1:38" ht="12.75">
      <c r="A229" s="3"/>
      <c r="B229" s="22" t="str">
        <f>IF(ISERROR(VLOOKUP(J229,'==='!B:E,4,FALSE)),"",VLOOKUP(J229,'==='!B:E,4,FALSE))</f>
        <v/>
      </c>
      <c r="C229" s="22" t="s">
        <v>393</v>
      </c>
      <c r="D229" s="49" t="s">
        <v>99</v>
      </c>
      <c r="E229" s="110"/>
      <c r="F229" s="110"/>
      <c r="G229" s="110"/>
      <c r="H229" s="50" t="s">
        <v>99</v>
      </c>
      <c r="I229" s="22" t="s">
        <v>232</v>
      </c>
      <c r="J229" s="110"/>
      <c r="K229" s="155"/>
      <c r="L229" s="52"/>
      <c r="M229" s="102"/>
      <c r="N229" s="102"/>
      <c r="O229" s="102"/>
      <c r="P229" s="102"/>
      <c r="Q229" s="102"/>
      <c r="R229" s="103"/>
      <c r="S229" s="103"/>
      <c r="T229" s="102"/>
      <c r="U229" s="102"/>
      <c r="V229" s="102"/>
      <c r="W229" s="102"/>
      <c r="X229" s="3"/>
      <c r="Y229" s="3"/>
      <c r="Z229" s="3"/>
      <c r="AA229" s="3"/>
      <c r="AB229" s="3"/>
      <c r="AC229" s="3"/>
      <c r="AD229" s="3"/>
      <c r="AE229" s="3"/>
      <c r="AF229" s="3"/>
      <c r="AG229" s="3"/>
      <c r="AH229" s="3"/>
      <c r="AI229" s="3"/>
      <c r="AJ229" s="3"/>
      <c r="AK229" s="3"/>
      <c r="AL229" s="3"/>
    </row>
    <row r="230" spans="1:38" ht="12.75">
      <c r="A230" s="3"/>
      <c r="B230" s="22" t="str">
        <f>IF(ISERROR(VLOOKUP(J230,'==='!B:E,4,FALSE)),"",VLOOKUP(J230,'==='!B:E,4,FALSE))</f>
        <v/>
      </c>
      <c r="C230" s="22" t="s">
        <v>394</v>
      </c>
      <c r="D230" s="49" t="s">
        <v>99</v>
      </c>
      <c r="E230" s="110"/>
      <c r="F230" s="110"/>
      <c r="G230" s="110"/>
      <c r="H230" s="50" t="s">
        <v>99</v>
      </c>
      <c r="I230" s="22" t="s">
        <v>232</v>
      </c>
      <c r="J230" s="110"/>
      <c r="K230" s="155"/>
      <c r="L230" s="52"/>
      <c r="M230" s="102"/>
      <c r="N230" s="102"/>
      <c r="O230" s="102"/>
      <c r="P230" s="102"/>
      <c r="Q230" s="102"/>
      <c r="R230" s="103"/>
      <c r="S230" s="103"/>
      <c r="T230" s="102"/>
      <c r="U230" s="102"/>
      <c r="V230" s="102"/>
      <c r="W230" s="102"/>
      <c r="X230" s="3"/>
      <c r="Y230" s="3"/>
      <c r="Z230" s="3"/>
      <c r="AA230" s="3"/>
      <c r="AB230" s="3"/>
      <c r="AC230" s="3"/>
      <c r="AD230" s="3"/>
      <c r="AE230" s="3"/>
      <c r="AF230" s="3"/>
      <c r="AG230" s="3"/>
      <c r="AH230" s="3"/>
      <c r="AI230" s="3"/>
      <c r="AJ230" s="3"/>
      <c r="AK230" s="3"/>
      <c r="AL230" s="3"/>
    </row>
    <row r="231" spans="1:38" ht="12.75">
      <c r="A231" s="3"/>
      <c r="B231" s="22" t="str">
        <f>IF(ISERROR(VLOOKUP(J231,'==='!B:E,4,FALSE)),"",VLOOKUP(J231,'==='!B:E,4,FALSE))</f>
        <v/>
      </c>
      <c r="C231" s="22" t="s">
        <v>395</v>
      </c>
      <c r="D231" s="49" t="s">
        <v>99</v>
      </c>
      <c r="E231" s="110"/>
      <c r="F231" s="110"/>
      <c r="G231" s="110"/>
      <c r="H231" s="50" t="s">
        <v>99</v>
      </c>
      <c r="I231" s="22" t="s">
        <v>232</v>
      </c>
      <c r="J231" s="110"/>
      <c r="K231" s="155"/>
      <c r="L231" s="52"/>
      <c r="M231" s="102"/>
      <c r="N231" s="102"/>
      <c r="O231" s="102"/>
      <c r="P231" s="102"/>
      <c r="Q231" s="102"/>
      <c r="R231" s="103"/>
      <c r="S231" s="103"/>
      <c r="T231" s="102"/>
      <c r="U231" s="102"/>
      <c r="V231" s="102"/>
      <c r="W231" s="102"/>
      <c r="X231" s="3"/>
      <c r="Y231" s="3"/>
      <c r="Z231" s="3"/>
      <c r="AA231" s="3"/>
      <c r="AB231" s="3"/>
      <c r="AC231" s="3"/>
      <c r="AD231" s="3"/>
      <c r="AE231" s="3"/>
      <c r="AF231" s="3"/>
      <c r="AG231" s="3"/>
      <c r="AH231" s="3"/>
      <c r="AI231" s="3"/>
      <c r="AJ231" s="3"/>
      <c r="AK231" s="3"/>
      <c r="AL231" s="3"/>
    </row>
    <row r="232" spans="1:38" ht="12.75">
      <c r="A232" s="3"/>
      <c r="B232" s="22" t="str">
        <f>IF(ISERROR(VLOOKUP(J232,'==='!B:E,4,FALSE)),"",VLOOKUP(J232,'==='!B:E,4,FALSE))</f>
        <v/>
      </c>
      <c r="C232" s="22" t="s">
        <v>396</v>
      </c>
      <c r="D232" s="49" t="s">
        <v>99</v>
      </c>
      <c r="E232" s="110"/>
      <c r="F232" s="110"/>
      <c r="G232" s="110"/>
      <c r="H232" s="50" t="s">
        <v>99</v>
      </c>
      <c r="I232" s="22" t="s">
        <v>232</v>
      </c>
      <c r="J232" s="110"/>
      <c r="K232" s="155"/>
      <c r="L232" s="52"/>
      <c r="M232" s="102"/>
      <c r="N232" s="102"/>
      <c r="O232" s="102"/>
      <c r="P232" s="102"/>
      <c r="Q232" s="102"/>
      <c r="R232" s="103"/>
      <c r="S232" s="103"/>
      <c r="T232" s="102"/>
      <c r="U232" s="102"/>
      <c r="V232" s="102"/>
      <c r="W232" s="102"/>
      <c r="X232" s="3"/>
      <c r="Y232" s="3"/>
      <c r="Z232" s="3"/>
      <c r="AA232" s="3"/>
      <c r="AB232" s="3"/>
      <c r="AC232" s="3"/>
      <c r="AD232" s="3"/>
      <c r="AE232" s="3"/>
      <c r="AF232" s="3"/>
      <c r="AG232" s="3"/>
      <c r="AH232" s="3"/>
      <c r="AI232" s="3"/>
      <c r="AJ232" s="3"/>
      <c r="AK232" s="3"/>
      <c r="AL232" s="3"/>
    </row>
    <row r="233" spans="1:38" ht="12.75">
      <c r="A233" s="3"/>
      <c r="B233" s="22" t="str">
        <f>IF(ISERROR(VLOOKUP(J233,'==='!B:E,4,FALSE)),"",VLOOKUP(J233,'==='!B:E,4,FALSE))</f>
        <v/>
      </c>
      <c r="C233" s="22" t="s">
        <v>397</v>
      </c>
      <c r="D233" s="49" t="s">
        <v>99</v>
      </c>
      <c r="E233" s="110"/>
      <c r="F233" s="110"/>
      <c r="G233" s="110"/>
      <c r="H233" s="50" t="s">
        <v>99</v>
      </c>
      <c r="I233" s="22" t="s">
        <v>232</v>
      </c>
      <c r="J233" s="110"/>
      <c r="K233" s="155"/>
      <c r="L233" s="52"/>
      <c r="M233" s="102"/>
      <c r="N233" s="102"/>
      <c r="O233" s="102"/>
      <c r="P233" s="102"/>
      <c r="Q233" s="102"/>
      <c r="R233" s="103"/>
      <c r="S233" s="103"/>
      <c r="T233" s="102"/>
      <c r="U233" s="102"/>
      <c r="V233" s="102"/>
      <c r="W233" s="102"/>
      <c r="X233" s="3"/>
      <c r="Y233" s="3"/>
      <c r="Z233" s="3"/>
      <c r="AA233" s="3"/>
      <c r="AB233" s="3"/>
      <c r="AC233" s="3"/>
      <c r="AD233" s="3"/>
      <c r="AE233" s="3"/>
      <c r="AF233" s="3"/>
      <c r="AG233" s="3"/>
      <c r="AH233" s="3"/>
      <c r="AI233" s="3"/>
      <c r="AJ233" s="3"/>
      <c r="AK233" s="3"/>
      <c r="AL233" s="3"/>
    </row>
    <row r="234" spans="1:38" ht="12.75">
      <c r="A234" s="3"/>
      <c r="B234" s="22" t="str">
        <f>IF(ISERROR(VLOOKUP(J234,'==='!B:E,4,FALSE)),"",VLOOKUP(J234,'==='!B:E,4,FALSE))</f>
        <v/>
      </c>
      <c r="C234" s="22" t="s">
        <v>398</v>
      </c>
      <c r="D234" s="49" t="s">
        <v>99</v>
      </c>
      <c r="E234" s="110"/>
      <c r="F234" s="110"/>
      <c r="G234" s="110"/>
      <c r="H234" s="50" t="s">
        <v>99</v>
      </c>
      <c r="I234" s="22" t="s">
        <v>232</v>
      </c>
      <c r="J234" s="110"/>
      <c r="K234" s="155"/>
      <c r="L234" s="52"/>
      <c r="M234" s="102"/>
      <c r="N234" s="102"/>
      <c r="O234" s="102"/>
      <c r="P234" s="102"/>
      <c r="Q234" s="102"/>
      <c r="R234" s="103"/>
      <c r="S234" s="103"/>
      <c r="T234" s="102"/>
      <c r="U234" s="102"/>
      <c r="V234" s="102"/>
      <c r="W234" s="102"/>
      <c r="X234" s="3"/>
      <c r="Y234" s="3"/>
      <c r="Z234" s="3"/>
      <c r="AA234" s="3"/>
      <c r="AB234" s="3"/>
      <c r="AC234" s="3"/>
      <c r="AD234" s="3"/>
      <c r="AE234" s="3"/>
      <c r="AF234" s="3"/>
      <c r="AG234" s="3"/>
      <c r="AH234" s="3"/>
      <c r="AI234" s="3"/>
      <c r="AJ234" s="3"/>
      <c r="AK234" s="3"/>
      <c r="AL234" s="3"/>
    </row>
    <row r="235" spans="1:38" ht="12.75">
      <c r="A235" s="3"/>
      <c r="B235" s="22" t="str">
        <f>IF(ISERROR(VLOOKUP(J235,'==='!B:E,4,FALSE)),"",VLOOKUP(J235,'==='!B:E,4,FALSE))</f>
        <v/>
      </c>
      <c r="C235" s="22" t="s">
        <v>399</v>
      </c>
      <c r="D235" s="49" t="s">
        <v>99</v>
      </c>
      <c r="E235" s="110"/>
      <c r="F235" s="110"/>
      <c r="G235" s="110"/>
      <c r="H235" s="50" t="s">
        <v>99</v>
      </c>
      <c r="I235" s="22" t="s">
        <v>232</v>
      </c>
      <c r="J235" s="110"/>
      <c r="K235" s="155"/>
      <c r="L235" s="52"/>
      <c r="M235" s="102"/>
      <c r="N235" s="102"/>
      <c r="O235" s="102"/>
      <c r="P235" s="102"/>
      <c r="Q235" s="102"/>
      <c r="R235" s="103"/>
      <c r="S235" s="103"/>
      <c r="T235" s="102"/>
      <c r="U235" s="102"/>
      <c r="V235" s="102"/>
      <c r="W235" s="102"/>
      <c r="X235" s="3"/>
      <c r="Y235" s="3"/>
      <c r="Z235" s="3"/>
      <c r="AA235" s="3"/>
      <c r="AB235" s="3"/>
      <c r="AC235" s="3"/>
      <c r="AD235" s="3"/>
      <c r="AE235" s="3"/>
      <c r="AF235" s="3"/>
      <c r="AG235" s="3"/>
      <c r="AH235" s="3"/>
      <c r="AI235" s="3"/>
      <c r="AJ235" s="3"/>
      <c r="AK235" s="3"/>
      <c r="AL235" s="3"/>
    </row>
    <row r="236" spans="1:38" ht="12.75">
      <c r="A236" s="3"/>
      <c r="B236" s="22" t="str">
        <f>IF(ISERROR(VLOOKUP(J236,'==='!B:E,4,FALSE)),"",VLOOKUP(J236,'==='!B:E,4,FALSE))</f>
        <v/>
      </c>
      <c r="C236" s="22" t="s">
        <v>400</v>
      </c>
      <c r="D236" s="49" t="s">
        <v>99</v>
      </c>
      <c r="E236" s="110"/>
      <c r="F236" s="110"/>
      <c r="G236" s="110"/>
      <c r="H236" s="50" t="s">
        <v>99</v>
      </c>
      <c r="I236" s="22" t="s">
        <v>232</v>
      </c>
      <c r="J236" s="110"/>
      <c r="K236" s="155"/>
      <c r="L236" s="52"/>
      <c r="M236" s="102"/>
      <c r="N236" s="102"/>
      <c r="O236" s="102"/>
      <c r="P236" s="102"/>
      <c r="Q236" s="102"/>
      <c r="R236" s="103"/>
      <c r="S236" s="103"/>
      <c r="T236" s="102"/>
      <c r="U236" s="102"/>
      <c r="V236" s="102"/>
      <c r="W236" s="102"/>
      <c r="X236" s="3"/>
      <c r="Y236" s="3"/>
      <c r="Z236" s="3"/>
      <c r="AA236" s="3"/>
      <c r="AB236" s="3"/>
      <c r="AC236" s="3"/>
      <c r="AD236" s="3"/>
      <c r="AE236" s="3"/>
      <c r="AF236" s="3"/>
      <c r="AG236" s="3"/>
      <c r="AH236" s="3"/>
      <c r="AI236" s="3"/>
      <c r="AJ236" s="3"/>
      <c r="AK236" s="3"/>
      <c r="AL236" s="3"/>
    </row>
    <row r="237" spans="1:38" ht="12.75">
      <c r="A237" s="3"/>
      <c r="B237" s="22" t="str">
        <f>IF(ISERROR(VLOOKUP(J237,'==='!B:E,4,FALSE)),"",VLOOKUP(J237,'==='!B:E,4,FALSE))</f>
        <v/>
      </c>
      <c r="C237" s="22" t="s">
        <v>401</v>
      </c>
      <c r="D237" s="49" t="s">
        <v>99</v>
      </c>
      <c r="E237" s="110"/>
      <c r="F237" s="110"/>
      <c r="G237" s="110"/>
      <c r="H237" s="50" t="s">
        <v>99</v>
      </c>
      <c r="I237" s="22" t="s">
        <v>232</v>
      </c>
      <c r="J237" s="110"/>
      <c r="K237" s="155"/>
      <c r="L237" s="52"/>
      <c r="M237" s="102"/>
      <c r="N237" s="102"/>
      <c r="O237" s="102"/>
      <c r="P237" s="102"/>
      <c r="Q237" s="102"/>
      <c r="R237" s="103"/>
      <c r="S237" s="103"/>
      <c r="T237" s="102"/>
      <c r="U237" s="102"/>
      <c r="V237" s="102"/>
      <c r="W237" s="102"/>
      <c r="X237" s="3"/>
      <c r="Y237" s="3"/>
      <c r="Z237" s="3"/>
      <c r="AA237" s="3"/>
      <c r="AB237" s="3"/>
      <c r="AC237" s="3"/>
      <c r="AD237" s="3"/>
      <c r="AE237" s="3"/>
      <c r="AF237" s="3"/>
      <c r="AG237" s="3"/>
      <c r="AH237" s="3"/>
      <c r="AI237" s="3"/>
      <c r="AJ237" s="3"/>
      <c r="AK237" s="3"/>
      <c r="AL237" s="3"/>
    </row>
    <row r="238" spans="1:38" ht="12.75">
      <c r="A238" s="3"/>
      <c r="B238" s="22" t="str">
        <f>IF(ISERROR(VLOOKUP(J238,'==='!B:E,4,FALSE)),"",VLOOKUP(J238,'==='!B:E,4,FALSE))</f>
        <v/>
      </c>
      <c r="C238" s="22" t="s">
        <v>402</v>
      </c>
      <c r="D238" s="49" t="s">
        <v>99</v>
      </c>
      <c r="E238" s="110"/>
      <c r="F238" s="110"/>
      <c r="G238" s="110"/>
      <c r="H238" s="50" t="s">
        <v>99</v>
      </c>
      <c r="I238" s="22" t="s">
        <v>232</v>
      </c>
      <c r="J238" s="110"/>
      <c r="K238" s="155"/>
      <c r="L238" s="52"/>
      <c r="M238" s="102"/>
      <c r="N238" s="102"/>
      <c r="O238" s="102"/>
      <c r="P238" s="102"/>
      <c r="Q238" s="102"/>
      <c r="R238" s="103"/>
      <c r="S238" s="103"/>
      <c r="T238" s="102"/>
      <c r="U238" s="102"/>
      <c r="V238" s="102"/>
      <c r="W238" s="102"/>
      <c r="X238" s="3"/>
      <c r="Y238" s="3"/>
      <c r="Z238" s="3"/>
      <c r="AA238" s="3"/>
      <c r="AB238" s="3"/>
      <c r="AC238" s="3"/>
      <c r="AD238" s="3"/>
      <c r="AE238" s="3"/>
      <c r="AF238" s="3"/>
      <c r="AG238" s="3"/>
      <c r="AH238" s="3"/>
      <c r="AI238" s="3"/>
      <c r="AJ238" s="3"/>
      <c r="AK238" s="3"/>
      <c r="AL238" s="3"/>
    </row>
    <row r="239" spans="1:38" ht="12.75">
      <c r="A239" s="3"/>
      <c r="B239" s="22" t="str">
        <f>IF(ISERROR(VLOOKUP(J239,'==='!B:E,4,FALSE)),"",VLOOKUP(J239,'==='!B:E,4,FALSE))</f>
        <v/>
      </c>
      <c r="C239" s="22" t="s">
        <v>403</v>
      </c>
      <c r="D239" s="49" t="s">
        <v>99</v>
      </c>
      <c r="E239" s="110"/>
      <c r="F239" s="110"/>
      <c r="G239" s="110"/>
      <c r="H239" s="50" t="s">
        <v>99</v>
      </c>
      <c r="I239" s="22" t="s">
        <v>232</v>
      </c>
      <c r="J239" s="110"/>
      <c r="K239" s="155"/>
      <c r="L239" s="52"/>
      <c r="M239" s="102"/>
      <c r="N239" s="102"/>
      <c r="O239" s="102"/>
      <c r="P239" s="102"/>
      <c r="Q239" s="102"/>
      <c r="R239" s="103"/>
      <c r="S239" s="103"/>
      <c r="T239" s="102"/>
      <c r="U239" s="102"/>
      <c r="V239" s="102"/>
      <c r="W239" s="102"/>
      <c r="X239" s="3"/>
      <c r="Y239" s="3"/>
      <c r="Z239" s="3"/>
      <c r="AA239" s="3"/>
      <c r="AB239" s="3"/>
      <c r="AC239" s="3"/>
      <c r="AD239" s="3"/>
      <c r="AE239" s="3"/>
      <c r="AF239" s="3"/>
      <c r="AG239" s="3"/>
      <c r="AH239" s="3"/>
      <c r="AI239" s="3"/>
      <c r="AJ239" s="3"/>
      <c r="AK239" s="3"/>
      <c r="AL239" s="3"/>
    </row>
    <row r="240" spans="1:38" ht="12.75">
      <c r="A240" s="3"/>
      <c r="B240" s="22" t="str">
        <f>IF(ISERROR(VLOOKUP(J240,'==='!B:E,4,FALSE)),"",VLOOKUP(J240,'==='!B:E,4,FALSE))</f>
        <v/>
      </c>
      <c r="C240" s="22" t="s">
        <v>404</v>
      </c>
      <c r="D240" s="49" t="s">
        <v>99</v>
      </c>
      <c r="E240" s="110"/>
      <c r="F240" s="110"/>
      <c r="G240" s="110"/>
      <c r="H240" s="50" t="s">
        <v>99</v>
      </c>
      <c r="I240" s="22" t="s">
        <v>232</v>
      </c>
      <c r="J240" s="110"/>
      <c r="K240" s="155"/>
      <c r="L240" s="52"/>
      <c r="M240" s="102"/>
      <c r="N240" s="102"/>
      <c r="O240" s="102"/>
      <c r="P240" s="102"/>
      <c r="Q240" s="102"/>
      <c r="R240" s="103"/>
      <c r="S240" s="103"/>
      <c r="T240" s="102"/>
      <c r="U240" s="102"/>
      <c r="V240" s="102"/>
      <c r="W240" s="102"/>
      <c r="X240" s="3"/>
      <c r="Y240" s="3"/>
      <c r="Z240" s="3"/>
      <c r="AA240" s="3"/>
      <c r="AB240" s="3"/>
      <c r="AC240" s="3"/>
      <c r="AD240" s="3"/>
      <c r="AE240" s="3"/>
      <c r="AF240" s="3"/>
      <c r="AG240" s="3"/>
      <c r="AH240" s="3"/>
      <c r="AI240" s="3"/>
      <c r="AJ240" s="3"/>
      <c r="AK240" s="3"/>
      <c r="AL240" s="3"/>
    </row>
    <row r="241" spans="1:38" ht="12.75">
      <c r="A241" s="3"/>
      <c r="B241" s="22" t="str">
        <f>IF(ISERROR(VLOOKUP(J241,'==='!B:E,4,FALSE)),"",VLOOKUP(J241,'==='!B:E,4,FALSE))</f>
        <v/>
      </c>
      <c r="C241" s="22" t="s">
        <v>405</v>
      </c>
      <c r="D241" s="49" t="s">
        <v>99</v>
      </c>
      <c r="E241" s="110"/>
      <c r="F241" s="110"/>
      <c r="G241" s="110"/>
      <c r="H241" s="50" t="s">
        <v>99</v>
      </c>
      <c r="I241" s="22" t="s">
        <v>232</v>
      </c>
      <c r="J241" s="110"/>
      <c r="K241" s="155"/>
      <c r="L241" s="52"/>
      <c r="M241" s="102"/>
      <c r="N241" s="102"/>
      <c r="O241" s="102"/>
      <c r="P241" s="102"/>
      <c r="Q241" s="102"/>
      <c r="R241" s="103"/>
      <c r="S241" s="103"/>
      <c r="T241" s="102"/>
      <c r="U241" s="102"/>
      <c r="V241" s="102"/>
      <c r="W241" s="102"/>
      <c r="X241" s="3"/>
      <c r="Y241" s="3"/>
      <c r="Z241" s="3"/>
      <c r="AA241" s="3"/>
      <c r="AB241" s="3"/>
      <c r="AC241" s="3"/>
      <c r="AD241" s="3"/>
      <c r="AE241" s="3"/>
      <c r="AF241" s="3"/>
      <c r="AG241" s="3"/>
      <c r="AH241" s="3"/>
      <c r="AI241" s="3"/>
      <c r="AJ241" s="3"/>
      <c r="AK241" s="3"/>
      <c r="AL241" s="3"/>
    </row>
    <row r="242" spans="1:38" ht="12.75">
      <c r="A242" s="3"/>
      <c r="B242" s="22" t="str">
        <f>IF(ISERROR(VLOOKUP(J242,'==='!B:E,4,FALSE)),"",VLOOKUP(J242,'==='!B:E,4,FALSE))</f>
        <v/>
      </c>
      <c r="C242" s="3"/>
      <c r="D242" s="3"/>
      <c r="E242" s="4"/>
      <c r="F242" s="4"/>
      <c r="G242" s="4"/>
      <c r="H242" s="111"/>
      <c r="I242" s="112" t="s">
        <v>20</v>
      </c>
      <c r="J242" s="4"/>
      <c r="K242" s="319"/>
      <c r="L242" s="113"/>
      <c r="M242" s="3"/>
      <c r="N242" s="3"/>
      <c r="O242" s="3"/>
      <c r="P242" s="3"/>
      <c r="Q242" s="3"/>
      <c r="R242" s="113"/>
      <c r="S242" s="113"/>
      <c r="T242" s="3"/>
      <c r="U242" s="3"/>
      <c r="V242" s="3"/>
      <c r="W242" s="3"/>
      <c r="X242" s="3"/>
      <c r="Y242" s="3"/>
      <c r="Z242" s="3"/>
      <c r="AA242" s="3"/>
      <c r="AB242" s="3"/>
      <c r="AC242" s="3"/>
      <c r="AD242" s="3"/>
      <c r="AE242" s="3"/>
      <c r="AF242" s="3"/>
      <c r="AG242" s="3"/>
      <c r="AH242" s="3"/>
      <c r="AI242" s="3"/>
      <c r="AJ242" s="3"/>
      <c r="AK242" s="3"/>
      <c r="AL242" s="3"/>
    </row>
    <row r="243" spans="1:38" ht="12.75">
      <c r="A243" s="3"/>
      <c r="B243" s="3"/>
      <c r="C243" s="3"/>
      <c r="D243" s="3"/>
      <c r="E243" s="4"/>
      <c r="F243" s="4"/>
      <c r="G243" s="4"/>
      <c r="H243" s="111"/>
      <c r="I243" s="4"/>
      <c r="J243" s="112"/>
      <c r="K243" s="319"/>
      <c r="L243" s="113"/>
      <c r="M243" s="3"/>
      <c r="N243" s="3"/>
      <c r="O243" s="3"/>
      <c r="P243" s="3"/>
      <c r="Q243" s="3"/>
      <c r="R243" s="113"/>
      <c r="S243" s="113"/>
      <c r="T243" s="3"/>
      <c r="U243" s="3"/>
      <c r="V243" s="3"/>
      <c r="W243" s="3"/>
      <c r="X243" s="3"/>
      <c r="Y243" s="3"/>
      <c r="Z243" s="3"/>
      <c r="AA243" s="3"/>
      <c r="AB243" s="3"/>
      <c r="AC243" s="3"/>
      <c r="AD243" s="3"/>
      <c r="AE243" s="3"/>
      <c r="AF243" s="3"/>
      <c r="AG243" s="3"/>
      <c r="AH243" s="3"/>
      <c r="AI243" s="3"/>
      <c r="AJ243" s="3"/>
      <c r="AK243" s="3"/>
      <c r="AL243" s="3"/>
    </row>
    <row r="244" spans="1:38" ht="12.75">
      <c r="A244" s="3"/>
      <c r="B244" s="3"/>
      <c r="C244" s="3"/>
      <c r="D244" s="3"/>
      <c r="E244" s="4"/>
      <c r="F244" s="4"/>
      <c r="G244" s="4"/>
      <c r="H244" s="111"/>
      <c r="I244" s="4"/>
      <c r="J244" s="4"/>
      <c r="K244" s="319"/>
      <c r="L244" s="113"/>
      <c r="M244" s="3"/>
      <c r="N244" s="3"/>
      <c r="O244" s="3"/>
      <c r="P244" s="3"/>
      <c r="Q244" s="3"/>
      <c r="R244" s="113"/>
      <c r="S244" s="113"/>
      <c r="T244" s="3"/>
      <c r="U244" s="3"/>
      <c r="V244" s="3"/>
      <c r="W244" s="3"/>
      <c r="X244" s="3"/>
      <c r="Y244" s="3"/>
      <c r="Z244" s="3"/>
      <c r="AA244" s="3"/>
      <c r="AB244" s="3"/>
      <c r="AC244" s="3"/>
      <c r="AD244" s="3"/>
      <c r="AE244" s="3"/>
      <c r="AF244" s="3"/>
      <c r="AG244" s="3"/>
      <c r="AH244" s="3"/>
      <c r="AI244" s="3"/>
      <c r="AJ244" s="3"/>
      <c r="AK244" s="3"/>
      <c r="AL244" s="3"/>
    </row>
    <row r="245" spans="1:38" ht="12.75">
      <c r="A245" s="3"/>
      <c r="B245" s="3"/>
      <c r="C245" s="3"/>
      <c r="D245" s="3"/>
      <c r="E245" s="4"/>
      <c r="F245" s="4"/>
      <c r="G245" s="4"/>
      <c r="H245" s="111"/>
      <c r="I245" s="4"/>
      <c r="J245" s="4"/>
      <c r="K245" s="319"/>
      <c r="L245" s="113"/>
      <c r="M245" s="3"/>
      <c r="N245" s="3"/>
      <c r="O245" s="3"/>
      <c r="P245" s="3"/>
      <c r="Q245" s="3"/>
      <c r="R245" s="113"/>
      <c r="S245" s="113"/>
      <c r="T245" s="3"/>
      <c r="U245" s="3"/>
      <c r="V245" s="3"/>
      <c r="W245" s="3"/>
      <c r="X245" s="3"/>
      <c r="Y245" s="3"/>
      <c r="Z245" s="3"/>
      <c r="AA245" s="3"/>
      <c r="AB245" s="3"/>
      <c r="AC245" s="3"/>
      <c r="AD245" s="3"/>
      <c r="AE245" s="3"/>
      <c r="AF245" s="3"/>
      <c r="AG245" s="3"/>
      <c r="AH245" s="3"/>
      <c r="AI245" s="3"/>
      <c r="AJ245" s="3"/>
      <c r="AK245" s="3"/>
      <c r="AL245" s="3"/>
    </row>
    <row r="246" spans="1:38" ht="12.75">
      <c r="A246" s="3"/>
      <c r="B246" s="3"/>
      <c r="C246" s="3"/>
      <c r="D246" s="3"/>
      <c r="E246" s="4"/>
      <c r="F246" s="4"/>
      <c r="G246" s="4"/>
      <c r="H246" s="111"/>
      <c r="I246" s="4"/>
      <c r="J246" s="4"/>
      <c r="K246" s="319"/>
      <c r="L246" s="113"/>
      <c r="M246" s="3"/>
      <c r="N246" s="3"/>
      <c r="O246" s="3"/>
      <c r="P246" s="3"/>
      <c r="Q246" s="3"/>
      <c r="R246" s="113"/>
      <c r="S246" s="113"/>
      <c r="T246" s="3"/>
      <c r="U246" s="3"/>
      <c r="V246" s="3"/>
      <c r="W246" s="3"/>
      <c r="X246" s="3"/>
      <c r="Y246" s="3"/>
      <c r="Z246" s="3"/>
      <c r="AA246" s="3"/>
      <c r="AB246" s="3"/>
      <c r="AC246" s="3"/>
      <c r="AD246" s="3"/>
      <c r="AE246" s="3"/>
      <c r="AF246" s="3"/>
      <c r="AG246" s="3"/>
      <c r="AH246" s="3"/>
      <c r="AI246" s="3"/>
      <c r="AJ246" s="3"/>
      <c r="AK246" s="3"/>
      <c r="AL246" s="3"/>
    </row>
    <row r="247" spans="1:38" ht="12.75">
      <c r="A247" s="3"/>
      <c r="B247" s="3"/>
      <c r="C247" s="3"/>
      <c r="D247" s="3"/>
      <c r="E247" s="4"/>
      <c r="F247" s="4"/>
      <c r="G247" s="4"/>
      <c r="H247" s="111"/>
      <c r="I247" s="4"/>
      <c r="J247" s="4"/>
      <c r="K247" s="319"/>
      <c r="L247" s="113"/>
      <c r="M247" s="3"/>
      <c r="N247" s="3"/>
      <c r="O247" s="3"/>
      <c r="P247" s="3"/>
      <c r="Q247" s="3"/>
      <c r="R247" s="113"/>
      <c r="S247" s="113"/>
      <c r="T247" s="3"/>
      <c r="U247" s="3"/>
      <c r="V247" s="3"/>
      <c r="W247" s="3"/>
      <c r="X247" s="3"/>
      <c r="Y247" s="3"/>
      <c r="Z247" s="3"/>
      <c r="AA247" s="3"/>
      <c r="AB247" s="3"/>
      <c r="AC247" s="3"/>
      <c r="AD247" s="3"/>
      <c r="AE247" s="3"/>
      <c r="AF247" s="3"/>
      <c r="AG247" s="3"/>
      <c r="AH247" s="3"/>
      <c r="AI247" s="3"/>
      <c r="AJ247" s="3"/>
      <c r="AK247" s="3"/>
      <c r="AL247" s="3"/>
    </row>
    <row r="248" spans="1:38" ht="12.75">
      <c r="A248" s="3"/>
      <c r="B248" s="3"/>
      <c r="C248" s="3"/>
      <c r="D248" s="3"/>
      <c r="E248" s="4"/>
      <c r="F248" s="4"/>
      <c r="G248" s="4"/>
      <c r="H248" s="111"/>
      <c r="I248" s="4"/>
      <c r="J248" s="4"/>
      <c r="K248" s="319"/>
      <c r="L248" s="113"/>
      <c r="M248" s="3"/>
      <c r="N248" s="3"/>
      <c r="O248" s="3"/>
      <c r="P248" s="3"/>
      <c r="Q248" s="3"/>
      <c r="R248" s="113"/>
      <c r="S248" s="113"/>
      <c r="T248" s="3"/>
      <c r="U248" s="3"/>
      <c r="V248" s="3"/>
      <c r="W248" s="3"/>
      <c r="X248" s="3"/>
      <c r="Y248" s="3"/>
      <c r="Z248" s="3"/>
      <c r="AA248" s="3"/>
      <c r="AB248" s="3"/>
      <c r="AC248" s="3"/>
      <c r="AD248" s="3"/>
      <c r="AE248" s="3"/>
      <c r="AF248" s="3"/>
      <c r="AG248" s="3"/>
      <c r="AH248" s="3"/>
      <c r="AI248" s="3"/>
      <c r="AJ248" s="3"/>
      <c r="AK248" s="3"/>
      <c r="AL248" s="3"/>
    </row>
    <row r="249" spans="1:38" ht="12.75">
      <c r="A249" s="3"/>
      <c r="B249" s="3"/>
      <c r="C249" s="3"/>
      <c r="D249" s="3"/>
      <c r="E249" s="4"/>
      <c r="F249" s="4"/>
      <c r="G249" s="4"/>
      <c r="H249" s="111"/>
      <c r="I249" s="4"/>
      <c r="J249" s="4"/>
      <c r="K249" s="319"/>
      <c r="L249" s="113"/>
      <c r="M249" s="3"/>
      <c r="N249" s="3"/>
      <c r="O249" s="3"/>
      <c r="P249" s="3"/>
      <c r="Q249" s="3"/>
      <c r="R249" s="113"/>
      <c r="S249" s="113"/>
      <c r="T249" s="3"/>
      <c r="U249" s="3"/>
      <c r="V249" s="3"/>
      <c r="W249" s="3"/>
      <c r="X249" s="3"/>
      <c r="Y249" s="3"/>
      <c r="Z249" s="3"/>
      <c r="AA249" s="3"/>
      <c r="AB249" s="3"/>
      <c r="AC249" s="3"/>
      <c r="AD249" s="3"/>
      <c r="AE249" s="3"/>
      <c r="AF249" s="3"/>
      <c r="AG249" s="3"/>
      <c r="AH249" s="3"/>
      <c r="AI249" s="3"/>
      <c r="AJ249" s="3"/>
      <c r="AK249" s="3"/>
      <c r="AL249" s="3"/>
    </row>
    <row r="250" spans="1:38" ht="12.75">
      <c r="A250" s="3"/>
      <c r="B250" s="3"/>
      <c r="C250" s="3"/>
      <c r="D250" s="3"/>
      <c r="E250" s="4"/>
      <c r="F250" s="4"/>
      <c r="G250" s="4"/>
      <c r="H250" s="111"/>
      <c r="I250" s="4"/>
      <c r="J250" s="4"/>
      <c r="K250" s="319"/>
      <c r="L250" s="113"/>
      <c r="M250" s="3"/>
      <c r="N250" s="3"/>
      <c r="O250" s="3"/>
      <c r="P250" s="3"/>
      <c r="Q250" s="3"/>
      <c r="R250" s="113"/>
      <c r="S250" s="113"/>
      <c r="T250" s="3"/>
      <c r="U250" s="3"/>
      <c r="V250" s="3"/>
      <c r="W250" s="3"/>
      <c r="X250" s="3"/>
      <c r="Y250" s="3"/>
      <c r="Z250" s="3"/>
      <c r="AA250" s="3"/>
      <c r="AB250" s="3"/>
      <c r="AC250" s="3"/>
      <c r="AD250" s="3"/>
      <c r="AE250" s="3"/>
      <c r="AF250" s="3"/>
      <c r="AG250" s="3"/>
      <c r="AH250" s="3"/>
      <c r="AI250" s="3"/>
      <c r="AJ250" s="3"/>
      <c r="AK250" s="3"/>
      <c r="AL250" s="3"/>
    </row>
    <row r="251" spans="1:38" ht="12.75">
      <c r="A251" s="3"/>
      <c r="B251" s="3"/>
      <c r="C251" s="3"/>
      <c r="D251" s="3"/>
      <c r="E251" s="4"/>
      <c r="F251" s="4"/>
      <c r="G251" s="4"/>
      <c r="H251" s="111"/>
      <c r="I251" s="4"/>
      <c r="J251" s="4"/>
      <c r="K251" s="319"/>
      <c r="L251" s="113"/>
      <c r="M251" s="3"/>
      <c r="N251" s="3"/>
      <c r="O251" s="3"/>
      <c r="P251" s="3"/>
      <c r="Q251" s="3"/>
      <c r="R251" s="113"/>
      <c r="S251" s="113"/>
      <c r="T251" s="3"/>
      <c r="U251" s="3"/>
      <c r="V251" s="3"/>
      <c r="W251" s="3"/>
      <c r="X251" s="3"/>
      <c r="Y251" s="3"/>
      <c r="Z251" s="3"/>
      <c r="AA251" s="3"/>
      <c r="AB251" s="3"/>
      <c r="AC251" s="3"/>
      <c r="AD251" s="3"/>
      <c r="AE251" s="3"/>
      <c r="AF251" s="3"/>
      <c r="AG251" s="3"/>
      <c r="AH251" s="3"/>
      <c r="AI251" s="3"/>
      <c r="AJ251" s="3"/>
      <c r="AK251" s="3"/>
      <c r="AL251" s="3"/>
    </row>
    <row r="252" spans="1:38" ht="12.75">
      <c r="A252" s="3"/>
      <c r="B252" s="3"/>
      <c r="C252" s="3"/>
      <c r="D252" s="3"/>
      <c r="E252" s="4"/>
      <c r="F252" s="4"/>
      <c r="G252" s="4"/>
      <c r="H252" s="111"/>
      <c r="I252" s="4"/>
      <c r="J252" s="4"/>
      <c r="K252" s="319"/>
      <c r="L252" s="113"/>
      <c r="M252" s="3"/>
      <c r="N252" s="3"/>
      <c r="O252" s="3"/>
      <c r="P252" s="3"/>
      <c r="Q252" s="3"/>
      <c r="R252" s="113"/>
      <c r="S252" s="113"/>
      <c r="T252" s="3"/>
      <c r="U252" s="3"/>
      <c r="V252" s="3"/>
      <c r="W252" s="3"/>
      <c r="X252" s="3"/>
      <c r="Y252" s="3"/>
      <c r="Z252" s="3"/>
      <c r="AA252" s="3"/>
      <c r="AB252" s="3"/>
      <c r="AC252" s="3"/>
      <c r="AD252" s="3"/>
      <c r="AE252" s="3"/>
      <c r="AF252" s="3"/>
      <c r="AG252" s="3"/>
      <c r="AH252" s="3"/>
      <c r="AI252" s="3"/>
      <c r="AJ252" s="3"/>
      <c r="AK252" s="3"/>
      <c r="AL252" s="3"/>
    </row>
    <row r="253" spans="1:38" ht="12.75">
      <c r="A253" s="3"/>
      <c r="B253" s="3"/>
      <c r="C253" s="3"/>
      <c r="D253" s="3"/>
      <c r="E253" s="4"/>
      <c r="F253" s="4"/>
      <c r="G253" s="4"/>
      <c r="H253" s="111"/>
      <c r="I253" s="4"/>
      <c r="J253" s="4"/>
      <c r="K253" s="319"/>
      <c r="L253" s="113"/>
      <c r="M253" s="3"/>
      <c r="N253" s="3"/>
      <c r="O253" s="3"/>
      <c r="P253" s="3"/>
      <c r="Q253" s="3"/>
      <c r="R253" s="113"/>
      <c r="S253" s="113"/>
      <c r="T253" s="3"/>
      <c r="U253" s="3"/>
      <c r="V253" s="3"/>
      <c r="W253" s="3"/>
      <c r="X253" s="3"/>
      <c r="Y253" s="3"/>
      <c r="Z253" s="3"/>
      <c r="AA253" s="3"/>
      <c r="AB253" s="3"/>
      <c r="AC253" s="3"/>
      <c r="AD253" s="3"/>
      <c r="AE253" s="3"/>
      <c r="AF253" s="3"/>
      <c r="AG253" s="3"/>
      <c r="AH253" s="3"/>
      <c r="AI253" s="3"/>
      <c r="AJ253" s="3"/>
      <c r="AK253" s="3"/>
      <c r="AL253" s="3"/>
    </row>
    <row r="254" spans="1:38" ht="12.75">
      <c r="A254" s="3"/>
      <c r="B254" s="3"/>
      <c r="C254" s="3"/>
      <c r="D254" s="3"/>
      <c r="E254" s="4"/>
      <c r="F254" s="4"/>
      <c r="G254" s="4"/>
      <c r="H254" s="111"/>
      <c r="I254" s="4"/>
      <c r="J254" s="4"/>
      <c r="K254" s="319"/>
      <c r="L254" s="113"/>
      <c r="M254" s="3"/>
      <c r="N254" s="3"/>
      <c r="O254" s="3"/>
      <c r="P254" s="3"/>
      <c r="Q254" s="3"/>
      <c r="R254" s="113"/>
      <c r="S254" s="113"/>
      <c r="T254" s="3"/>
      <c r="U254" s="3"/>
      <c r="V254" s="3"/>
      <c r="W254" s="3"/>
      <c r="X254" s="3"/>
      <c r="Y254" s="3"/>
      <c r="Z254" s="3"/>
      <c r="AA254" s="3"/>
      <c r="AB254" s="3"/>
      <c r="AC254" s="3"/>
      <c r="AD254" s="3"/>
      <c r="AE254" s="3"/>
      <c r="AF254" s="3"/>
      <c r="AG254" s="3"/>
      <c r="AH254" s="3"/>
      <c r="AI254" s="3"/>
      <c r="AJ254" s="3"/>
      <c r="AK254" s="3"/>
      <c r="AL254" s="3"/>
    </row>
    <row r="255" spans="1:38" ht="12.75">
      <c r="A255" s="3"/>
      <c r="B255" s="3"/>
      <c r="C255" s="3"/>
      <c r="D255" s="3"/>
      <c r="E255" s="4"/>
      <c r="F255" s="4"/>
      <c r="G255" s="4"/>
      <c r="H255" s="111"/>
      <c r="I255" s="4"/>
      <c r="J255" s="4"/>
      <c r="K255" s="319"/>
      <c r="L255" s="113"/>
      <c r="M255" s="3"/>
      <c r="N255" s="3"/>
      <c r="O255" s="3"/>
      <c r="P255" s="3"/>
      <c r="Q255" s="3"/>
      <c r="R255" s="113"/>
      <c r="S255" s="113"/>
      <c r="T255" s="3"/>
      <c r="U255" s="3"/>
      <c r="V255" s="3"/>
      <c r="W255" s="3"/>
      <c r="X255" s="3"/>
      <c r="Y255" s="3"/>
      <c r="Z255" s="3"/>
      <c r="AA255" s="3"/>
      <c r="AB255" s="3"/>
      <c r="AC255" s="3"/>
      <c r="AD255" s="3"/>
      <c r="AE255" s="3"/>
      <c r="AF255" s="3"/>
      <c r="AG255" s="3"/>
      <c r="AH255" s="3"/>
      <c r="AI255" s="3"/>
      <c r="AJ255" s="3"/>
      <c r="AK255" s="3"/>
      <c r="AL255" s="3"/>
    </row>
    <row r="256" spans="1:38" ht="12.75">
      <c r="A256" s="3"/>
      <c r="B256" s="3"/>
      <c r="C256" s="3"/>
      <c r="D256" s="3"/>
      <c r="E256" s="4"/>
      <c r="F256" s="4"/>
      <c r="G256" s="4"/>
      <c r="H256" s="111"/>
      <c r="I256" s="4"/>
      <c r="J256" s="4"/>
      <c r="K256" s="319"/>
      <c r="L256" s="113"/>
      <c r="M256" s="3"/>
      <c r="N256" s="3"/>
      <c r="O256" s="3"/>
      <c r="P256" s="3"/>
      <c r="Q256" s="3"/>
      <c r="R256" s="113"/>
      <c r="S256" s="113"/>
      <c r="T256" s="3"/>
      <c r="U256" s="3"/>
      <c r="V256" s="3"/>
      <c r="W256" s="3"/>
      <c r="X256" s="3"/>
      <c r="Y256" s="3"/>
      <c r="Z256" s="3"/>
      <c r="AA256" s="3"/>
      <c r="AB256" s="3"/>
      <c r="AC256" s="3"/>
      <c r="AD256" s="3"/>
      <c r="AE256" s="3"/>
      <c r="AF256" s="3"/>
      <c r="AG256" s="3"/>
      <c r="AH256" s="3"/>
      <c r="AI256" s="3"/>
      <c r="AJ256" s="3"/>
      <c r="AK256" s="3"/>
      <c r="AL256" s="3"/>
    </row>
    <row r="257" spans="1:38" ht="12.75">
      <c r="A257" s="3"/>
      <c r="B257" s="3"/>
      <c r="C257" s="3"/>
      <c r="D257" s="3"/>
      <c r="E257" s="4"/>
      <c r="F257" s="4"/>
      <c r="G257" s="4"/>
      <c r="H257" s="111"/>
      <c r="I257" s="4"/>
      <c r="J257" s="4"/>
      <c r="K257" s="319"/>
      <c r="L257" s="113"/>
      <c r="M257" s="3"/>
      <c r="N257" s="3"/>
      <c r="O257" s="3"/>
      <c r="P257" s="3"/>
      <c r="Q257" s="3"/>
      <c r="R257" s="113"/>
      <c r="S257" s="113"/>
      <c r="T257" s="3"/>
      <c r="U257" s="3"/>
      <c r="V257" s="3"/>
      <c r="W257" s="3"/>
      <c r="X257" s="3"/>
      <c r="Y257" s="3"/>
      <c r="Z257" s="3"/>
      <c r="AA257" s="3"/>
      <c r="AB257" s="3"/>
      <c r="AC257" s="3"/>
      <c r="AD257" s="3"/>
      <c r="AE257" s="3"/>
      <c r="AF257" s="3"/>
      <c r="AG257" s="3"/>
      <c r="AH257" s="3"/>
      <c r="AI257" s="3"/>
      <c r="AJ257" s="3"/>
      <c r="AK257" s="3"/>
      <c r="AL257" s="3"/>
    </row>
    <row r="258" spans="1:38" ht="12.75">
      <c r="A258" s="3"/>
      <c r="B258" s="3"/>
      <c r="C258" s="3"/>
      <c r="D258" s="3"/>
      <c r="E258" s="4"/>
      <c r="F258" s="4"/>
      <c r="G258" s="4"/>
      <c r="H258" s="111"/>
      <c r="I258" s="4"/>
      <c r="J258" s="4"/>
      <c r="K258" s="319"/>
      <c r="L258" s="113"/>
      <c r="M258" s="3"/>
      <c r="N258" s="3"/>
      <c r="O258" s="3"/>
      <c r="P258" s="3"/>
      <c r="Q258" s="3"/>
      <c r="R258" s="113"/>
      <c r="S258" s="113"/>
      <c r="T258" s="3"/>
      <c r="U258" s="3"/>
      <c r="V258" s="3"/>
      <c r="W258" s="3"/>
      <c r="X258" s="3"/>
      <c r="Y258" s="3"/>
      <c r="Z258" s="3"/>
      <c r="AA258" s="3"/>
      <c r="AB258" s="3"/>
      <c r="AC258" s="3"/>
      <c r="AD258" s="3"/>
      <c r="AE258" s="3"/>
      <c r="AF258" s="3"/>
      <c r="AG258" s="3"/>
      <c r="AH258" s="3"/>
      <c r="AI258" s="3"/>
      <c r="AJ258" s="3"/>
      <c r="AK258" s="3"/>
      <c r="AL258" s="3"/>
    </row>
    <row r="259" spans="1:38" ht="12.75">
      <c r="A259" s="3"/>
      <c r="B259" s="3"/>
      <c r="C259" s="3"/>
      <c r="D259" s="3"/>
      <c r="E259" s="4"/>
      <c r="F259" s="4"/>
      <c r="G259" s="4"/>
      <c r="H259" s="111"/>
      <c r="I259" s="4"/>
      <c r="J259" s="4"/>
      <c r="K259" s="319"/>
      <c r="L259" s="113"/>
      <c r="M259" s="3"/>
      <c r="N259" s="3"/>
      <c r="O259" s="3"/>
      <c r="P259" s="3"/>
      <c r="Q259" s="3"/>
      <c r="R259" s="113"/>
      <c r="S259" s="113"/>
      <c r="T259" s="3"/>
      <c r="U259" s="3"/>
      <c r="V259" s="3"/>
      <c r="W259" s="3"/>
      <c r="X259" s="3"/>
      <c r="Y259" s="3"/>
      <c r="Z259" s="3"/>
      <c r="AA259" s="3"/>
      <c r="AB259" s="3"/>
      <c r="AC259" s="3"/>
      <c r="AD259" s="3"/>
      <c r="AE259" s="3"/>
      <c r="AF259" s="3"/>
      <c r="AG259" s="3"/>
      <c r="AH259" s="3"/>
      <c r="AI259" s="3"/>
      <c r="AJ259" s="3"/>
      <c r="AK259" s="3"/>
      <c r="AL259" s="3"/>
    </row>
    <row r="260" spans="1:38" ht="12.75">
      <c r="A260" s="3"/>
      <c r="B260" s="3"/>
      <c r="C260" s="3"/>
      <c r="D260" s="3"/>
      <c r="E260" s="4"/>
      <c r="F260" s="4"/>
      <c r="G260" s="4"/>
      <c r="H260" s="111"/>
      <c r="I260" s="4"/>
      <c r="J260" s="4"/>
      <c r="K260" s="319"/>
      <c r="L260" s="113"/>
      <c r="M260" s="3"/>
      <c r="N260" s="3"/>
      <c r="O260" s="3"/>
      <c r="P260" s="3"/>
      <c r="Q260" s="3"/>
      <c r="R260" s="113"/>
      <c r="S260" s="113"/>
      <c r="T260" s="3"/>
      <c r="U260" s="3"/>
      <c r="V260" s="3"/>
      <c r="W260" s="3"/>
      <c r="X260" s="3"/>
      <c r="Y260" s="3"/>
      <c r="Z260" s="3"/>
      <c r="AA260" s="3"/>
      <c r="AB260" s="3"/>
      <c r="AC260" s="3"/>
      <c r="AD260" s="3"/>
      <c r="AE260" s="3"/>
      <c r="AF260" s="3"/>
      <c r="AG260" s="3"/>
      <c r="AH260" s="3"/>
      <c r="AI260" s="3"/>
      <c r="AJ260" s="3"/>
      <c r="AK260" s="3"/>
      <c r="AL260" s="3"/>
    </row>
    <row r="261" spans="1:38" ht="12.75">
      <c r="A261" s="3"/>
      <c r="B261" s="3"/>
      <c r="C261" s="3"/>
      <c r="D261" s="3"/>
      <c r="E261" s="4"/>
      <c r="F261" s="4"/>
      <c r="G261" s="4"/>
      <c r="H261" s="111"/>
      <c r="I261" s="4"/>
      <c r="J261" s="4"/>
      <c r="K261" s="319"/>
      <c r="L261" s="113"/>
      <c r="M261" s="3"/>
      <c r="N261" s="3"/>
      <c r="O261" s="3"/>
      <c r="P261" s="3"/>
      <c r="Q261" s="3"/>
      <c r="R261" s="113"/>
      <c r="S261" s="113"/>
      <c r="T261" s="3"/>
      <c r="U261" s="3"/>
      <c r="V261" s="3"/>
      <c r="W261" s="3"/>
      <c r="X261" s="3"/>
      <c r="Y261" s="3"/>
      <c r="Z261" s="3"/>
      <c r="AA261" s="3"/>
      <c r="AB261" s="3"/>
      <c r="AC261" s="3"/>
      <c r="AD261" s="3"/>
      <c r="AE261" s="3"/>
      <c r="AF261" s="3"/>
      <c r="AG261" s="3"/>
      <c r="AH261" s="3"/>
      <c r="AI261" s="3"/>
      <c r="AJ261" s="3"/>
      <c r="AK261" s="3"/>
      <c r="AL261" s="3"/>
    </row>
    <row r="262" spans="1:38" ht="12.75">
      <c r="A262" s="3"/>
      <c r="B262" s="3"/>
      <c r="C262" s="3"/>
      <c r="D262" s="3"/>
      <c r="E262" s="4"/>
      <c r="F262" s="4"/>
      <c r="G262" s="4"/>
      <c r="H262" s="111"/>
      <c r="I262" s="4"/>
      <c r="J262" s="4"/>
      <c r="K262" s="319"/>
      <c r="L262" s="113"/>
      <c r="M262" s="3"/>
      <c r="N262" s="3"/>
      <c r="O262" s="3"/>
      <c r="P262" s="3"/>
      <c r="Q262" s="3"/>
      <c r="R262" s="113"/>
      <c r="S262" s="113"/>
      <c r="T262" s="3"/>
      <c r="U262" s="3"/>
      <c r="V262" s="3"/>
      <c r="W262" s="3"/>
      <c r="X262" s="3"/>
      <c r="Y262" s="3"/>
      <c r="Z262" s="3"/>
      <c r="AA262" s="3"/>
      <c r="AB262" s="3"/>
      <c r="AC262" s="3"/>
      <c r="AD262" s="3"/>
      <c r="AE262" s="3"/>
      <c r="AF262" s="3"/>
      <c r="AG262" s="3"/>
      <c r="AH262" s="3"/>
      <c r="AI262" s="3"/>
      <c r="AJ262" s="3"/>
      <c r="AK262" s="3"/>
      <c r="AL262" s="3"/>
    </row>
    <row r="263" spans="1:38" ht="12.75">
      <c r="A263" s="3"/>
      <c r="B263" s="3"/>
      <c r="C263" s="3"/>
      <c r="D263" s="3"/>
      <c r="E263" s="4"/>
      <c r="F263" s="4"/>
      <c r="G263" s="4"/>
      <c r="H263" s="111"/>
      <c r="I263" s="4"/>
      <c r="J263" s="4"/>
      <c r="K263" s="319"/>
      <c r="L263" s="113"/>
      <c r="M263" s="3"/>
      <c r="N263" s="3"/>
      <c r="O263" s="3"/>
      <c r="P263" s="3"/>
      <c r="Q263" s="3"/>
      <c r="R263" s="113"/>
      <c r="S263" s="113"/>
      <c r="T263" s="3"/>
      <c r="U263" s="3"/>
      <c r="V263" s="3"/>
      <c r="W263" s="3"/>
      <c r="X263" s="3"/>
      <c r="Y263" s="3"/>
      <c r="Z263" s="3"/>
      <c r="AA263" s="3"/>
      <c r="AB263" s="3"/>
      <c r="AC263" s="3"/>
      <c r="AD263" s="3"/>
      <c r="AE263" s="3"/>
      <c r="AF263" s="3"/>
      <c r="AG263" s="3"/>
      <c r="AH263" s="3"/>
      <c r="AI263" s="3"/>
      <c r="AJ263" s="3"/>
      <c r="AK263" s="3"/>
      <c r="AL263" s="3"/>
    </row>
    <row r="264" spans="1:38" ht="12.75">
      <c r="A264" s="3"/>
      <c r="B264" s="3"/>
      <c r="C264" s="3"/>
      <c r="D264" s="3"/>
      <c r="E264" s="4"/>
      <c r="F264" s="4"/>
      <c r="G264" s="4"/>
      <c r="H264" s="111"/>
      <c r="I264" s="4"/>
      <c r="J264" s="4"/>
      <c r="K264" s="319"/>
      <c r="L264" s="113"/>
      <c r="M264" s="3"/>
      <c r="N264" s="3"/>
      <c r="O264" s="3"/>
      <c r="P264" s="3"/>
      <c r="Q264" s="3"/>
      <c r="R264" s="113"/>
      <c r="S264" s="113"/>
      <c r="T264" s="3"/>
      <c r="U264" s="3"/>
      <c r="V264" s="3"/>
      <c r="W264" s="3"/>
      <c r="X264" s="3"/>
      <c r="Y264" s="3"/>
      <c r="Z264" s="3"/>
      <c r="AA264" s="3"/>
      <c r="AB264" s="3"/>
      <c r="AC264" s="3"/>
      <c r="AD264" s="3"/>
      <c r="AE264" s="3"/>
      <c r="AF264" s="3"/>
      <c r="AG264" s="3"/>
      <c r="AH264" s="3"/>
      <c r="AI264" s="3"/>
      <c r="AJ264" s="3"/>
      <c r="AK264" s="3"/>
      <c r="AL264" s="3"/>
    </row>
    <row r="265" spans="1:38" ht="12.75">
      <c r="A265" s="3"/>
      <c r="B265" s="3"/>
      <c r="C265" s="3"/>
      <c r="D265" s="3"/>
      <c r="E265" s="4"/>
      <c r="F265" s="4"/>
      <c r="G265" s="4"/>
      <c r="H265" s="111"/>
      <c r="I265" s="4"/>
      <c r="J265" s="4"/>
      <c r="K265" s="319"/>
      <c r="L265" s="113"/>
      <c r="M265" s="3"/>
      <c r="N265" s="3"/>
      <c r="O265" s="3"/>
      <c r="P265" s="3"/>
      <c r="Q265" s="3"/>
      <c r="R265" s="113"/>
      <c r="S265" s="113"/>
      <c r="T265" s="3"/>
      <c r="U265" s="3"/>
      <c r="V265" s="3"/>
      <c r="W265" s="3"/>
      <c r="X265" s="3"/>
      <c r="Y265" s="3"/>
      <c r="Z265" s="3"/>
      <c r="AA265" s="3"/>
      <c r="AB265" s="3"/>
      <c r="AC265" s="3"/>
      <c r="AD265" s="3"/>
      <c r="AE265" s="3"/>
      <c r="AF265" s="3"/>
      <c r="AG265" s="3"/>
      <c r="AH265" s="3"/>
      <c r="AI265" s="3"/>
      <c r="AJ265" s="3"/>
      <c r="AK265" s="3"/>
      <c r="AL265" s="3"/>
    </row>
    <row r="266" spans="1:38" ht="12.75">
      <c r="A266" s="3"/>
      <c r="B266" s="3"/>
      <c r="C266" s="3"/>
      <c r="D266" s="3"/>
      <c r="E266" s="4"/>
      <c r="F266" s="4"/>
      <c r="G266" s="4"/>
      <c r="H266" s="111"/>
      <c r="I266" s="4"/>
      <c r="J266" s="4"/>
      <c r="K266" s="319"/>
      <c r="L266" s="113"/>
      <c r="M266" s="3"/>
      <c r="N266" s="3"/>
      <c r="O266" s="3"/>
      <c r="P266" s="3"/>
      <c r="Q266" s="3"/>
      <c r="R266" s="113"/>
      <c r="S266" s="113"/>
      <c r="T266" s="3"/>
      <c r="U266" s="3"/>
      <c r="V266" s="3"/>
      <c r="W266" s="3"/>
      <c r="X266" s="3"/>
      <c r="Y266" s="3"/>
      <c r="Z266" s="3"/>
      <c r="AA266" s="3"/>
      <c r="AB266" s="3"/>
      <c r="AC266" s="3"/>
      <c r="AD266" s="3"/>
      <c r="AE266" s="3"/>
      <c r="AF266" s="3"/>
      <c r="AG266" s="3"/>
      <c r="AH266" s="3"/>
      <c r="AI266" s="3"/>
      <c r="AJ266" s="3"/>
      <c r="AK266" s="3"/>
      <c r="AL266" s="3"/>
    </row>
    <row r="267" spans="1:38" ht="12.75">
      <c r="A267" s="3"/>
      <c r="B267" s="3"/>
      <c r="C267" s="3"/>
      <c r="D267" s="3"/>
      <c r="E267" s="4"/>
      <c r="F267" s="4"/>
      <c r="G267" s="4"/>
      <c r="H267" s="111"/>
      <c r="I267" s="4"/>
      <c r="J267" s="4"/>
      <c r="K267" s="319"/>
      <c r="L267" s="113"/>
      <c r="M267" s="3"/>
      <c r="N267" s="3"/>
      <c r="O267" s="3"/>
      <c r="P267" s="3"/>
      <c r="Q267" s="3"/>
      <c r="R267" s="113"/>
      <c r="S267" s="113"/>
      <c r="T267" s="3"/>
      <c r="U267" s="3"/>
      <c r="V267" s="3"/>
      <c r="W267" s="3"/>
      <c r="X267" s="3"/>
      <c r="Y267" s="3"/>
      <c r="Z267" s="3"/>
      <c r="AA267" s="3"/>
      <c r="AB267" s="3"/>
      <c r="AC267" s="3"/>
      <c r="AD267" s="3"/>
      <c r="AE267" s="3"/>
      <c r="AF267" s="3"/>
      <c r="AG267" s="3"/>
      <c r="AH267" s="3"/>
      <c r="AI267" s="3"/>
      <c r="AJ267" s="3"/>
      <c r="AK267" s="3"/>
      <c r="AL267" s="3"/>
    </row>
    <row r="268" spans="1:38" ht="12.75">
      <c r="A268" s="3"/>
      <c r="B268" s="3"/>
      <c r="C268" s="3"/>
      <c r="D268" s="3"/>
      <c r="E268" s="4"/>
      <c r="F268" s="4"/>
      <c r="G268" s="4"/>
      <c r="H268" s="111"/>
      <c r="I268" s="4"/>
      <c r="J268" s="4"/>
      <c r="K268" s="319"/>
      <c r="L268" s="113"/>
      <c r="M268" s="3"/>
      <c r="N268" s="3"/>
      <c r="O268" s="3"/>
      <c r="P268" s="3"/>
      <c r="Q268" s="3"/>
      <c r="R268" s="113"/>
      <c r="S268" s="113"/>
      <c r="T268" s="3"/>
      <c r="U268" s="3"/>
      <c r="V268" s="3"/>
      <c r="W268" s="3"/>
      <c r="X268" s="3"/>
      <c r="Y268" s="3"/>
      <c r="Z268" s="3"/>
      <c r="AA268" s="3"/>
      <c r="AB268" s="3"/>
      <c r="AC268" s="3"/>
      <c r="AD268" s="3"/>
      <c r="AE268" s="3"/>
      <c r="AF268" s="3"/>
      <c r="AG268" s="3"/>
      <c r="AH268" s="3"/>
      <c r="AI268" s="3"/>
      <c r="AJ268" s="3"/>
      <c r="AK268" s="3"/>
      <c r="AL268" s="3"/>
    </row>
    <row r="269" spans="1:38" ht="12.75">
      <c r="A269" s="3"/>
      <c r="B269" s="3"/>
      <c r="C269" s="3"/>
      <c r="D269" s="3"/>
      <c r="E269" s="4"/>
      <c r="F269" s="4"/>
      <c r="G269" s="4"/>
      <c r="H269" s="111"/>
      <c r="I269" s="4"/>
      <c r="J269" s="4"/>
      <c r="K269" s="319"/>
      <c r="L269" s="113"/>
      <c r="M269" s="3"/>
      <c r="N269" s="3"/>
      <c r="O269" s="3"/>
      <c r="P269" s="3"/>
      <c r="Q269" s="3"/>
      <c r="R269" s="113"/>
      <c r="S269" s="113"/>
      <c r="T269" s="3"/>
      <c r="U269" s="3"/>
      <c r="V269" s="3"/>
      <c r="W269" s="3"/>
      <c r="X269" s="3"/>
      <c r="Y269" s="3"/>
      <c r="Z269" s="3"/>
      <c r="AA269" s="3"/>
      <c r="AB269" s="3"/>
      <c r="AC269" s="3"/>
      <c r="AD269" s="3"/>
      <c r="AE269" s="3"/>
      <c r="AF269" s="3"/>
      <c r="AG269" s="3"/>
      <c r="AH269" s="3"/>
      <c r="AI269" s="3"/>
      <c r="AJ269" s="3"/>
      <c r="AK269" s="3"/>
      <c r="AL269" s="3"/>
    </row>
    <row r="270" spans="1:38" ht="12.75">
      <c r="A270" s="3"/>
      <c r="B270" s="3"/>
      <c r="C270" s="3"/>
      <c r="D270" s="3"/>
      <c r="E270" s="4"/>
      <c r="F270" s="4"/>
      <c r="G270" s="4"/>
      <c r="H270" s="111"/>
      <c r="I270" s="4"/>
      <c r="J270" s="4"/>
      <c r="K270" s="319"/>
      <c r="L270" s="113"/>
      <c r="M270" s="3"/>
      <c r="N270" s="3"/>
      <c r="O270" s="3"/>
      <c r="P270" s="3"/>
      <c r="Q270" s="3"/>
      <c r="R270" s="113"/>
      <c r="S270" s="113"/>
      <c r="T270" s="3"/>
      <c r="U270" s="3"/>
      <c r="V270" s="3"/>
      <c r="W270" s="3"/>
      <c r="X270" s="3"/>
      <c r="Y270" s="3"/>
      <c r="Z270" s="3"/>
      <c r="AA270" s="3"/>
      <c r="AB270" s="3"/>
      <c r="AC270" s="3"/>
      <c r="AD270" s="3"/>
      <c r="AE270" s="3"/>
      <c r="AF270" s="3"/>
      <c r="AG270" s="3"/>
      <c r="AH270" s="3"/>
      <c r="AI270" s="3"/>
      <c r="AJ270" s="3"/>
      <c r="AK270" s="3"/>
      <c r="AL270" s="3"/>
    </row>
    <row r="271" spans="1:38" ht="12.75">
      <c r="A271" s="3"/>
      <c r="B271" s="3"/>
      <c r="C271" s="3"/>
      <c r="D271" s="3"/>
      <c r="E271" s="4"/>
      <c r="F271" s="4"/>
      <c r="G271" s="4"/>
      <c r="H271" s="111"/>
      <c r="I271" s="4"/>
      <c r="J271" s="4"/>
      <c r="K271" s="319"/>
      <c r="L271" s="113"/>
      <c r="M271" s="3"/>
      <c r="N271" s="3"/>
      <c r="O271" s="3"/>
      <c r="P271" s="3"/>
      <c r="Q271" s="3"/>
      <c r="R271" s="113"/>
      <c r="S271" s="113"/>
      <c r="T271" s="3"/>
      <c r="U271" s="3"/>
      <c r="V271" s="3"/>
      <c r="W271" s="3"/>
      <c r="X271" s="3"/>
      <c r="Y271" s="3"/>
      <c r="Z271" s="3"/>
      <c r="AA271" s="3"/>
      <c r="AB271" s="3"/>
      <c r="AC271" s="3"/>
      <c r="AD271" s="3"/>
      <c r="AE271" s="3"/>
      <c r="AF271" s="3"/>
      <c r="AG271" s="3"/>
      <c r="AH271" s="3"/>
      <c r="AI271" s="3"/>
      <c r="AJ271" s="3"/>
      <c r="AK271" s="3"/>
      <c r="AL271" s="3"/>
    </row>
    <row r="272" spans="1:38" ht="12.75">
      <c r="A272" s="3"/>
      <c r="B272" s="3"/>
      <c r="C272" s="3"/>
      <c r="D272" s="3"/>
      <c r="E272" s="4"/>
      <c r="F272" s="4"/>
      <c r="G272" s="4"/>
      <c r="H272" s="111"/>
      <c r="I272" s="4"/>
      <c r="J272" s="4"/>
      <c r="K272" s="319"/>
      <c r="L272" s="113"/>
      <c r="M272" s="3"/>
      <c r="N272" s="3"/>
      <c r="O272" s="3"/>
      <c r="P272" s="3"/>
      <c r="Q272" s="3"/>
      <c r="R272" s="113"/>
      <c r="S272" s="113"/>
      <c r="T272" s="3"/>
      <c r="U272" s="3"/>
      <c r="V272" s="3"/>
      <c r="W272" s="3"/>
      <c r="X272" s="3"/>
      <c r="Y272" s="3"/>
      <c r="Z272" s="3"/>
      <c r="AA272" s="3"/>
      <c r="AB272" s="3"/>
      <c r="AC272" s="3"/>
      <c r="AD272" s="3"/>
      <c r="AE272" s="3"/>
      <c r="AF272" s="3"/>
      <c r="AG272" s="3"/>
      <c r="AH272" s="3"/>
      <c r="AI272" s="3"/>
      <c r="AJ272" s="3"/>
      <c r="AK272" s="3"/>
      <c r="AL272" s="3"/>
    </row>
    <row r="273" spans="1:38" ht="12.75">
      <c r="A273" s="3"/>
      <c r="B273" s="3"/>
      <c r="C273" s="3"/>
      <c r="D273" s="3"/>
      <c r="E273" s="4"/>
      <c r="F273" s="4"/>
      <c r="G273" s="4"/>
      <c r="H273" s="111"/>
      <c r="I273" s="4"/>
      <c r="J273" s="4"/>
      <c r="K273" s="319"/>
      <c r="L273" s="113"/>
      <c r="M273" s="3"/>
      <c r="N273" s="3"/>
      <c r="O273" s="3"/>
      <c r="P273" s="3"/>
      <c r="Q273" s="3"/>
      <c r="R273" s="113"/>
      <c r="S273" s="113"/>
      <c r="T273" s="3"/>
      <c r="U273" s="3"/>
      <c r="V273" s="3"/>
      <c r="W273" s="3"/>
      <c r="X273" s="3"/>
      <c r="Y273" s="3"/>
      <c r="Z273" s="3"/>
      <c r="AA273" s="3"/>
      <c r="AB273" s="3"/>
      <c r="AC273" s="3"/>
      <c r="AD273" s="3"/>
      <c r="AE273" s="3"/>
      <c r="AF273" s="3"/>
      <c r="AG273" s="3"/>
      <c r="AH273" s="3"/>
      <c r="AI273" s="3"/>
      <c r="AJ273" s="3"/>
      <c r="AK273" s="3"/>
      <c r="AL273" s="3"/>
    </row>
    <row r="274" spans="1:38" ht="12.75">
      <c r="A274" s="3"/>
      <c r="B274" s="3"/>
      <c r="C274" s="3"/>
      <c r="D274" s="3"/>
      <c r="E274" s="4"/>
      <c r="F274" s="4"/>
      <c r="G274" s="4"/>
      <c r="H274" s="111"/>
      <c r="I274" s="4"/>
      <c r="J274" s="4"/>
      <c r="K274" s="319"/>
      <c r="L274" s="113"/>
      <c r="M274" s="3"/>
      <c r="N274" s="3"/>
      <c r="O274" s="3"/>
      <c r="P274" s="3"/>
      <c r="Q274" s="3"/>
      <c r="R274" s="113"/>
      <c r="S274" s="113"/>
      <c r="T274" s="3"/>
      <c r="U274" s="3"/>
      <c r="V274" s="3"/>
      <c r="W274" s="3"/>
      <c r="X274" s="3"/>
      <c r="Y274" s="3"/>
      <c r="Z274" s="3"/>
      <c r="AA274" s="3"/>
      <c r="AB274" s="3"/>
      <c r="AC274" s="3"/>
      <c r="AD274" s="3"/>
      <c r="AE274" s="3"/>
      <c r="AF274" s="3"/>
      <c r="AG274" s="3"/>
      <c r="AH274" s="3"/>
      <c r="AI274" s="3"/>
      <c r="AJ274" s="3"/>
      <c r="AK274" s="3"/>
      <c r="AL274" s="3"/>
    </row>
    <row r="275" spans="1:38" ht="12.75">
      <c r="A275" s="3"/>
      <c r="B275" s="3"/>
      <c r="C275" s="3"/>
      <c r="D275" s="3"/>
      <c r="E275" s="4"/>
      <c r="F275" s="4"/>
      <c r="G275" s="4"/>
      <c r="H275" s="111"/>
      <c r="I275" s="4"/>
      <c r="J275" s="4"/>
      <c r="K275" s="319"/>
      <c r="L275" s="113"/>
      <c r="M275" s="3"/>
      <c r="N275" s="3"/>
      <c r="O275" s="3"/>
      <c r="P275" s="3"/>
      <c r="Q275" s="3"/>
      <c r="R275" s="113"/>
      <c r="S275" s="113"/>
      <c r="T275" s="3"/>
      <c r="U275" s="3"/>
      <c r="V275" s="3"/>
      <c r="W275" s="3"/>
      <c r="X275" s="3"/>
      <c r="Y275" s="3"/>
      <c r="Z275" s="3"/>
      <c r="AA275" s="3"/>
      <c r="AB275" s="3"/>
      <c r="AC275" s="3"/>
      <c r="AD275" s="3"/>
      <c r="AE275" s="3"/>
      <c r="AF275" s="3"/>
      <c r="AG275" s="3"/>
      <c r="AH275" s="3"/>
      <c r="AI275" s="3"/>
      <c r="AJ275" s="3"/>
      <c r="AK275" s="3"/>
      <c r="AL275" s="3"/>
    </row>
    <row r="276" spans="1:38" ht="12.75">
      <c r="A276" s="3"/>
      <c r="B276" s="3"/>
      <c r="C276" s="3"/>
      <c r="D276" s="3"/>
      <c r="E276" s="4"/>
      <c r="F276" s="4"/>
      <c r="G276" s="4"/>
      <c r="H276" s="111"/>
      <c r="I276" s="4"/>
      <c r="J276" s="4"/>
      <c r="K276" s="319"/>
      <c r="L276" s="113"/>
      <c r="M276" s="3"/>
      <c r="N276" s="3"/>
      <c r="O276" s="3"/>
      <c r="P276" s="3"/>
      <c r="Q276" s="3"/>
      <c r="R276" s="113"/>
      <c r="S276" s="113"/>
      <c r="T276" s="3"/>
      <c r="U276" s="3"/>
      <c r="V276" s="3"/>
      <c r="W276" s="3"/>
      <c r="X276" s="3"/>
      <c r="Y276" s="3"/>
      <c r="Z276" s="3"/>
      <c r="AA276" s="3"/>
      <c r="AB276" s="3"/>
      <c r="AC276" s="3"/>
      <c r="AD276" s="3"/>
      <c r="AE276" s="3"/>
      <c r="AF276" s="3"/>
      <c r="AG276" s="3"/>
      <c r="AH276" s="3"/>
      <c r="AI276" s="3"/>
      <c r="AJ276" s="3"/>
      <c r="AK276" s="3"/>
      <c r="AL276" s="3"/>
    </row>
    <row r="277" spans="1:38" ht="12.75">
      <c r="A277" s="3"/>
      <c r="B277" s="3"/>
      <c r="C277" s="3"/>
      <c r="D277" s="3"/>
      <c r="E277" s="4"/>
      <c r="F277" s="4"/>
      <c r="G277" s="4"/>
      <c r="H277" s="111"/>
      <c r="I277" s="4"/>
      <c r="J277" s="4"/>
      <c r="K277" s="319"/>
      <c r="L277" s="113"/>
      <c r="M277" s="3"/>
      <c r="N277" s="3"/>
      <c r="O277" s="3"/>
      <c r="P277" s="3"/>
      <c r="Q277" s="3"/>
      <c r="R277" s="113"/>
      <c r="S277" s="113"/>
      <c r="T277" s="3"/>
      <c r="U277" s="3"/>
      <c r="V277" s="3"/>
      <c r="W277" s="3"/>
      <c r="X277" s="3"/>
      <c r="Y277" s="3"/>
      <c r="Z277" s="3"/>
      <c r="AA277" s="3"/>
      <c r="AB277" s="3"/>
      <c r="AC277" s="3"/>
      <c r="AD277" s="3"/>
      <c r="AE277" s="3"/>
      <c r="AF277" s="3"/>
      <c r="AG277" s="3"/>
      <c r="AH277" s="3"/>
      <c r="AI277" s="3"/>
      <c r="AJ277" s="3"/>
      <c r="AK277" s="3"/>
      <c r="AL277" s="3"/>
    </row>
    <row r="278" spans="1:38" ht="12.75">
      <c r="A278" s="3"/>
      <c r="B278" s="3"/>
      <c r="C278" s="3"/>
      <c r="D278" s="3"/>
      <c r="E278" s="4"/>
      <c r="F278" s="4"/>
      <c r="G278" s="4"/>
      <c r="H278" s="111"/>
      <c r="I278" s="4"/>
      <c r="J278" s="4"/>
      <c r="K278" s="319"/>
      <c r="L278" s="113"/>
      <c r="M278" s="3"/>
      <c r="N278" s="3"/>
      <c r="O278" s="3"/>
      <c r="P278" s="3"/>
      <c r="Q278" s="3"/>
      <c r="R278" s="113"/>
      <c r="S278" s="113"/>
      <c r="T278" s="3"/>
      <c r="U278" s="3"/>
      <c r="V278" s="3"/>
      <c r="W278" s="3"/>
      <c r="X278" s="3"/>
      <c r="Y278" s="3"/>
      <c r="Z278" s="3"/>
      <c r="AA278" s="3"/>
      <c r="AB278" s="3"/>
      <c r="AC278" s="3"/>
      <c r="AD278" s="3"/>
      <c r="AE278" s="3"/>
      <c r="AF278" s="3"/>
      <c r="AG278" s="3"/>
      <c r="AH278" s="3"/>
      <c r="AI278" s="3"/>
      <c r="AJ278" s="3"/>
      <c r="AK278" s="3"/>
      <c r="AL278" s="3"/>
    </row>
    <row r="279" spans="1:38" ht="12.75">
      <c r="A279" s="3"/>
      <c r="B279" s="3"/>
      <c r="C279" s="3"/>
      <c r="D279" s="3"/>
      <c r="E279" s="4"/>
      <c r="F279" s="4"/>
      <c r="G279" s="4"/>
      <c r="H279" s="111"/>
      <c r="I279" s="4"/>
      <c r="J279" s="4"/>
      <c r="K279" s="319"/>
      <c r="L279" s="113"/>
      <c r="M279" s="3"/>
      <c r="N279" s="3"/>
      <c r="O279" s="3"/>
      <c r="P279" s="3"/>
      <c r="Q279" s="3"/>
      <c r="R279" s="113"/>
      <c r="S279" s="113"/>
      <c r="T279" s="3"/>
      <c r="U279" s="3"/>
      <c r="V279" s="3"/>
      <c r="W279" s="3"/>
      <c r="X279" s="3"/>
      <c r="Y279" s="3"/>
      <c r="Z279" s="3"/>
      <c r="AA279" s="3"/>
      <c r="AB279" s="3"/>
      <c r="AC279" s="3"/>
      <c r="AD279" s="3"/>
      <c r="AE279" s="3"/>
      <c r="AF279" s="3"/>
      <c r="AG279" s="3"/>
      <c r="AH279" s="3"/>
      <c r="AI279" s="3"/>
      <c r="AJ279" s="3"/>
      <c r="AK279" s="3"/>
      <c r="AL279" s="3"/>
    </row>
    <row r="280" spans="1:38" ht="12.75">
      <c r="A280" s="3"/>
      <c r="B280" s="3"/>
      <c r="C280" s="3"/>
      <c r="D280" s="3"/>
      <c r="E280" s="4"/>
      <c r="F280" s="4"/>
      <c r="G280" s="4"/>
      <c r="H280" s="111"/>
      <c r="I280" s="4"/>
      <c r="J280" s="4"/>
      <c r="K280" s="319"/>
      <c r="L280" s="113"/>
      <c r="M280" s="3"/>
      <c r="N280" s="3"/>
      <c r="O280" s="3"/>
      <c r="P280" s="3"/>
      <c r="Q280" s="3"/>
      <c r="R280" s="113"/>
      <c r="S280" s="113"/>
      <c r="T280" s="3"/>
      <c r="U280" s="3"/>
      <c r="V280" s="3"/>
      <c r="W280" s="3"/>
      <c r="X280" s="3"/>
      <c r="Y280" s="3"/>
      <c r="Z280" s="3"/>
      <c r="AA280" s="3"/>
      <c r="AB280" s="3"/>
      <c r="AC280" s="3"/>
      <c r="AD280" s="3"/>
      <c r="AE280" s="3"/>
      <c r="AF280" s="3"/>
      <c r="AG280" s="3"/>
      <c r="AH280" s="3"/>
      <c r="AI280" s="3"/>
      <c r="AJ280" s="3"/>
      <c r="AK280" s="3"/>
      <c r="AL280" s="3"/>
    </row>
    <row r="281" spans="1:38" ht="12.75">
      <c r="A281" s="3"/>
      <c r="B281" s="3"/>
      <c r="C281" s="3"/>
      <c r="D281" s="3"/>
      <c r="E281" s="4"/>
      <c r="F281" s="4"/>
      <c r="G281" s="4"/>
      <c r="H281" s="111"/>
      <c r="I281" s="4"/>
      <c r="J281" s="4"/>
      <c r="K281" s="319"/>
      <c r="L281" s="113"/>
      <c r="M281" s="3"/>
      <c r="N281" s="3"/>
      <c r="O281" s="3"/>
      <c r="P281" s="3"/>
      <c r="Q281" s="3"/>
      <c r="R281" s="113"/>
      <c r="S281" s="113"/>
      <c r="T281" s="3"/>
      <c r="U281" s="3"/>
      <c r="V281" s="3"/>
      <c r="W281" s="3"/>
      <c r="X281" s="3"/>
      <c r="Y281" s="3"/>
      <c r="Z281" s="3"/>
      <c r="AA281" s="3"/>
      <c r="AB281" s="3"/>
      <c r="AC281" s="3"/>
      <c r="AD281" s="3"/>
      <c r="AE281" s="3"/>
      <c r="AF281" s="3"/>
      <c r="AG281" s="3"/>
      <c r="AH281" s="3"/>
      <c r="AI281" s="3"/>
      <c r="AJ281" s="3"/>
      <c r="AK281" s="3"/>
      <c r="AL281" s="3"/>
    </row>
    <row r="282" spans="1:38" ht="12.75">
      <c r="A282" s="3"/>
      <c r="B282" s="3"/>
      <c r="C282" s="3"/>
      <c r="D282" s="3"/>
      <c r="E282" s="4"/>
      <c r="F282" s="4"/>
      <c r="G282" s="4"/>
      <c r="H282" s="111"/>
      <c r="I282" s="4"/>
      <c r="J282" s="4"/>
      <c r="K282" s="319"/>
      <c r="L282" s="113"/>
      <c r="M282" s="3"/>
      <c r="N282" s="3"/>
      <c r="O282" s="3"/>
      <c r="P282" s="3"/>
      <c r="Q282" s="3"/>
      <c r="R282" s="113"/>
      <c r="S282" s="113"/>
      <c r="T282" s="3"/>
      <c r="U282" s="3"/>
      <c r="V282" s="3"/>
      <c r="W282" s="3"/>
      <c r="X282" s="3"/>
      <c r="Y282" s="3"/>
      <c r="Z282" s="3"/>
      <c r="AA282" s="3"/>
      <c r="AB282" s="3"/>
      <c r="AC282" s="3"/>
      <c r="AD282" s="3"/>
      <c r="AE282" s="3"/>
      <c r="AF282" s="3"/>
      <c r="AG282" s="3"/>
      <c r="AH282" s="3"/>
      <c r="AI282" s="3"/>
      <c r="AJ282" s="3"/>
      <c r="AK282" s="3"/>
      <c r="AL282" s="3"/>
    </row>
    <row r="283" spans="1:38" ht="12.75">
      <c r="A283" s="3"/>
      <c r="B283" s="3"/>
      <c r="C283" s="3"/>
      <c r="D283" s="3"/>
      <c r="E283" s="4"/>
      <c r="F283" s="4"/>
      <c r="G283" s="4"/>
      <c r="H283" s="111"/>
      <c r="I283" s="4"/>
      <c r="J283" s="4"/>
      <c r="K283" s="319"/>
      <c r="L283" s="113"/>
      <c r="M283" s="3"/>
      <c r="N283" s="3"/>
      <c r="O283" s="3"/>
      <c r="P283" s="3"/>
      <c r="Q283" s="3"/>
      <c r="R283" s="113"/>
      <c r="S283" s="113"/>
      <c r="T283" s="3"/>
      <c r="U283" s="3"/>
      <c r="V283" s="3"/>
      <c r="W283" s="3"/>
      <c r="X283" s="3"/>
      <c r="Y283" s="3"/>
      <c r="Z283" s="3"/>
      <c r="AA283" s="3"/>
      <c r="AB283" s="3"/>
      <c r="AC283" s="3"/>
      <c r="AD283" s="3"/>
      <c r="AE283" s="3"/>
      <c r="AF283" s="3"/>
      <c r="AG283" s="3"/>
      <c r="AH283" s="3"/>
      <c r="AI283" s="3"/>
      <c r="AJ283" s="3"/>
      <c r="AK283" s="3"/>
      <c r="AL283" s="3"/>
    </row>
    <row r="284" spans="1:38" ht="12.75">
      <c r="A284" s="3"/>
      <c r="B284" s="3"/>
      <c r="C284" s="3"/>
      <c r="D284" s="3"/>
      <c r="E284" s="4"/>
      <c r="F284" s="4"/>
      <c r="G284" s="4"/>
      <c r="H284" s="111"/>
      <c r="I284" s="4"/>
      <c r="J284" s="4"/>
      <c r="K284" s="319"/>
      <c r="L284" s="113"/>
      <c r="M284" s="3"/>
      <c r="N284" s="3"/>
      <c r="O284" s="3"/>
      <c r="P284" s="3"/>
      <c r="Q284" s="3"/>
      <c r="R284" s="113"/>
      <c r="S284" s="113"/>
      <c r="T284" s="3"/>
      <c r="U284" s="3"/>
      <c r="V284" s="3"/>
      <c r="W284" s="3"/>
      <c r="X284" s="3"/>
      <c r="Y284" s="3"/>
      <c r="Z284" s="3"/>
      <c r="AA284" s="3"/>
      <c r="AB284" s="3"/>
      <c r="AC284" s="3"/>
      <c r="AD284" s="3"/>
      <c r="AE284" s="3"/>
      <c r="AF284" s="3"/>
      <c r="AG284" s="3"/>
      <c r="AH284" s="3"/>
      <c r="AI284" s="3"/>
      <c r="AJ284" s="3"/>
      <c r="AK284" s="3"/>
      <c r="AL284" s="3"/>
    </row>
    <row r="285" spans="1:38" ht="12.75">
      <c r="A285" s="3"/>
      <c r="B285" s="3"/>
      <c r="C285" s="3"/>
      <c r="D285" s="3"/>
      <c r="E285" s="4"/>
      <c r="F285" s="4"/>
      <c r="G285" s="4"/>
      <c r="H285" s="111"/>
      <c r="I285" s="4"/>
      <c r="J285" s="4"/>
      <c r="K285" s="319"/>
      <c r="L285" s="113"/>
      <c r="M285" s="3"/>
      <c r="N285" s="3"/>
      <c r="O285" s="3"/>
      <c r="P285" s="3"/>
      <c r="Q285" s="3"/>
      <c r="R285" s="113"/>
      <c r="S285" s="113"/>
      <c r="T285" s="3"/>
      <c r="U285" s="3"/>
      <c r="V285" s="3"/>
      <c r="W285" s="3"/>
      <c r="X285" s="3"/>
      <c r="Y285" s="3"/>
      <c r="Z285" s="3"/>
      <c r="AA285" s="3"/>
      <c r="AB285" s="3"/>
      <c r="AC285" s="3"/>
      <c r="AD285" s="3"/>
      <c r="AE285" s="3"/>
      <c r="AF285" s="3"/>
      <c r="AG285" s="3"/>
      <c r="AH285" s="3"/>
      <c r="AI285" s="3"/>
      <c r="AJ285" s="3"/>
      <c r="AK285" s="3"/>
      <c r="AL285" s="3"/>
    </row>
    <row r="286" spans="1:38" ht="12.75">
      <c r="A286" s="3"/>
      <c r="B286" s="3"/>
      <c r="C286" s="3"/>
      <c r="D286" s="3"/>
      <c r="E286" s="4"/>
      <c r="F286" s="4"/>
      <c r="G286" s="4"/>
      <c r="H286" s="111"/>
      <c r="I286" s="4"/>
      <c r="J286" s="4"/>
      <c r="K286" s="319"/>
      <c r="L286" s="113"/>
      <c r="M286" s="3"/>
      <c r="N286" s="3"/>
      <c r="O286" s="3"/>
      <c r="P286" s="3"/>
      <c r="Q286" s="3"/>
      <c r="R286" s="113"/>
      <c r="S286" s="113"/>
      <c r="T286" s="3"/>
      <c r="U286" s="3"/>
      <c r="V286" s="3"/>
      <c r="W286" s="3"/>
      <c r="X286" s="3"/>
      <c r="Y286" s="3"/>
      <c r="Z286" s="3"/>
      <c r="AA286" s="3"/>
      <c r="AB286" s="3"/>
      <c r="AC286" s="3"/>
      <c r="AD286" s="3"/>
      <c r="AE286" s="3"/>
      <c r="AF286" s="3"/>
      <c r="AG286" s="3"/>
      <c r="AH286" s="3"/>
      <c r="AI286" s="3"/>
      <c r="AJ286" s="3"/>
      <c r="AK286" s="3"/>
      <c r="AL286" s="3"/>
    </row>
    <row r="287" spans="1:38" ht="12.75">
      <c r="A287" s="3"/>
      <c r="B287" s="3"/>
      <c r="C287" s="3"/>
      <c r="D287" s="3"/>
      <c r="E287" s="4"/>
      <c r="F287" s="4"/>
      <c r="G287" s="4"/>
      <c r="H287" s="111"/>
      <c r="I287" s="4"/>
      <c r="J287" s="4"/>
      <c r="K287" s="319"/>
      <c r="L287" s="113"/>
      <c r="M287" s="3"/>
      <c r="N287" s="3"/>
      <c r="O287" s="3"/>
      <c r="P287" s="3"/>
      <c r="Q287" s="3"/>
      <c r="R287" s="113"/>
      <c r="S287" s="113"/>
      <c r="T287" s="3"/>
      <c r="U287" s="3"/>
      <c r="V287" s="3"/>
      <c r="W287" s="3"/>
      <c r="X287" s="3"/>
      <c r="Y287" s="3"/>
      <c r="Z287" s="3"/>
      <c r="AA287" s="3"/>
      <c r="AB287" s="3"/>
      <c r="AC287" s="3"/>
      <c r="AD287" s="3"/>
      <c r="AE287" s="3"/>
      <c r="AF287" s="3"/>
      <c r="AG287" s="3"/>
      <c r="AH287" s="3"/>
      <c r="AI287" s="3"/>
      <c r="AJ287" s="3"/>
      <c r="AK287" s="3"/>
      <c r="AL287" s="3"/>
    </row>
    <row r="288" spans="1:38" ht="12.75">
      <c r="A288" s="3"/>
      <c r="B288" s="3"/>
      <c r="C288" s="3"/>
      <c r="D288" s="3"/>
      <c r="E288" s="4"/>
      <c r="F288" s="4"/>
      <c r="G288" s="4"/>
      <c r="H288" s="111"/>
      <c r="I288" s="4"/>
      <c r="J288" s="4"/>
      <c r="K288" s="319"/>
      <c r="L288" s="113"/>
      <c r="M288" s="3"/>
      <c r="N288" s="3"/>
      <c r="O288" s="3"/>
      <c r="P288" s="3"/>
      <c r="Q288" s="3"/>
      <c r="R288" s="113"/>
      <c r="S288" s="113"/>
      <c r="T288" s="3"/>
      <c r="U288" s="3"/>
      <c r="V288" s="3"/>
      <c r="W288" s="3"/>
      <c r="X288" s="3"/>
      <c r="Y288" s="3"/>
      <c r="Z288" s="3"/>
      <c r="AA288" s="3"/>
      <c r="AB288" s="3"/>
      <c r="AC288" s="3"/>
      <c r="AD288" s="3"/>
      <c r="AE288" s="3"/>
      <c r="AF288" s="3"/>
      <c r="AG288" s="3"/>
      <c r="AH288" s="3"/>
      <c r="AI288" s="3"/>
      <c r="AJ288" s="3"/>
      <c r="AK288" s="3"/>
      <c r="AL288" s="3"/>
    </row>
    <row r="289" spans="1:38" ht="12.75">
      <c r="A289" s="3"/>
      <c r="B289" s="3"/>
      <c r="C289" s="3"/>
      <c r="D289" s="3"/>
      <c r="E289" s="4"/>
      <c r="F289" s="4"/>
      <c r="G289" s="4"/>
      <c r="H289" s="111"/>
      <c r="I289" s="4"/>
      <c r="J289" s="4"/>
      <c r="K289" s="319"/>
      <c r="L289" s="113"/>
      <c r="M289" s="3"/>
      <c r="N289" s="3"/>
      <c r="O289" s="3"/>
      <c r="P289" s="3"/>
      <c r="Q289" s="3"/>
      <c r="R289" s="113"/>
      <c r="S289" s="113"/>
      <c r="T289" s="3"/>
      <c r="U289" s="3"/>
      <c r="V289" s="3"/>
      <c r="W289" s="3"/>
      <c r="X289" s="3"/>
      <c r="Y289" s="3"/>
      <c r="Z289" s="3"/>
      <c r="AA289" s="3"/>
      <c r="AB289" s="3"/>
      <c r="AC289" s="3"/>
      <c r="AD289" s="3"/>
      <c r="AE289" s="3"/>
      <c r="AF289" s="3"/>
      <c r="AG289" s="3"/>
      <c r="AH289" s="3"/>
      <c r="AI289" s="3"/>
      <c r="AJ289" s="3"/>
      <c r="AK289" s="3"/>
      <c r="AL289" s="3"/>
    </row>
    <row r="290" spans="1:38" ht="12.75">
      <c r="A290" s="3"/>
      <c r="B290" s="3"/>
      <c r="C290" s="3"/>
      <c r="D290" s="3"/>
      <c r="E290" s="4"/>
      <c r="F290" s="4"/>
      <c r="G290" s="4"/>
      <c r="H290" s="111"/>
      <c r="I290" s="4"/>
      <c r="J290" s="4"/>
      <c r="K290" s="319"/>
      <c r="L290" s="113"/>
      <c r="M290" s="3"/>
      <c r="N290" s="3"/>
      <c r="O290" s="3"/>
      <c r="P290" s="3"/>
      <c r="Q290" s="3"/>
      <c r="R290" s="113"/>
      <c r="S290" s="113"/>
      <c r="T290" s="3"/>
      <c r="U290" s="3"/>
      <c r="V290" s="3"/>
      <c r="W290" s="3"/>
      <c r="X290" s="3"/>
      <c r="Y290" s="3"/>
      <c r="Z290" s="3"/>
      <c r="AA290" s="3"/>
      <c r="AB290" s="3"/>
      <c r="AC290" s="3"/>
      <c r="AD290" s="3"/>
      <c r="AE290" s="3"/>
      <c r="AF290" s="3"/>
      <c r="AG290" s="3"/>
      <c r="AH290" s="3"/>
      <c r="AI290" s="3"/>
      <c r="AJ290" s="3"/>
      <c r="AK290" s="3"/>
      <c r="AL290" s="3"/>
    </row>
    <row r="291" spans="1:38" ht="12.75">
      <c r="A291" s="3"/>
      <c r="B291" s="3"/>
      <c r="C291" s="3"/>
      <c r="D291" s="3"/>
      <c r="E291" s="4"/>
      <c r="F291" s="4"/>
      <c r="G291" s="4"/>
      <c r="H291" s="111"/>
      <c r="I291" s="4"/>
      <c r="J291" s="4"/>
      <c r="K291" s="319"/>
      <c r="L291" s="113"/>
      <c r="M291" s="3"/>
      <c r="N291" s="3"/>
      <c r="O291" s="3"/>
      <c r="P291" s="3"/>
      <c r="Q291" s="3"/>
      <c r="R291" s="113"/>
      <c r="S291" s="113"/>
      <c r="T291" s="3"/>
      <c r="U291" s="3"/>
      <c r="V291" s="3"/>
      <c r="W291" s="3"/>
      <c r="X291" s="3"/>
      <c r="Y291" s="3"/>
      <c r="Z291" s="3"/>
      <c r="AA291" s="3"/>
      <c r="AB291" s="3"/>
      <c r="AC291" s="3"/>
      <c r="AD291" s="3"/>
      <c r="AE291" s="3"/>
      <c r="AF291" s="3"/>
      <c r="AG291" s="3"/>
      <c r="AH291" s="3"/>
      <c r="AI291" s="3"/>
      <c r="AJ291" s="3"/>
      <c r="AK291" s="3"/>
      <c r="AL291" s="3"/>
    </row>
    <row r="292" spans="1:38" ht="12.75">
      <c r="A292" s="3"/>
      <c r="B292" s="3"/>
      <c r="C292" s="3"/>
      <c r="D292" s="3"/>
      <c r="E292" s="4"/>
      <c r="F292" s="4"/>
      <c r="G292" s="4"/>
      <c r="H292" s="111"/>
      <c r="I292" s="4"/>
      <c r="J292" s="4"/>
      <c r="K292" s="319"/>
      <c r="L292" s="113"/>
      <c r="M292" s="3"/>
      <c r="N292" s="3"/>
      <c r="O292" s="3"/>
      <c r="P292" s="3"/>
      <c r="Q292" s="3"/>
      <c r="R292" s="113"/>
      <c r="S292" s="113"/>
      <c r="T292" s="3"/>
      <c r="U292" s="3"/>
      <c r="V292" s="3"/>
      <c r="W292" s="3"/>
      <c r="X292" s="3"/>
      <c r="Y292" s="3"/>
      <c r="Z292" s="3"/>
      <c r="AA292" s="3"/>
      <c r="AB292" s="3"/>
      <c r="AC292" s="3"/>
      <c r="AD292" s="3"/>
      <c r="AE292" s="3"/>
      <c r="AF292" s="3"/>
      <c r="AG292" s="3"/>
      <c r="AH292" s="3"/>
      <c r="AI292" s="3"/>
      <c r="AJ292" s="3"/>
      <c r="AK292" s="3"/>
      <c r="AL292" s="3"/>
    </row>
    <row r="293" spans="1:38" ht="12.75">
      <c r="A293" s="3"/>
      <c r="B293" s="3"/>
      <c r="C293" s="3"/>
      <c r="D293" s="3"/>
      <c r="E293" s="4"/>
      <c r="F293" s="4"/>
      <c r="G293" s="4"/>
      <c r="H293" s="111"/>
      <c r="I293" s="4"/>
      <c r="J293" s="4"/>
      <c r="K293" s="319"/>
      <c r="L293" s="113"/>
      <c r="M293" s="3"/>
      <c r="N293" s="3"/>
      <c r="O293" s="3"/>
      <c r="P293" s="3"/>
      <c r="Q293" s="3"/>
      <c r="R293" s="113"/>
      <c r="S293" s="113"/>
      <c r="T293" s="3"/>
      <c r="U293" s="3"/>
      <c r="V293" s="3"/>
      <c r="W293" s="3"/>
      <c r="X293" s="3"/>
      <c r="Y293" s="3"/>
      <c r="Z293" s="3"/>
      <c r="AA293" s="3"/>
      <c r="AB293" s="3"/>
      <c r="AC293" s="3"/>
      <c r="AD293" s="3"/>
      <c r="AE293" s="3"/>
      <c r="AF293" s="3"/>
      <c r="AG293" s="3"/>
      <c r="AH293" s="3"/>
      <c r="AI293" s="3"/>
      <c r="AJ293" s="3"/>
      <c r="AK293" s="3"/>
      <c r="AL293" s="3"/>
    </row>
    <row r="294" spans="1:38" ht="12.75">
      <c r="A294" s="3"/>
      <c r="B294" s="3"/>
      <c r="C294" s="3"/>
      <c r="D294" s="3"/>
      <c r="E294" s="4"/>
      <c r="F294" s="4"/>
      <c r="G294" s="4"/>
      <c r="H294" s="111"/>
      <c r="I294" s="4"/>
      <c r="J294" s="4"/>
      <c r="K294" s="319"/>
      <c r="L294" s="113"/>
      <c r="M294" s="3"/>
      <c r="N294" s="3"/>
      <c r="O294" s="3"/>
      <c r="P294" s="3"/>
      <c r="Q294" s="3"/>
      <c r="R294" s="113"/>
      <c r="S294" s="113"/>
      <c r="T294" s="3"/>
      <c r="U294" s="3"/>
      <c r="V294" s="3"/>
      <c r="W294" s="3"/>
      <c r="X294" s="3"/>
      <c r="Y294" s="3"/>
      <c r="Z294" s="3"/>
      <c r="AA294" s="3"/>
      <c r="AB294" s="3"/>
      <c r="AC294" s="3"/>
      <c r="AD294" s="3"/>
      <c r="AE294" s="3"/>
      <c r="AF294" s="3"/>
      <c r="AG294" s="3"/>
      <c r="AH294" s="3"/>
      <c r="AI294" s="3"/>
      <c r="AJ294" s="3"/>
      <c r="AK294" s="3"/>
      <c r="AL294" s="3"/>
    </row>
    <row r="295" spans="1:38" ht="12.75">
      <c r="A295" s="3"/>
      <c r="B295" s="3"/>
      <c r="C295" s="3"/>
      <c r="D295" s="3"/>
      <c r="E295" s="4"/>
      <c r="F295" s="4"/>
      <c r="G295" s="4"/>
      <c r="H295" s="111"/>
      <c r="I295" s="4"/>
      <c r="J295" s="4"/>
      <c r="K295" s="319"/>
      <c r="L295" s="113"/>
      <c r="M295" s="3"/>
      <c r="N295" s="3"/>
      <c r="O295" s="3"/>
      <c r="P295" s="3"/>
      <c r="Q295" s="3"/>
      <c r="R295" s="113"/>
      <c r="S295" s="113"/>
      <c r="T295" s="3"/>
      <c r="U295" s="3"/>
      <c r="V295" s="3"/>
      <c r="W295" s="3"/>
      <c r="X295" s="3"/>
      <c r="Y295" s="3"/>
      <c r="Z295" s="3"/>
      <c r="AA295" s="3"/>
      <c r="AB295" s="3"/>
      <c r="AC295" s="3"/>
      <c r="AD295" s="3"/>
      <c r="AE295" s="3"/>
      <c r="AF295" s="3"/>
      <c r="AG295" s="3"/>
      <c r="AH295" s="3"/>
      <c r="AI295" s="3"/>
      <c r="AJ295" s="3"/>
      <c r="AK295" s="3"/>
      <c r="AL295" s="3"/>
    </row>
    <row r="296" spans="1:38" ht="12.75">
      <c r="A296" s="3"/>
      <c r="B296" s="3"/>
      <c r="C296" s="3"/>
      <c r="D296" s="3"/>
      <c r="E296" s="4"/>
      <c r="F296" s="4"/>
      <c r="G296" s="4"/>
      <c r="H296" s="111"/>
      <c r="I296" s="4"/>
      <c r="J296" s="4"/>
      <c r="K296" s="319"/>
      <c r="L296" s="113"/>
      <c r="M296" s="3"/>
      <c r="N296" s="3"/>
      <c r="O296" s="3"/>
      <c r="P296" s="3"/>
      <c r="Q296" s="3"/>
      <c r="R296" s="113"/>
      <c r="S296" s="113"/>
      <c r="T296" s="3"/>
      <c r="U296" s="3"/>
      <c r="V296" s="3"/>
      <c r="W296" s="3"/>
      <c r="X296" s="3"/>
      <c r="Y296" s="3"/>
      <c r="Z296" s="3"/>
      <c r="AA296" s="3"/>
      <c r="AB296" s="3"/>
      <c r="AC296" s="3"/>
      <c r="AD296" s="3"/>
      <c r="AE296" s="3"/>
      <c r="AF296" s="3"/>
      <c r="AG296" s="3"/>
      <c r="AH296" s="3"/>
      <c r="AI296" s="3"/>
      <c r="AJ296" s="3"/>
      <c r="AK296" s="3"/>
      <c r="AL296" s="3"/>
    </row>
    <row r="297" spans="1:38" ht="12.75">
      <c r="A297" s="3"/>
      <c r="B297" s="3"/>
      <c r="C297" s="3"/>
      <c r="D297" s="3"/>
      <c r="E297" s="4"/>
      <c r="F297" s="4"/>
      <c r="G297" s="4"/>
      <c r="H297" s="111"/>
      <c r="I297" s="4"/>
      <c r="J297" s="4"/>
      <c r="K297" s="319"/>
      <c r="L297" s="113"/>
      <c r="M297" s="3"/>
      <c r="N297" s="3"/>
      <c r="O297" s="3"/>
      <c r="P297" s="3"/>
      <c r="Q297" s="3"/>
      <c r="R297" s="113"/>
      <c r="S297" s="113"/>
      <c r="T297" s="3"/>
      <c r="U297" s="3"/>
      <c r="V297" s="3"/>
      <c r="W297" s="3"/>
      <c r="X297" s="3"/>
      <c r="Y297" s="3"/>
      <c r="Z297" s="3"/>
      <c r="AA297" s="3"/>
      <c r="AB297" s="3"/>
      <c r="AC297" s="3"/>
      <c r="AD297" s="3"/>
      <c r="AE297" s="3"/>
      <c r="AF297" s="3"/>
      <c r="AG297" s="3"/>
      <c r="AH297" s="3"/>
      <c r="AI297" s="3"/>
      <c r="AJ297" s="3"/>
      <c r="AK297" s="3"/>
      <c r="AL297" s="3"/>
    </row>
    <row r="298" spans="1:38" ht="12.75">
      <c r="A298" s="3"/>
      <c r="B298" s="3"/>
      <c r="C298" s="3"/>
      <c r="D298" s="3"/>
      <c r="E298" s="4"/>
      <c r="F298" s="4"/>
      <c r="G298" s="4"/>
      <c r="H298" s="111"/>
      <c r="I298" s="4"/>
      <c r="J298" s="4"/>
      <c r="K298" s="319"/>
      <c r="L298" s="113"/>
      <c r="M298" s="3"/>
      <c r="N298" s="3"/>
      <c r="O298" s="3"/>
      <c r="P298" s="3"/>
      <c r="Q298" s="3"/>
      <c r="R298" s="113"/>
      <c r="S298" s="113"/>
      <c r="T298" s="3"/>
      <c r="U298" s="3"/>
      <c r="V298" s="3"/>
      <c r="W298" s="3"/>
      <c r="X298" s="3"/>
      <c r="Y298" s="3"/>
      <c r="Z298" s="3"/>
      <c r="AA298" s="3"/>
      <c r="AB298" s="3"/>
      <c r="AC298" s="3"/>
      <c r="AD298" s="3"/>
      <c r="AE298" s="3"/>
      <c r="AF298" s="3"/>
      <c r="AG298" s="3"/>
      <c r="AH298" s="3"/>
      <c r="AI298" s="3"/>
      <c r="AJ298" s="3"/>
      <c r="AK298" s="3"/>
      <c r="AL298" s="3"/>
    </row>
    <row r="299" spans="1:38" ht="12.75">
      <c r="A299" s="3"/>
      <c r="B299" s="3"/>
      <c r="C299" s="3"/>
      <c r="D299" s="3"/>
      <c r="E299" s="4"/>
      <c r="F299" s="4"/>
      <c r="G299" s="4"/>
      <c r="H299" s="111"/>
      <c r="I299" s="4"/>
      <c r="J299" s="4"/>
      <c r="K299" s="319"/>
      <c r="L299" s="113"/>
      <c r="M299" s="3"/>
      <c r="N299" s="3"/>
      <c r="O299" s="3"/>
      <c r="P299" s="3"/>
      <c r="Q299" s="3"/>
      <c r="R299" s="113"/>
      <c r="S299" s="113"/>
      <c r="T299" s="3"/>
      <c r="U299" s="3"/>
      <c r="V299" s="3"/>
      <c r="W299" s="3"/>
      <c r="X299" s="3"/>
      <c r="Y299" s="3"/>
      <c r="Z299" s="3"/>
      <c r="AA299" s="3"/>
      <c r="AB299" s="3"/>
      <c r="AC299" s="3"/>
      <c r="AD299" s="3"/>
      <c r="AE299" s="3"/>
      <c r="AF299" s="3"/>
      <c r="AG299" s="3"/>
      <c r="AH299" s="3"/>
      <c r="AI299" s="3"/>
      <c r="AJ299" s="3"/>
      <c r="AK299" s="3"/>
      <c r="AL299" s="3"/>
    </row>
    <row r="300" spans="1:38" ht="12.75">
      <c r="A300" s="3"/>
      <c r="B300" s="3"/>
      <c r="C300" s="3"/>
      <c r="D300" s="3"/>
      <c r="E300" s="4"/>
      <c r="F300" s="4"/>
      <c r="G300" s="4"/>
      <c r="H300" s="111"/>
      <c r="I300" s="4"/>
      <c r="J300" s="4"/>
      <c r="K300" s="319"/>
      <c r="L300" s="113"/>
      <c r="M300" s="3"/>
      <c r="N300" s="3"/>
      <c r="O300" s="3"/>
      <c r="P300" s="3"/>
      <c r="Q300" s="3"/>
      <c r="R300" s="113"/>
      <c r="S300" s="113"/>
      <c r="T300" s="3"/>
      <c r="U300" s="3"/>
      <c r="V300" s="3"/>
      <c r="W300" s="3"/>
      <c r="X300" s="3"/>
      <c r="Y300" s="3"/>
      <c r="Z300" s="3"/>
      <c r="AA300" s="3"/>
      <c r="AB300" s="3"/>
      <c r="AC300" s="3"/>
      <c r="AD300" s="3"/>
      <c r="AE300" s="3"/>
      <c r="AF300" s="3"/>
      <c r="AG300" s="3"/>
      <c r="AH300" s="3"/>
      <c r="AI300" s="3"/>
      <c r="AJ300" s="3"/>
      <c r="AK300" s="3"/>
      <c r="AL300" s="3"/>
    </row>
    <row r="301" spans="1:38" ht="12.75">
      <c r="A301" s="3"/>
      <c r="B301" s="3"/>
      <c r="C301" s="3"/>
      <c r="D301" s="3"/>
      <c r="E301" s="4"/>
      <c r="F301" s="4"/>
      <c r="G301" s="4"/>
      <c r="H301" s="111"/>
      <c r="I301" s="4"/>
      <c r="J301" s="4"/>
      <c r="K301" s="319"/>
      <c r="L301" s="113"/>
      <c r="M301" s="3"/>
      <c r="N301" s="3"/>
      <c r="O301" s="3"/>
      <c r="P301" s="3"/>
      <c r="Q301" s="3"/>
      <c r="R301" s="113"/>
      <c r="S301" s="113"/>
      <c r="T301" s="3"/>
      <c r="U301" s="3"/>
      <c r="V301" s="3"/>
      <c r="W301" s="3"/>
      <c r="X301" s="3"/>
      <c r="Y301" s="3"/>
      <c r="Z301" s="3"/>
      <c r="AA301" s="3"/>
      <c r="AB301" s="3"/>
      <c r="AC301" s="3"/>
      <c r="AD301" s="3"/>
      <c r="AE301" s="3"/>
      <c r="AF301" s="3"/>
      <c r="AG301" s="3"/>
      <c r="AH301" s="3"/>
      <c r="AI301" s="3"/>
      <c r="AJ301" s="3"/>
      <c r="AK301" s="3"/>
      <c r="AL301" s="3"/>
    </row>
    <row r="302" spans="1:38" ht="12.75">
      <c r="A302" s="3"/>
      <c r="B302" s="3"/>
      <c r="C302" s="3"/>
      <c r="D302" s="3"/>
      <c r="E302" s="4"/>
      <c r="F302" s="4"/>
      <c r="G302" s="4"/>
      <c r="H302" s="111"/>
      <c r="I302" s="4"/>
      <c r="J302" s="4"/>
      <c r="K302" s="319"/>
      <c r="L302" s="113"/>
      <c r="M302" s="3"/>
      <c r="N302" s="3"/>
      <c r="O302" s="3"/>
      <c r="P302" s="3"/>
      <c r="Q302" s="3"/>
      <c r="R302" s="113"/>
      <c r="S302" s="113"/>
      <c r="T302" s="3"/>
      <c r="U302" s="3"/>
      <c r="V302" s="3"/>
      <c r="W302" s="3"/>
      <c r="X302" s="3"/>
      <c r="Y302" s="3"/>
      <c r="Z302" s="3"/>
      <c r="AA302" s="3"/>
      <c r="AB302" s="3"/>
      <c r="AC302" s="3"/>
      <c r="AD302" s="3"/>
      <c r="AE302" s="3"/>
      <c r="AF302" s="3"/>
      <c r="AG302" s="3"/>
      <c r="AH302" s="3"/>
      <c r="AI302" s="3"/>
      <c r="AJ302" s="3"/>
      <c r="AK302" s="3"/>
      <c r="AL302" s="3"/>
    </row>
    <row r="303" spans="1:38" ht="12.75">
      <c r="A303" s="3"/>
      <c r="B303" s="3"/>
      <c r="C303" s="3"/>
      <c r="D303" s="3"/>
      <c r="E303" s="4"/>
      <c r="F303" s="4"/>
      <c r="G303" s="4"/>
      <c r="H303" s="111"/>
      <c r="I303" s="4"/>
      <c r="J303" s="4"/>
      <c r="K303" s="319"/>
      <c r="L303" s="113"/>
      <c r="M303" s="3"/>
      <c r="N303" s="3"/>
      <c r="O303" s="3"/>
      <c r="P303" s="3"/>
      <c r="Q303" s="3"/>
      <c r="R303" s="113"/>
      <c r="S303" s="113"/>
      <c r="T303" s="3"/>
      <c r="U303" s="3"/>
      <c r="V303" s="3"/>
      <c r="W303" s="3"/>
      <c r="X303" s="3"/>
      <c r="Y303" s="3"/>
      <c r="Z303" s="3"/>
      <c r="AA303" s="3"/>
      <c r="AB303" s="3"/>
      <c r="AC303" s="3"/>
      <c r="AD303" s="3"/>
      <c r="AE303" s="3"/>
      <c r="AF303" s="3"/>
      <c r="AG303" s="3"/>
      <c r="AH303" s="3"/>
      <c r="AI303" s="3"/>
      <c r="AJ303" s="3"/>
      <c r="AK303" s="3"/>
      <c r="AL303" s="3"/>
    </row>
    <row r="304" spans="1:38" ht="12.75">
      <c r="A304" s="3"/>
      <c r="B304" s="3"/>
      <c r="C304" s="3"/>
      <c r="D304" s="3"/>
      <c r="E304" s="4"/>
      <c r="F304" s="4"/>
      <c r="G304" s="4"/>
      <c r="H304" s="111"/>
      <c r="I304" s="4"/>
      <c r="J304" s="4"/>
      <c r="K304" s="319"/>
      <c r="L304" s="113"/>
      <c r="M304" s="3"/>
      <c r="N304" s="3"/>
      <c r="O304" s="3"/>
      <c r="P304" s="3"/>
      <c r="Q304" s="3"/>
      <c r="R304" s="113"/>
      <c r="S304" s="113"/>
      <c r="T304" s="3"/>
      <c r="U304" s="3"/>
      <c r="V304" s="3"/>
      <c r="W304" s="3"/>
      <c r="X304" s="3"/>
      <c r="Y304" s="3"/>
      <c r="Z304" s="3"/>
      <c r="AA304" s="3"/>
      <c r="AB304" s="3"/>
      <c r="AC304" s="3"/>
      <c r="AD304" s="3"/>
      <c r="AE304" s="3"/>
      <c r="AF304" s="3"/>
      <c r="AG304" s="3"/>
      <c r="AH304" s="3"/>
      <c r="AI304" s="3"/>
      <c r="AJ304" s="3"/>
      <c r="AK304" s="3"/>
      <c r="AL304" s="3"/>
    </row>
    <row r="305" spans="1:38" ht="12.75">
      <c r="A305" s="3"/>
      <c r="B305" s="3"/>
      <c r="C305" s="3"/>
      <c r="D305" s="3"/>
      <c r="E305" s="4"/>
      <c r="F305" s="4"/>
      <c r="G305" s="4"/>
      <c r="H305" s="111"/>
      <c r="I305" s="4"/>
      <c r="J305" s="4"/>
      <c r="K305" s="319"/>
      <c r="L305" s="113"/>
      <c r="M305" s="3"/>
      <c r="N305" s="3"/>
      <c r="O305" s="3"/>
      <c r="P305" s="3"/>
      <c r="Q305" s="3"/>
      <c r="R305" s="113"/>
      <c r="S305" s="113"/>
      <c r="T305" s="3"/>
      <c r="U305" s="3"/>
      <c r="V305" s="3"/>
      <c r="W305" s="3"/>
      <c r="X305" s="3"/>
      <c r="Y305" s="3"/>
      <c r="Z305" s="3"/>
      <c r="AA305" s="3"/>
      <c r="AB305" s="3"/>
      <c r="AC305" s="3"/>
      <c r="AD305" s="3"/>
      <c r="AE305" s="3"/>
      <c r="AF305" s="3"/>
      <c r="AG305" s="3"/>
      <c r="AH305" s="3"/>
      <c r="AI305" s="3"/>
      <c r="AJ305" s="3"/>
      <c r="AK305" s="3"/>
      <c r="AL305" s="3"/>
    </row>
    <row r="306" spans="1:38" ht="12.75">
      <c r="A306" s="3"/>
      <c r="B306" s="3"/>
      <c r="C306" s="3"/>
      <c r="D306" s="3"/>
      <c r="E306" s="4"/>
      <c r="F306" s="4"/>
      <c r="G306" s="4"/>
      <c r="H306" s="111"/>
      <c r="I306" s="4"/>
      <c r="J306" s="4"/>
      <c r="K306" s="319"/>
      <c r="L306" s="113"/>
      <c r="M306" s="3"/>
      <c r="N306" s="3"/>
      <c r="O306" s="3"/>
      <c r="P306" s="3"/>
      <c r="Q306" s="3"/>
      <c r="R306" s="113"/>
      <c r="S306" s="113"/>
      <c r="T306" s="3"/>
      <c r="U306" s="3"/>
      <c r="V306" s="3"/>
      <c r="W306" s="3"/>
      <c r="X306" s="3"/>
      <c r="Y306" s="3"/>
      <c r="Z306" s="3"/>
      <c r="AA306" s="3"/>
      <c r="AB306" s="3"/>
      <c r="AC306" s="3"/>
      <c r="AD306" s="3"/>
      <c r="AE306" s="3"/>
      <c r="AF306" s="3"/>
      <c r="AG306" s="3"/>
      <c r="AH306" s="3"/>
      <c r="AI306" s="3"/>
      <c r="AJ306" s="3"/>
      <c r="AK306" s="3"/>
      <c r="AL306" s="3"/>
    </row>
    <row r="307" spans="1:38" ht="12.75">
      <c r="A307" s="3"/>
      <c r="B307" s="3"/>
      <c r="C307" s="3"/>
      <c r="D307" s="3"/>
      <c r="E307" s="4"/>
      <c r="F307" s="4"/>
      <c r="G307" s="4"/>
      <c r="H307" s="111"/>
      <c r="I307" s="4"/>
      <c r="J307" s="4"/>
      <c r="K307" s="319"/>
      <c r="L307" s="113"/>
      <c r="M307" s="3"/>
      <c r="N307" s="3"/>
      <c r="O307" s="3"/>
      <c r="P307" s="3"/>
      <c r="Q307" s="3"/>
      <c r="R307" s="113"/>
      <c r="S307" s="113"/>
      <c r="T307" s="3"/>
      <c r="U307" s="3"/>
      <c r="V307" s="3"/>
      <c r="W307" s="3"/>
      <c r="X307" s="3"/>
      <c r="Y307" s="3"/>
      <c r="Z307" s="3"/>
      <c r="AA307" s="3"/>
      <c r="AB307" s="3"/>
      <c r="AC307" s="3"/>
      <c r="AD307" s="3"/>
      <c r="AE307" s="3"/>
      <c r="AF307" s="3"/>
      <c r="AG307" s="3"/>
      <c r="AH307" s="3"/>
      <c r="AI307" s="3"/>
      <c r="AJ307" s="3"/>
      <c r="AK307" s="3"/>
      <c r="AL307" s="3"/>
    </row>
    <row r="308" spans="1:38" ht="12.75">
      <c r="A308" s="3"/>
      <c r="B308" s="3"/>
      <c r="C308" s="3"/>
      <c r="D308" s="3"/>
      <c r="E308" s="4"/>
      <c r="F308" s="4"/>
      <c r="G308" s="4"/>
      <c r="H308" s="111"/>
      <c r="I308" s="4"/>
      <c r="J308" s="4"/>
      <c r="K308" s="319"/>
      <c r="L308" s="113"/>
      <c r="M308" s="3"/>
      <c r="N308" s="3"/>
      <c r="O308" s="3"/>
      <c r="P308" s="3"/>
      <c r="Q308" s="3"/>
      <c r="R308" s="113"/>
      <c r="S308" s="113"/>
      <c r="T308" s="3"/>
      <c r="U308" s="3"/>
      <c r="V308" s="3"/>
      <c r="W308" s="3"/>
      <c r="X308" s="3"/>
      <c r="Y308" s="3"/>
      <c r="Z308" s="3"/>
      <c r="AA308" s="3"/>
      <c r="AB308" s="3"/>
      <c r="AC308" s="3"/>
      <c r="AD308" s="3"/>
      <c r="AE308" s="3"/>
      <c r="AF308" s="3"/>
      <c r="AG308" s="3"/>
      <c r="AH308" s="3"/>
      <c r="AI308" s="3"/>
      <c r="AJ308" s="3"/>
      <c r="AK308" s="3"/>
      <c r="AL308" s="3"/>
    </row>
    <row r="309" spans="1:38" ht="12.75">
      <c r="A309" s="3"/>
      <c r="B309" s="3"/>
      <c r="C309" s="3"/>
      <c r="D309" s="3"/>
      <c r="E309" s="4"/>
      <c r="F309" s="4"/>
      <c r="G309" s="4"/>
      <c r="H309" s="111"/>
      <c r="I309" s="4"/>
      <c r="J309" s="4"/>
      <c r="K309" s="319"/>
      <c r="L309" s="113"/>
      <c r="M309" s="3"/>
      <c r="N309" s="3"/>
      <c r="O309" s="3"/>
      <c r="P309" s="3"/>
      <c r="Q309" s="3"/>
      <c r="R309" s="113"/>
      <c r="S309" s="113"/>
      <c r="T309" s="3"/>
      <c r="U309" s="3"/>
      <c r="V309" s="3"/>
      <c r="W309" s="3"/>
      <c r="X309" s="3"/>
      <c r="Y309" s="3"/>
      <c r="Z309" s="3"/>
      <c r="AA309" s="3"/>
      <c r="AB309" s="3"/>
      <c r="AC309" s="3"/>
      <c r="AD309" s="3"/>
      <c r="AE309" s="3"/>
      <c r="AF309" s="3"/>
      <c r="AG309" s="3"/>
      <c r="AH309" s="3"/>
      <c r="AI309" s="3"/>
      <c r="AJ309" s="3"/>
      <c r="AK309" s="3"/>
      <c r="AL309" s="3"/>
    </row>
    <row r="310" spans="1:38" ht="12.75">
      <c r="A310" s="3"/>
      <c r="B310" s="3"/>
      <c r="C310" s="3"/>
      <c r="D310" s="3"/>
      <c r="E310" s="4"/>
      <c r="F310" s="4"/>
      <c r="G310" s="4"/>
      <c r="H310" s="111"/>
      <c r="I310" s="4"/>
      <c r="J310" s="4"/>
      <c r="K310" s="319"/>
      <c r="L310" s="113"/>
      <c r="M310" s="3"/>
      <c r="N310" s="3"/>
      <c r="O310" s="3"/>
      <c r="P310" s="3"/>
      <c r="Q310" s="3"/>
      <c r="R310" s="113"/>
      <c r="S310" s="113"/>
      <c r="T310" s="3"/>
      <c r="U310" s="3"/>
      <c r="V310" s="3"/>
      <c r="W310" s="3"/>
      <c r="X310" s="3"/>
      <c r="Y310" s="3"/>
      <c r="Z310" s="3"/>
      <c r="AA310" s="3"/>
      <c r="AB310" s="3"/>
      <c r="AC310" s="3"/>
      <c r="AD310" s="3"/>
      <c r="AE310" s="3"/>
      <c r="AF310" s="3"/>
      <c r="AG310" s="3"/>
      <c r="AH310" s="3"/>
      <c r="AI310" s="3"/>
      <c r="AJ310" s="3"/>
      <c r="AK310" s="3"/>
      <c r="AL310" s="3"/>
    </row>
    <row r="311" spans="1:38" ht="12.75">
      <c r="A311" s="3"/>
      <c r="B311" s="3"/>
      <c r="C311" s="3"/>
      <c r="D311" s="3"/>
      <c r="E311" s="4"/>
      <c r="F311" s="4"/>
      <c r="G311" s="4"/>
      <c r="H311" s="111"/>
      <c r="I311" s="4"/>
      <c r="J311" s="4"/>
      <c r="K311" s="319"/>
      <c r="L311" s="113"/>
      <c r="M311" s="3"/>
      <c r="N311" s="3"/>
      <c r="O311" s="3"/>
      <c r="P311" s="3"/>
      <c r="Q311" s="3"/>
      <c r="R311" s="113"/>
      <c r="S311" s="113"/>
      <c r="T311" s="3"/>
      <c r="U311" s="3"/>
      <c r="V311" s="3"/>
      <c r="W311" s="3"/>
      <c r="X311" s="3"/>
      <c r="Y311" s="3"/>
      <c r="Z311" s="3"/>
      <c r="AA311" s="3"/>
      <c r="AB311" s="3"/>
      <c r="AC311" s="3"/>
      <c r="AD311" s="3"/>
      <c r="AE311" s="3"/>
      <c r="AF311" s="3"/>
      <c r="AG311" s="3"/>
      <c r="AH311" s="3"/>
      <c r="AI311" s="3"/>
      <c r="AJ311" s="3"/>
      <c r="AK311" s="3"/>
      <c r="AL311" s="3"/>
    </row>
    <row r="312" spans="1:38" ht="12.75">
      <c r="A312" s="3"/>
      <c r="B312" s="3"/>
      <c r="C312" s="3"/>
      <c r="D312" s="3"/>
      <c r="E312" s="4"/>
      <c r="F312" s="4"/>
      <c r="G312" s="4"/>
      <c r="H312" s="111"/>
      <c r="I312" s="4"/>
      <c r="J312" s="4"/>
      <c r="K312" s="319"/>
      <c r="L312" s="113"/>
      <c r="M312" s="3"/>
      <c r="N312" s="3"/>
      <c r="O312" s="3"/>
      <c r="P312" s="3"/>
      <c r="Q312" s="3"/>
      <c r="R312" s="113"/>
      <c r="S312" s="113"/>
      <c r="T312" s="3"/>
      <c r="U312" s="3"/>
      <c r="V312" s="3"/>
      <c r="W312" s="3"/>
      <c r="X312" s="3"/>
      <c r="Y312" s="3"/>
      <c r="Z312" s="3"/>
      <c r="AA312" s="3"/>
      <c r="AB312" s="3"/>
      <c r="AC312" s="3"/>
      <c r="AD312" s="3"/>
      <c r="AE312" s="3"/>
      <c r="AF312" s="3"/>
      <c r="AG312" s="3"/>
      <c r="AH312" s="3"/>
      <c r="AI312" s="3"/>
      <c r="AJ312" s="3"/>
      <c r="AK312" s="3"/>
      <c r="AL312" s="3"/>
    </row>
    <row r="313" spans="1:38" ht="12.75">
      <c r="A313" s="3"/>
      <c r="B313" s="3"/>
      <c r="C313" s="3"/>
      <c r="D313" s="3"/>
      <c r="E313" s="4"/>
      <c r="F313" s="4"/>
      <c r="G313" s="4"/>
      <c r="H313" s="111"/>
      <c r="I313" s="4"/>
      <c r="J313" s="4"/>
      <c r="K313" s="319"/>
      <c r="L313" s="113"/>
      <c r="M313" s="3"/>
      <c r="N313" s="3"/>
      <c r="O313" s="3"/>
      <c r="P313" s="3"/>
      <c r="Q313" s="3"/>
      <c r="R313" s="113"/>
      <c r="S313" s="113"/>
      <c r="T313" s="3"/>
      <c r="U313" s="3"/>
      <c r="V313" s="3"/>
      <c r="W313" s="3"/>
      <c r="X313" s="3"/>
      <c r="Y313" s="3"/>
      <c r="Z313" s="3"/>
      <c r="AA313" s="3"/>
      <c r="AB313" s="3"/>
      <c r="AC313" s="3"/>
      <c r="AD313" s="3"/>
      <c r="AE313" s="3"/>
      <c r="AF313" s="3"/>
      <c r="AG313" s="3"/>
      <c r="AH313" s="3"/>
      <c r="AI313" s="3"/>
      <c r="AJ313" s="3"/>
      <c r="AK313" s="3"/>
      <c r="AL313" s="3"/>
    </row>
    <row r="314" spans="1:38" ht="12.75">
      <c r="A314" s="3"/>
      <c r="B314" s="3"/>
      <c r="C314" s="3"/>
      <c r="D314" s="3"/>
      <c r="E314" s="4"/>
      <c r="F314" s="4"/>
      <c r="G314" s="4"/>
      <c r="H314" s="111"/>
      <c r="I314" s="4"/>
      <c r="J314" s="4"/>
      <c r="K314" s="319"/>
      <c r="L314" s="113"/>
      <c r="M314" s="3"/>
      <c r="N314" s="3"/>
      <c r="O314" s="3"/>
      <c r="P314" s="3"/>
      <c r="Q314" s="3"/>
      <c r="R314" s="113"/>
      <c r="S314" s="113"/>
      <c r="T314" s="3"/>
      <c r="U314" s="3"/>
      <c r="V314" s="3"/>
      <c r="W314" s="3"/>
      <c r="X314" s="3"/>
      <c r="Y314" s="3"/>
      <c r="Z314" s="3"/>
      <c r="AA314" s="3"/>
      <c r="AB314" s="3"/>
      <c r="AC314" s="3"/>
      <c r="AD314" s="3"/>
      <c r="AE314" s="3"/>
      <c r="AF314" s="3"/>
      <c r="AG314" s="3"/>
      <c r="AH314" s="3"/>
      <c r="AI314" s="3"/>
      <c r="AJ314" s="3"/>
      <c r="AK314" s="3"/>
      <c r="AL314" s="3"/>
    </row>
    <row r="315" spans="1:38" ht="12.75">
      <c r="A315" s="3"/>
      <c r="B315" s="3"/>
      <c r="C315" s="3"/>
      <c r="D315" s="3"/>
      <c r="E315" s="4"/>
      <c r="F315" s="4"/>
      <c r="G315" s="4"/>
      <c r="H315" s="111"/>
      <c r="I315" s="4"/>
      <c r="J315" s="4"/>
      <c r="K315" s="319"/>
      <c r="L315" s="113"/>
      <c r="M315" s="3"/>
      <c r="N315" s="3"/>
      <c r="O315" s="3"/>
      <c r="P315" s="3"/>
      <c r="Q315" s="3"/>
      <c r="R315" s="113"/>
      <c r="S315" s="113"/>
      <c r="T315" s="3"/>
      <c r="U315" s="3"/>
      <c r="V315" s="3"/>
      <c r="W315" s="3"/>
      <c r="X315" s="3"/>
      <c r="Y315" s="3"/>
      <c r="Z315" s="3"/>
      <c r="AA315" s="3"/>
      <c r="AB315" s="3"/>
      <c r="AC315" s="3"/>
      <c r="AD315" s="3"/>
      <c r="AE315" s="3"/>
      <c r="AF315" s="3"/>
      <c r="AG315" s="3"/>
      <c r="AH315" s="3"/>
      <c r="AI315" s="3"/>
      <c r="AJ315" s="3"/>
      <c r="AK315" s="3"/>
      <c r="AL315" s="3"/>
    </row>
    <row r="316" spans="1:38" ht="12.75">
      <c r="A316" s="3"/>
      <c r="B316" s="3"/>
      <c r="C316" s="3"/>
      <c r="D316" s="3"/>
      <c r="E316" s="4"/>
      <c r="F316" s="4"/>
      <c r="G316" s="4"/>
      <c r="H316" s="111"/>
      <c r="I316" s="4"/>
      <c r="J316" s="4"/>
      <c r="K316" s="319"/>
      <c r="L316" s="113"/>
      <c r="M316" s="3"/>
      <c r="N316" s="3"/>
      <c r="O316" s="3"/>
      <c r="P316" s="3"/>
      <c r="Q316" s="3"/>
      <c r="R316" s="113"/>
      <c r="S316" s="113"/>
      <c r="T316" s="3"/>
      <c r="U316" s="3"/>
      <c r="V316" s="3"/>
      <c r="W316" s="3"/>
      <c r="X316" s="3"/>
      <c r="Y316" s="3"/>
      <c r="Z316" s="3"/>
      <c r="AA316" s="3"/>
      <c r="AB316" s="3"/>
      <c r="AC316" s="3"/>
      <c r="AD316" s="3"/>
      <c r="AE316" s="3"/>
      <c r="AF316" s="3"/>
      <c r="AG316" s="3"/>
      <c r="AH316" s="3"/>
      <c r="AI316" s="3"/>
      <c r="AJ316" s="3"/>
      <c r="AK316" s="3"/>
      <c r="AL316" s="3"/>
    </row>
    <row r="317" spans="1:38" ht="12.75">
      <c r="A317" s="3"/>
      <c r="B317" s="3"/>
      <c r="C317" s="3"/>
      <c r="D317" s="3"/>
      <c r="E317" s="4"/>
      <c r="F317" s="4"/>
      <c r="G317" s="4"/>
      <c r="H317" s="111"/>
      <c r="I317" s="4"/>
      <c r="J317" s="4"/>
      <c r="K317" s="319"/>
      <c r="L317" s="113"/>
      <c r="M317" s="3"/>
      <c r="N317" s="3"/>
      <c r="O317" s="3"/>
      <c r="P317" s="3"/>
      <c r="Q317" s="3"/>
      <c r="R317" s="113"/>
      <c r="S317" s="113"/>
      <c r="T317" s="3"/>
      <c r="U317" s="3"/>
      <c r="V317" s="3"/>
      <c r="W317" s="3"/>
      <c r="X317" s="3"/>
      <c r="Y317" s="3"/>
      <c r="Z317" s="3"/>
      <c r="AA317" s="3"/>
      <c r="AB317" s="3"/>
      <c r="AC317" s="3"/>
      <c r="AD317" s="3"/>
      <c r="AE317" s="3"/>
      <c r="AF317" s="3"/>
      <c r="AG317" s="3"/>
      <c r="AH317" s="3"/>
      <c r="AI317" s="3"/>
      <c r="AJ317" s="3"/>
      <c r="AK317" s="3"/>
      <c r="AL317" s="3"/>
    </row>
    <row r="318" spans="1:38" ht="12.75">
      <c r="A318" s="3"/>
      <c r="B318" s="3"/>
      <c r="C318" s="3"/>
      <c r="D318" s="3"/>
      <c r="E318" s="4"/>
      <c r="F318" s="4"/>
      <c r="G318" s="4"/>
      <c r="H318" s="111"/>
      <c r="I318" s="4"/>
      <c r="J318" s="4"/>
      <c r="K318" s="319"/>
      <c r="L318" s="113"/>
      <c r="M318" s="3"/>
      <c r="N318" s="3"/>
      <c r="O318" s="3"/>
      <c r="P318" s="3"/>
      <c r="Q318" s="3"/>
      <c r="R318" s="113"/>
      <c r="S318" s="113"/>
      <c r="T318" s="3"/>
      <c r="U318" s="3"/>
      <c r="V318" s="3"/>
      <c r="W318" s="3"/>
      <c r="X318" s="3"/>
      <c r="Y318" s="3"/>
      <c r="Z318" s="3"/>
      <c r="AA318" s="3"/>
      <c r="AB318" s="3"/>
      <c r="AC318" s="3"/>
      <c r="AD318" s="3"/>
      <c r="AE318" s="3"/>
      <c r="AF318" s="3"/>
      <c r="AG318" s="3"/>
      <c r="AH318" s="3"/>
      <c r="AI318" s="3"/>
      <c r="AJ318" s="3"/>
      <c r="AK318" s="3"/>
      <c r="AL318" s="3"/>
    </row>
    <row r="319" spans="1:38" ht="12.75">
      <c r="A319" s="3"/>
      <c r="B319" s="3"/>
      <c r="C319" s="3"/>
      <c r="D319" s="3"/>
      <c r="E319" s="4"/>
      <c r="F319" s="4"/>
      <c r="G319" s="4"/>
      <c r="H319" s="111"/>
      <c r="I319" s="4"/>
      <c r="J319" s="4"/>
      <c r="K319" s="319"/>
      <c r="L319" s="113"/>
      <c r="M319" s="3"/>
      <c r="N319" s="3"/>
      <c r="O319" s="3"/>
      <c r="P319" s="3"/>
      <c r="Q319" s="3"/>
      <c r="R319" s="113"/>
      <c r="S319" s="113"/>
      <c r="T319" s="3"/>
      <c r="U319" s="3"/>
      <c r="V319" s="3"/>
      <c r="W319" s="3"/>
      <c r="X319" s="3"/>
      <c r="Y319" s="3"/>
      <c r="Z319" s="3"/>
      <c r="AA319" s="3"/>
      <c r="AB319" s="3"/>
      <c r="AC319" s="3"/>
      <c r="AD319" s="3"/>
      <c r="AE319" s="3"/>
      <c r="AF319" s="3"/>
      <c r="AG319" s="3"/>
      <c r="AH319" s="3"/>
      <c r="AI319" s="3"/>
      <c r="AJ319" s="3"/>
      <c r="AK319" s="3"/>
      <c r="AL319" s="3"/>
    </row>
    <row r="320" spans="1:38" ht="12.75">
      <c r="A320" s="3"/>
      <c r="B320" s="3"/>
      <c r="C320" s="3"/>
      <c r="D320" s="3"/>
      <c r="E320" s="4"/>
      <c r="F320" s="4"/>
      <c r="G320" s="4"/>
      <c r="H320" s="111"/>
      <c r="I320" s="4"/>
      <c r="J320" s="4"/>
      <c r="K320" s="319"/>
      <c r="L320" s="113"/>
      <c r="M320" s="3"/>
      <c r="N320" s="3"/>
      <c r="O320" s="3"/>
      <c r="P320" s="3"/>
      <c r="Q320" s="3"/>
      <c r="R320" s="113"/>
      <c r="S320" s="113"/>
      <c r="T320" s="3"/>
      <c r="U320" s="3"/>
      <c r="V320" s="3"/>
      <c r="W320" s="3"/>
      <c r="X320" s="3"/>
      <c r="Y320" s="3"/>
      <c r="Z320" s="3"/>
      <c r="AA320" s="3"/>
      <c r="AB320" s="3"/>
      <c r="AC320" s="3"/>
      <c r="AD320" s="3"/>
      <c r="AE320" s="3"/>
      <c r="AF320" s="3"/>
      <c r="AG320" s="3"/>
      <c r="AH320" s="3"/>
      <c r="AI320" s="3"/>
      <c r="AJ320" s="3"/>
      <c r="AK320" s="3"/>
      <c r="AL320" s="3"/>
    </row>
    <row r="321" spans="1:38" ht="12.75">
      <c r="A321" s="3"/>
      <c r="B321" s="3"/>
      <c r="C321" s="3"/>
      <c r="D321" s="3"/>
      <c r="E321" s="4"/>
      <c r="F321" s="4"/>
      <c r="G321" s="4"/>
      <c r="H321" s="111"/>
      <c r="I321" s="4"/>
      <c r="J321" s="4"/>
      <c r="K321" s="319"/>
      <c r="L321" s="113"/>
      <c r="M321" s="3"/>
      <c r="N321" s="3"/>
      <c r="O321" s="3"/>
      <c r="P321" s="3"/>
      <c r="Q321" s="3"/>
      <c r="R321" s="113"/>
      <c r="S321" s="113"/>
      <c r="T321" s="3"/>
      <c r="U321" s="3"/>
      <c r="V321" s="3"/>
      <c r="W321" s="3"/>
      <c r="X321" s="3"/>
      <c r="Y321" s="3"/>
      <c r="Z321" s="3"/>
      <c r="AA321" s="3"/>
      <c r="AB321" s="3"/>
      <c r="AC321" s="3"/>
      <c r="AD321" s="3"/>
      <c r="AE321" s="3"/>
      <c r="AF321" s="3"/>
      <c r="AG321" s="3"/>
      <c r="AH321" s="3"/>
      <c r="AI321" s="3"/>
      <c r="AJ321" s="3"/>
      <c r="AK321" s="3"/>
      <c r="AL321" s="3"/>
    </row>
    <row r="322" spans="1:38" ht="12.75">
      <c r="A322" s="3"/>
      <c r="B322" s="3"/>
      <c r="C322" s="3"/>
      <c r="D322" s="3"/>
      <c r="E322" s="4"/>
      <c r="F322" s="4"/>
      <c r="G322" s="4"/>
      <c r="H322" s="111"/>
      <c r="I322" s="4"/>
      <c r="J322" s="4"/>
      <c r="K322" s="319"/>
      <c r="L322" s="113"/>
      <c r="M322" s="3"/>
      <c r="N322" s="3"/>
      <c r="O322" s="3"/>
      <c r="P322" s="3"/>
      <c r="Q322" s="3"/>
      <c r="R322" s="113"/>
      <c r="S322" s="113"/>
      <c r="T322" s="3"/>
      <c r="U322" s="3"/>
      <c r="V322" s="3"/>
      <c r="W322" s="3"/>
      <c r="X322" s="3"/>
      <c r="Y322" s="3"/>
      <c r="Z322" s="3"/>
      <c r="AA322" s="3"/>
      <c r="AB322" s="3"/>
      <c r="AC322" s="3"/>
      <c r="AD322" s="3"/>
      <c r="AE322" s="3"/>
      <c r="AF322" s="3"/>
      <c r="AG322" s="3"/>
      <c r="AH322" s="3"/>
      <c r="AI322" s="3"/>
      <c r="AJ322" s="3"/>
      <c r="AK322" s="3"/>
      <c r="AL322" s="3"/>
    </row>
    <row r="323" spans="1:38" ht="12.75">
      <c r="A323" s="3"/>
      <c r="B323" s="3"/>
      <c r="C323" s="3"/>
      <c r="D323" s="3"/>
      <c r="E323" s="4"/>
      <c r="F323" s="4"/>
      <c r="G323" s="4"/>
      <c r="H323" s="111"/>
      <c r="I323" s="4"/>
      <c r="J323" s="4"/>
      <c r="K323" s="319"/>
      <c r="L323" s="113"/>
      <c r="M323" s="3"/>
      <c r="N323" s="3"/>
      <c r="O323" s="3"/>
      <c r="P323" s="3"/>
      <c r="Q323" s="3"/>
      <c r="R323" s="113"/>
      <c r="S323" s="113"/>
      <c r="T323" s="3"/>
      <c r="U323" s="3"/>
      <c r="V323" s="3"/>
      <c r="W323" s="3"/>
      <c r="X323" s="3"/>
      <c r="Y323" s="3"/>
      <c r="Z323" s="3"/>
      <c r="AA323" s="3"/>
      <c r="AB323" s="3"/>
      <c r="AC323" s="3"/>
      <c r="AD323" s="3"/>
      <c r="AE323" s="3"/>
      <c r="AF323" s="3"/>
      <c r="AG323" s="3"/>
      <c r="AH323" s="3"/>
      <c r="AI323" s="3"/>
      <c r="AJ323" s="3"/>
      <c r="AK323" s="3"/>
      <c r="AL323" s="3"/>
    </row>
    <row r="324" spans="1:38" ht="12.75">
      <c r="A324" s="3"/>
      <c r="B324" s="3"/>
      <c r="C324" s="3"/>
      <c r="D324" s="3"/>
      <c r="E324" s="4"/>
      <c r="F324" s="4"/>
      <c r="G324" s="4"/>
      <c r="H324" s="111"/>
      <c r="I324" s="4"/>
      <c r="J324" s="4"/>
      <c r="K324" s="319"/>
      <c r="L324" s="113"/>
      <c r="M324" s="3"/>
      <c r="N324" s="3"/>
      <c r="O324" s="3"/>
      <c r="P324" s="3"/>
      <c r="Q324" s="3"/>
      <c r="R324" s="113"/>
      <c r="S324" s="113"/>
      <c r="T324" s="3"/>
      <c r="U324" s="3"/>
      <c r="V324" s="3"/>
      <c r="W324" s="3"/>
      <c r="X324" s="3"/>
      <c r="Y324" s="3"/>
      <c r="Z324" s="3"/>
      <c r="AA324" s="3"/>
      <c r="AB324" s="3"/>
      <c r="AC324" s="3"/>
      <c r="AD324" s="3"/>
      <c r="AE324" s="3"/>
      <c r="AF324" s="3"/>
      <c r="AG324" s="3"/>
      <c r="AH324" s="3"/>
      <c r="AI324" s="3"/>
      <c r="AJ324" s="3"/>
      <c r="AK324" s="3"/>
      <c r="AL324" s="3"/>
    </row>
    <row r="325" spans="1:38" ht="12.75">
      <c r="A325" s="3"/>
      <c r="B325" s="3"/>
      <c r="C325" s="3"/>
      <c r="D325" s="3"/>
      <c r="E325" s="4"/>
      <c r="F325" s="4"/>
      <c r="G325" s="4"/>
      <c r="H325" s="111"/>
      <c r="I325" s="4"/>
      <c r="J325" s="4"/>
      <c r="K325" s="319"/>
      <c r="L325" s="113"/>
      <c r="M325" s="3"/>
      <c r="N325" s="3"/>
      <c r="O325" s="3"/>
      <c r="P325" s="3"/>
      <c r="Q325" s="3"/>
      <c r="R325" s="113"/>
      <c r="S325" s="113"/>
      <c r="T325" s="3"/>
      <c r="U325" s="3"/>
      <c r="V325" s="3"/>
      <c r="W325" s="3"/>
      <c r="X325" s="3"/>
      <c r="Y325" s="3"/>
      <c r="Z325" s="3"/>
      <c r="AA325" s="3"/>
      <c r="AB325" s="3"/>
      <c r="AC325" s="3"/>
      <c r="AD325" s="3"/>
      <c r="AE325" s="3"/>
      <c r="AF325" s="3"/>
      <c r="AG325" s="3"/>
      <c r="AH325" s="3"/>
      <c r="AI325" s="3"/>
      <c r="AJ325" s="3"/>
      <c r="AK325" s="3"/>
      <c r="AL325" s="3"/>
    </row>
    <row r="326" spans="1:38" ht="12.75">
      <c r="A326" s="3"/>
      <c r="B326" s="3"/>
      <c r="C326" s="3"/>
      <c r="D326" s="3"/>
      <c r="E326" s="4"/>
      <c r="F326" s="4"/>
      <c r="G326" s="4"/>
      <c r="H326" s="111"/>
      <c r="I326" s="4"/>
      <c r="J326" s="4"/>
      <c r="K326" s="319"/>
      <c r="L326" s="113"/>
      <c r="M326" s="3"/>
      <c r="N326" s="3"/>
      <c r="O326" s="3"/>
      <c r="P326" s="3"/>
      <c r="Q326" s="3"/>
      <c r="R326" s="113"/>
      <c r="S326" s="113"/>
      <c r="T326" s="3"/>
      <c r="U326" s="3"/>
      <c r="V326" s="3"/>
      <c r="W326" s="3"/>
      <c r="X326" s="3"/>
      <c r="Y326" s="3"/>
      <c r="Z326" s="3"/>
      <c r="AA326" s="3"/>
      <c r="AB326" s="3"/>
      <c r="AC326" s="3"/>
      <c r="AD326" s="3"/>
      <c r="AE326" s="3"/>
      <c r="AF326" s="3"/>
      <c r="AG326" s="3"/>
      <c r="AH326" s="3"/>
      <c r="AI326" s="3"/>
      <c r="AJ326" s="3"/>
      <c r="AK326" s="3"/>
      <c r="AL326" s="3"/>
    </row>
    <row r="327" spans="1:38" ht="12.75">
      <c r="A327" s="3"/>
      <c r="B327" s="3"/>
      <c r="C327" s="3"/>
      <c r="D327" s="3"/>
      <c r="E327" s="4"/>
      <c r="F327" s="4"/>
      <c r="G327" s="4"/>
      <c r="H327" s="111"/>
      <c r="I327" s="4"/>
      <c r="J327" s="4"/>
      <c r="K327" s="319"/>
      <c r="L327" s="113"/>
      <c r="M327" s="3"/>
      <c r="N327" s="3"/>
      <c r="O327" s="3"/>
      <c r="P327" s="3"/>
      <c r="Q327" s="3"/>
      <c r="R327" s="113"/>
      <c r="S327" s="113"/>
      <c r="T327" s="3"/>
      <c r="U327" s="3"/>
      <c r="V327" s="3"/>
      <c r="W327" s="3"/>
      <c r="X327" s="3"/>
      <c r="Y327" s="3"/>
      <c r="Z327" s="3"/>
      <c r="AA327" s="3"/>
      <c r="AB327" s="3"/>
      <c r="AC327" s="3"/>
      <c r="AD327" s="3"/>
      <c r="AE327" s="3"/>
      <c r="AF327" s="3"/>
      <c r="AG327" s="3"/>
      <c r="AH327" s="3"/>
      <c r="AI327" s="3"/>
      <c r="AJ327" s="3"/>
      <c r="AK327" s="3"/>
      <c r="AL327" s="3"/>
    </row>
    <row r="328" spans="1:38" ht="12.75">
      <c r="A328" s="3"/>
      <c r="B328" s="3"/>
      <c r="C328" s="3"/>
      <c r="D328" s="3"/>
      <c r="E328" s="4"/>
      <c r="F328" s="4"/>
      <c r="G328" s="4"/>
      <c r="H328" s="111"/>
      <c r="I328" s="4"/>
      <c r="J328" s="4"/>
      <c r="K328" s="319"/>
      <c r="L328" s="113"/>
      <c r="M328" s="3"/>
      <c r="N328" s="3"/>
      <c r="O328" s="3"/>
      <c r="P328" s="3"/>
      <c r="Q328" s="3"/>
      <c r="R328" s="113"/>
      <c r="S328" s="113"/>
      <c r="T328" s="3"/>
      <c r="U328" s="3"/>
      <c r="V328" s="3"/>
      <c r="W328" s="3"/>
      <c r="X328" s="3"/>
      <c r="Y328" s="3"/>
      <c r="Z328" s="3"/>
      <c r="AA328" s="3"/>
      <c r="AB328" s="3"/>
      <c r="AC328" s="3"/>
      <c r="AD328" s="3"/>
      <c r="AE328" s="3"/>
      <c r="AF328" s="3"/>
      <c r="AG328" s="3"/>
      <c r="AH328" s="3"/>
      <c r="AI328" s="3"/>
      <c r="AJ328" s="3"/>
      <c r="AK328" s="3"/>
      <c r="AL328" s="3"/>
    </row>
    <row r="329" spans="1:38" ht="12.75">
      <c r="A329" s="3"/>
      <c r="B329" s="3"/>
      <c r="C329" s="3"/>
      <c r="D329" s="3"/>
      <c r="E329" s="4"/>
      <c r="F329" s="4"/>
      <c r="G329" s="4"/>
      <c r="H329" s="111"/>
      <c r="I329" s="4"/>
      <c r="J329" s="4"/>
      <c r="K329" s="319"/>
      <c r="L329" s="113"/>
      <c r="M329" s="3"/>
      <c r="N329" s="3"/>
      <c r="O329" s="3"/>
      <c r="P329" s="3"/>
      <c r="Q329" s="3"/>
      <c r="R329" s="113"/>
      <c r="S329" s="113"/>
      <c r="T329" s="3"/>
      <c r="U329" s="3"/>
      <c r="V329" s="3"/>
      <c r="W329" s="3"/>
      <c r="X329" s="3"/>
      <c r="Y329" s="3"/>
      <c r="Z329" s="3"/>
      <c r="AA329" s="3"/>
      <c r="AB329" s="3"/>
      <c r="AC329" s="3"/>
      <c r="AD329" s="3"/>
      <c r="AE329" s="3"/>
      <c r="AF329" s="3"/>
      <c r="AG329" s="3"/>
      <c r="AH329" s="3"/>
      <c r="AI329" s="3"/>
      <c r="AJ329" s="3"/>
      <c r="AK329" s="3"/>
      <c r="AL329" s="3"/>
    </row>
    <row r="330" spans="1:38" ht="12.75">
      <c r="A330" s="3"/>
      <c r="B330" s="3"/>
      <c r="C330" s="3"/>
      <c r="D330" s="3"/>
      <c r="E330" s="4"/>
      <c r="F330" s="4"/>
      <c r="G330" s="4"/>
      <c r="H330" s="111"/>
      <c r="I330" s="4"/>
      <c r="J330" s="4"/>
      <c r="K330" s="319"/>
      <c r="L330" s="113"/>
      <c r="M330" s="3"/>
      <c r="N330" s="3"/>
      <c r="O330" s="3"/>
      <c r="P330" s="3"/>
      <c r="Q330" s="3"/>
      <c r="R330" s="113"/>
      <c r="S330" s="113"/>
      <c r="T330" s="3"/>
      <c r="U330" s="3"/>
      <c r="V330" s="3"/>
      <c r="W330" s="3"/>
      <c r="X330" s="3"/>
      <c r="Y330" s="3"/>
      <c r="Z330" s="3"/>
      <c r="AA330" s="3"/>
      <c r="AB330" s="3"/>
      <c r="AC330" s="3"/>
      <c r="AD330" s="3"/>
      <c r="AE330" s="3"/>
      <c r="AF330" s="3"/>
      <c r="AG330" s="3"/>
      <c r="AH330" s="3"/>
      <c r="AI330" s="3"/>
      <c r="AJ330" s="3"/>
      <c r="AK330" s="3"/>
      <c r="AL330" s="3"/>
    </row>
    <row r="331" spans="1:38" ht="12.75">
      <c r="A331" s="3"/>
      <c r="B331" s="3"/>
      <c r="C331" s="3"/>
      <c r="D331" s="3"/>
      <c r="E331" s="4"/>
      <c r="F331" s="4"/>
      <c r="G331" s="4"/>
      <c r="H331" s="111"/>
      <c r="I331" s="4"/>
      <c r="J331" s="4"/>
      <c r="K331" s="319"/>
      <c r="L331" s="113"/>
      <c r="M331" s="3"/>
      <c r="N331" s="3"/>
      <c r="O331" s="3"/>
      <c r="P331" s="3"/>
      <c r="Q331" s="3"/>
      <c r="R331" s="113"/>
      <c r="S331" s="113"/>
      <c r="T331" s="3"/>
      <c r="U331" s="3"/>
      <c r="V331" s="3"/>
      <c r="W331" s="3"/>
      <c r="X331" s="3"/>
      <c r="Y331" s="3"/>
      <c r="Z331" s="3"/>
      <c r="AA331" s="3"/>
      <c r="AB331" s="3"/>
      <c r="AC331" s="3"/>
      <c r="AD331" s="3"/>
      <c r="AE331" s="3"/>
      <c r="AF331" s="3"/>
      <c r="AG331" s="3"/>
      <c r="AH331" s="3"/>
      <c r="AI331" s="3"/>
      <c r="AJ331" s="3"/>
      <c r="AK331" s="3"/>
      <c r="AL331" s="3"/>
    </row>
    <row r="332" spans="1:38" ht="12.75">
      <c r="A332" s="3"/>
      <c r="B332" s="3"/>
      <c r="C332" s="3"/>
      <c r="D332" s="3"/>
      <c r="E332" s="4"/>
      <c r="F332" s="4"/>
      <c r="G332" s="4"/>
      <c r="H332" s="111"/>
      <c r="I332" s="4"/>
      <c r="J332" s="4"/>
      <c r="K332" s="319"/>
      <c r="L332" s="113"/>
      <c r="M332" s="3"/>
      <c r="N332" s="3"/>
      <c r="O332" s="3"/>
      <c r="P332" s="3"/>
      <c r="Q332" s="3"/>
      <c r="R332" s="113"/>
      <c r="S332" s="113"/>
      <c r="T332" s="3"/>
      <c r="U332" s="3"/>
      <c r="V332" s="3"/>
      <c r="W332" s="3"/>
      <c r="X332" s="3"/>
      <c r="Y332" s="3"/>
      <c r="Z332" s="3"/>
      <c r="AA332" s="3"/>
      <c r="AB332" s="3"/>
      <c r="AC332" s="3"/>
      <c r="AD332" s="3"/>
      <c r="AE332" s="3"/>
      <c r="AF332" s="3"/>
      <c r="AG332" s="3"/>
      <c r="AH332" s="3"/>
      <c r="AI332" s="3"/>
      <c r="AJ332" s="3"/>
      <c r="AK332" s="3"/>
      <c r="AL332" s="3"/>
    </row>
    <row r="333" spans="1:38" ht="12.75">
      <c r="A333" s="3"/>
      <c r="B333" s="3"/>
      <c r="C333" s="3"/>
      <c r="D333" s="3"/>
      <c r="E333" s="4"/>
      <c r="F333" s="4"/>
      <c r="G333" s="4"/>
      <c r="H333" s="111"/>
      <c r="I333" s="4"/>
      <c r="J333" s="4"/>
      <c r="K333" s="319"/>
      <c r="L333" s="113"/>
      <c r="M333" s="3"/>
      <c r="N333" s="3"/>
      <c r="O333" s="3"/>
      <c r="P333" s="3"/>
      <c r="Q333" s="3"/>
      <c r="R333" s="113"/>
      <c r="S333" s="113"/>
      <c r="T333" s="3"/>
      <c r="U333" s="3"/>
      <c r="V333" s="3"/>
      <c r="W333" s="3"/>
      <c r="X333" s="3"/>
      <c r="Y333" s="3"/>
      <c r="Z333" s="3"/>
      <c r="AA333" s="3"/>
      <c r="AB333" s="3"/>
      <c r="AC333" s="3"/>
      <c r="AD333" s="3"/>
      <c r="AE333" s="3"/>
      <c r="AF333" s="3"/>
      <c r="AG333" s="3"/>
      <c r="AH333" s="3"/>
      <c r="AI333" s="3"/>
      <c r="AJ333" s="3"/>
      <c r="AK333" s="3"/>
      <c r="AL333" s="3"/>
    </row>
    <row r="334" spans="1:38" ht="12.75">
      <c r="A334" s="3"/>
      <c r="B334" s="3"/>
      <c r="C334" s="3"/>
      <c r="D334" s="3"/>
      <c r="E334" s="4"/>
      <c r="F334" s="4"/>
      <c r="G334" s="4"/>
      <c r="H334" s="111"/>
      <c r="I334" s="4"/>
      <c r="J334" s="4"/>
      <c r="K334" s="319"/>
      <c r="L334" s="113"/>
      <c r="M334" s="3"/>
      <c r="N334" s="3"/>
      <c r="O334" s="3"/>
      <c r="P334" s="3"/>
      <c r="Q334" s="3"/>
      <c r="R334" s="113"/>
      <c r="S334" s="113"/>
      <c r="T334" s="3"/>
      <c r="U334" s="3"/>
      <c r="V334" s="3"/>
      <c r="W334" s="3"/>
      <c r="X334" s="3"/>
      <c r="Y334" s="3"/>
      <c r="Z334" s="3"/>
      <c r="AA334" s="3"/>
      <c r="AB334" s="3"/>
      <c r="AC334" s="3"/>
      <c r="AD334" s="3"/>
      <c r="AE334" s="3"/>
      <c r="AF334" s="3"/>
      <c r="AG334" s="3"/>
      <c r="AH334" s="3"/>
      <c r="AI334" s="3"/>
      <c r="AJ334" s="3"/>
      <c r="AK334" s="3"/>
      <c r="AL334" s="3"/>
    </row>
    <row r="335" spans="1:38" ht="12.75">
      <c r="A335" s="3"/>
      <c r="B335" s="3"/>
      <c r="C335" s="3"/>
      <c r="D335" s="3"/>
      <c r="E335" s="4"/>
      <c r="F335" s="4"/>
      <c r="G335" s="4"/>
      <c r="H335" s="111"/>
      <c r="I335" s="4"/>
      <c r="J335" s="4"/>
      <c r="K335" s="319"/>
      <c r="L335" s="113"/>
      <c r="M335" s="3"/>
      <c r="N335" s="3"/>
      <c r="O335" s="3"/>
      <c r="P335" s="3"/>
      <c r="Q335" s="3"/>
      <c r="R335" s="113"/>
      <c r="S335" s="113"/>
      <c r="T335" s="3"/>
      <c r="U335" s="3"/>
      <c r="V335" s="3"/>
      <c r="W335" s="3"/>
      <c r="X335" s="3"/>
      <c r="Y335" s="3"/>
      <c r="Z335" s="3"/>
      <c r="AA335" s="3"/>
      <c r="AB335" s="3"/>
      <c r="AC335" s="3"/>
      <c r="AD335" s="3"/>
      <c r="AE335" s="3"/>
      <c r="AF335" s="3"/>
      <c r="AG335" s="3"/>
      <c r="AH335" s="3"/>
      <c r="AI335" s="3"/>
      <c r="AJ335" s="3"/>
      <c r="AK335" s="3"/>
      <c r="AL335" s="3"/>
    </row>
    <row r="336" spans="1:38" ht="12.75">
      <c r="A336" s="3"/>
      <c r="B336" s="3"/>
      <c r="C336" s="3"/>
      <c r="D336" s="3"/>
      <c r="E336" s="4"/>
      <c r="F336" s="4"/>
      <c r="G336" s="4"/>
      <c r="H336" s="111"/>
      <c r="I336" s="4"/>
      <c r="J336" s="4"/>
      <c r="K336" s="319"/>
      <c r="L336" s="113"/>
      <c r="M336" s="3"/>
      <c r="N336" s="3"/>
      <c r="O336" s="3"/>
      <c r="P336" s="3"/>
      <c r="Q336" s="3"/>
      <c r="R336" s="113"/>
      <c r="S336" s="113"/>
      <c r="T336" s="3"/>
      <c r="U336" s="3"/>
      <c r="V336" s="3"/>
      <c r="W336" s="3"/>
      <c r="X336" s="3"/>
      <c r="Y336" s="3"/>
      <c r="Z336" s="3"/>
      <c r="AA336" s="3"/>
      <c r="AB336" s="3"/>
      <c r="AC336" s="3"/>
      <c r="AD336" s="3"/>
      <c r="AE336" s="3"/>
      <c r="AF336" s="3"/>
      <c r="AG336" s="3"/>
      <c r="AH336" s="3"/>
      <c r="AI336" s="3"/>
      <c r="AJ336" s="3"/>
      <c r="AK336" s="3"/>
      <c r="AL336" s="3"/>
    </row>
    <row r="337" spans="1:38" ht="12.75">
      <c r="A337" s="3"/>
      <c r="B337" s="3"/>
      <c r="C337" s="3"/>
      <c r="D337" s="3"/>
      <c r="E337" s="4"/>
      <c r="F337" s="4"/>
      <c r="G337" s="4"/>
      <c r="H337" s="111"/>
      <c r="I337" s="4"/>
      <c r="J337" s="4"/>
      <c r="K337" s="319"/>
      <c r="L337" s="113"/>
      <c r="M337" s="3"/>
      <c r="N337" s="3"/>
      <c r="O337" s="3"/>
      <c r="P337" s="3"/>
      <c r="Q337" s="3"/>
      <c r="R337" s="113"/>
      <c r="S337" s="113"/>
      <c r="T337" s="3"/>
      <c r="U337" s="3"/>
      <c r="V337" s="3"/>
      <c r="W337" s="3"/>
      <c r="X337" s="3"/>
      <c r="Y337" s="3"/>
      <c r="Z337" s="3"/>
      <c r="AA337" s="3"/>
      <c r="AB337" s="3"/>
      <c r="AC337" s="3"/>
      <c r="AD337" s="3"/>
      <c r="AE337" s="3"/>
      <c r="AF337" s="3"/>
      <c r="AG337" s="3"/>
      <c r="AH337" s="3"/>
      <c r="AI337" s="3"/>
      <c r="AJ337" s="3"/>
      <c r="AK337" s="3"/>
      <c r="AL337" s="3"/>
    </row>
    <row r="338" spans="1:38" ht="12.75">
      <c r="A338" s="3"/>
      <c r="B338" s="3"/>
      <c r="C338" s="3"/>
      <c r="D338" s="3"/>
      <c r="E338" s="4"/>
      <c r="F338" s="4"/>
      <c r="G338" s="4"/>
      <c r="H338" s="111"/>
      <c r="I338" s="4"/>
      <c r="J338" s="4"/>
      <c r="K338" s="319"/>
      <c r="L338" s="113"/>
      <c r="M338" s="3"/>
      <c r="N338" s="3"/>
      <c r="O338" s="3"/>
      <c r="P338" s="3"/>
      <c r="Q338" s="3"/>
      <c r="R338" s="113"/>
      <c r="S338" s="113"/>
      <c r="T338" s="3"/>
      <c r="U338" s="3"/>
      <c r="V338" s="3"/>
      <c r="W338" s="3"/>
      <c r="X338" s="3"/>
      <c r="Y338" s="3"/>
      <c r="Z338" s="3"/>
      <c r="AA338" s="3"/>
      <c r="AB338" s="3"/>
      <c r="AC338" s="3"/>
      <c r="AD338" s="3"/>
      <c r="AE338" s="3"/>
      <c r="AF338" s="3"/>
      <c r="AG338" s="3"/>
      <c r="AH338" s="3"/>
      <c r="AI338" s="3"/>
      <c r="AJ338" s="3"/>
      <c r="AK338" s="3"/>
      <c r="AL338" s="3"/>
    </row>
    <row r="339" spans="1:38" ht="12.75">
      <c r="A339" s="3"/>
      <c r="B339" s="3"/>
      <c r="C339" s="3"/>
      <c r="D339" s="3"/>
      <c r="E339" s="4"/>
      <c r="F339" s="4"/>
      <c r="G339" s="4"/>
      <c r="H339" s="111"/>
      <c r="I339" s="4"/>
      <c r="J339" s="4"/>
      <c r="K339" s="319"/>
      <c r="L339" s="113"/>
      <c r="M339" s="3"/>
      <c r="N339" s="3"/>
      <c r="O339" s="3"/>
      <c r="P339" s="3"/>
      <c r="Q339" s="3"/>
      <c r="R339" s="113"/>
      <c r="S339" s="113"/>
      <c r="T339" s="3"/>
      <c r="U339" s="3"/>
      <c r="V339" s="3"/>
      <c r="W339" s="3"/>
      <c r="X339" s="3"/>
      <c r="Y339" s="3"/>
      <c r="Z339" s="3"/>
      <c r="AA339" s="3"/>
      <c r="AB339" s="3"/>
      <c r="AC339" s="3"/>
      <c r="AD339" s="3"/>
      <c r="AE339" s="3"/>
      <c r="AF339" s="3"/>
      <c r="AG339" s="3"/>
      <c r="AH339" s="3"/>
      <c r="AI339" s="3"/>
      <c r="AJ339" s="3"/>
      <c r="AK339" s="3"/>
      <c r="AL339" s="3"/>
    </row>
    <row r="340" spans="1:38" ht="12.75">
      <c r="A340" s="3"/>
      <c r="B340" s="3"/>
      <c r="C340" s="3"/>
      <c r="D340" s="3"/>
      <c r="E340" s="4"/>
      <c r="F340" s="4"/>
      <c r="G340" s="4"/>
      <c r="H340" s="111"/>
      <c r="I340" s="4"/>
      <c r="J340" s="4"/>
      <c r="K340" s="319"/>
      <c r="L340" s="113"/>
      <c r="M340" s="3"/>
      <c r="N340" s="3"/>
      <c r="O340" s="3"/>
      <c r="P340" s="3"/>
      <c r="Q340" s="3"/>
      <c r="R340" s="113"/>
      <c r="S340" s="113"/>
      <c r="T340" s="3"/>
      <c r="U340" s="3"/>
      <c r="V340" s="3"/>
      <c r="W340" s="3"/>
      <c r="X340" s="3"/>
      <c r="Y340" s="3"/>
      <c r="Z340" s="3"/>
      <c r="AA340" s="3"/>
      <c r="AB340" s="3"/>
      <c r="AC340" s="3"/>
      <c r="AD340" s="3"/>
      <c r="AE340" s="3"/>
      <c r="AF340" s="3"/>
      <c r="AG340" s="3"/>
      <c r="AH340" s="3"/>
      <c r="AI340" s="3"/>
      <c r="AJ340" s="3"/>
      <c r="AK340" s="3"/>
      <c r="AL340" s="3"/>
    </row>
    <row r="341" spans="1:38" ht="12.75">
      <c r="A341" s="3"/>
      <c r="B341" s="3"/>
      <c r="C341" s="3"/>
      <c r="D341" s="3"/>
      <c r="E341" s="4"/>
      <c r="F341" s="4"/>
      <c r="G341" s="4"/>
      <c r="H341" s="111"/>
      <c r="I341" s="4"/>
      <c r="J341" s="4"/>
      <c r="K341" s="319"/>
      <c r="L341" s="113"/>
      <c r="M341" s="3"/>
      <c r="N341" s="3"/>
      <c r="O341" s="3"/>
      <c r="P341" s="3"/>
      <c r="Q341" s="3"/>
      <c r="R341" s="113"/>
      <c r="S341" s="113"/>
      <c r="T341" s="3"/>
      <c r="U341" s="3"/>
      <c r="V341" s="3"/>
      <c r="W341" s="3"/>
      <c r="X341" s="3"/>
      <c r="Y341" s="3"/>
      <c r="Z341" s="3"/>
      <c r="AA341" s="3"/>
      <c r="AB341" s="3"/>
      <c r="AC341" s="3"/>
      <c r="AD341" s="3"/>
      <c r="AE341" s="3"/>
      <c r="AF341" s="3"/>
      <c r="AG341" s="3"/>
      <c r="AH341" s="3"/>
      <c r="AI341" s="3"/>
      <c r="AJ341" s="3"/>
      <c r="AK341" s="3"/>
      <c r="AL341" s="3"/>
    </row>
    <row r="342" spans="1:38" ht="12.75">
      <c r="A342" s="3"/>
      <c r="B342" s="3"/>
      <c r="C342" s="3"/>
      <c r="D342" s="3"/>
      <c r="E342" s="4"/>
      <c r="F342" s="4"/>
      <c r="G342" s="4"/>
      <c r="H342" s="111"/>
      <c r="I342" s="4"/>
      <c r="J342" s="4"/>
      <c r="K342" s="319"/>
      <c r="L342" s="113"/>
      <c r="M342" s="3"/>
      <c r="N342" s="3"/>
      <c r="O342" s="3"/>
      <c r="P342" s="3"/>
      <c r="Q342" s="3"/>
      <c r="R342" s="113"/>
      <c r="S342" s="113"/>
      <c r="T342" s="3"/>
      <c r="U342" s="3"/>
      <c r="V342" s="3"/>
      <c r="W342" s="3"/>
      <c r="X342" s="3"/>
      <c r="Y342" s="3"/>
      <c r="Z342" s="3"/>
      <c r="AA342" s="3"/>
      <c r="AB342" s="3"/>
      <c r="AC342" s="3"/>
      <c r="AD342" s="3"/>
      <c r="AE342" s="3"/>
      <c r="AF342" s="3"/>
      <c r="AG342" s="3"/>
      <c r="AH342" s="3"/>
      <c r="AI342" s="3"/>
      <c r="AJ342" s="3"/>
      <c r="AK342" s="3"/>
      <c r="AL342" s="3"/>
    </row>
    <row r="343" spans="1:38" ht="12.75">
      <c r="A343" s="3"/>
      <c r="B343" s="3"/>
      <c r="C343" s="3"/>
      <c r="D343" s="3"/>
      <c r="E343" s="4"/>
      <c r="F343" s="4"/>
      <c r="G343" s="4"/>
      <c r="H343" s="111"/>
      <c r="I343" s="4"/>
      <c r="J343" s="4"/>
      <c r="K343" s="319"/>
      <c r="L343" s="113"/>
      <c r="M343" s="3"/>
      <c r="N343" s="3"/>
      <c r="O343" s="3"/>
      <c r="P343" s="3"/>
      <c r="Q343" s="3"/>
      <c r="R343" s="113"/>
      <c r="S343" s="113"/>
      <c r="T343" s="3"/>
      <c r="U343" s="3"/>
      <c r="V343" s="3"/>
      <c r="W343" s="3"/>
      <c r="X343" s="3"/>
      <c r="Y343" s="3"/>
      <c r="Z343" s="3"/>
      <c r="AA343" s="3"/>
      <c r="AB343" s="3"/>
      <c r="AC343" s="3"/>
      <c r="AD343" s="3"/>
      <c r="AE343" s="3"/>
      <c r="AF343" s="3"/>
      <c r="AG343" s="3"/>
      <c r="AH343" s="3"/>
      <c r="AI343" s="3"/>
      <c r="AJ343" s="3"/>
      <c r="AK343" s="3"/>
      <c r="AL343" s="3"/>
    </row>
    <row r="344" spans="1:38" ht="12.75">
      <c r="A344" s="3"/>
      <c r="B344" s="3"/>
      <c r="C344" s="3"/>
      <c r="D344" s="3"/>
      <c r="E344" s="4"/>
      <c r="F344" s="4"/>
      <c r="G344" s="4"/>
      <c r="H344" s="111"/>
      <c r="I344" s="4"/>
      <c r="J344" s="4"/>
      <c r="K344" s="319"/>
      <c r="L344" s="113"/>
      <c r="M344" s="3"/>
      <c r="N344" s="3"/>
      <c r="O344" s="3"/>
      <c r="P344" s="3"/>
      <c r="Q344" s="3"/>
      <c r="R344" s="113"/>
      <c r="S344" s="113"/>
      <c r="T344" s="3"/>
      <c r="U344" s="3"/>
      <c r="V344" s="3"/>
      <c r="W344" s="3"/>
      <c r="X344" s="3"/>
      <c r="Y344" s="3"/>
      <c r="Z344" s="3"/>
      <c r="AA344" s="3"/>
      <c r="AB344" s="3"/>
      <c r="AC344" s="3"/>
      <c r="AD344" s="3"/>
      <c r="AE344" s="3"/>
      <c r="AF344" s="3"/>
      <c r="AG344" s="3"/>
      <c r="AH344" s="3"/>
      <c r="AI344" s="3"/>
      <c r="AJ344" s="3"/>
      <c r="AK344" s="3"/>
      <c r="AL344" s="3"/>
    </row>
    <row r="345" spans="1:38" ht="12.75">
      <c r="A345" s="3"/>
      <c r="B345" s="3"/>
      <c r="C345" s="3"/>
      <c r="D345" s="3"/>
      <c r="E345" s="4"/>
      <c r="F345" s="4"/>
      <c r="G345" s="4"/>
      <c r="H345" s="111"/>
      <c r="I345" s="4"/>
      <c r="J345" s="4"/>
      <c r="K345" s="319"/>
      <c r="L345" s="113"/>
      <c r="M345" s="3"/>
      <c r="N345" s="3"/>
      <c r="O345" s="3"/>
      <c r="P345" s="3"/>
      <c r="Q345" s="3"/>
      <c r="R345" s="113"/>
      <c r="S345" s="113"/>
      <c r="T345" s="3"/>
      <c r="U345" s="3"/>
      <c r="V345" s="3"/>
      <c r="W345" s="3"/>
      <c r="X345" s="3"/>
      <c r="Y345" s="3"/>
      <c r="Z345" s="3"/>
      <c r="AA345" s="3"/>
      <c r="AB345" s="3"/>
      <c r="AC345" s="3"/>
      <c r="AD345" s="3"/>
      <c r="AE345" s="3"/>
      <c r="AF345" s="3"/>
      <c r="AG345" s="3"/>
      <c r="AH345" s="3"/>
      <c r="AI345" s="3"/>
      <c r="AJ345" s="3"/>
      <c r="AK345" s="3"/>
      <c r="AL345" s="3"/>
    </row>
    <row r="346" spans="1:38" ht="12.75">
      <c r="A346" s="3"/>
      <c r="B346" s="3"/>
      <c r="C346" s="3"/>
      <c r="D346" s="3"/>
      <c r="E346" s="4"/>
      <c r="F346" s="4"/>
      <c r="G346" s="4"/>
      <c r="H346" s="111"/>
      <c r="I346" s="4"/>
      <c r="J346" s="4"/>
      <c r="K346" s="319"/>
      <c r="L346" s="113"/>
      <c r="M346" s="3"/>
      <c r="N346" s="3"/>
      <c r="O346" s="3"/>
      <c r="P346" s="3"/>
      <c r="Q346" s="3"/>
      <c r="R346" s="113"/>
      <c r="S346" s="113"/>
      <c r="T346" s="3"/>
      <c r="U346" s="3"/>
      <c r="V346" s="3"/>
      <c r="W346" s="3"/>
      <c r="X346" s="3"/>
      <c r="Y346" s="3"/>
      <c r="Z346" s="3"/>
      <c r="AA346" s="3"/>
      <c r="AB346" s="3"/>
      <c r="AC346" s="3"/>
      <c r="AD346" s="3"/>
      <c r="AE346" s="3"/>
      <c r="AF346" s="3"/>
      <c r="AG346" s="3"/>
      <c r="AH346" s="3"/>
      <c r="AI346" s="3"/>
      <c r="AJ346" s="3"/>
      <c r="AK346" s="3"/>
      <c r="AL346" s="3"/>
    </row>
    <row r="347" spans="1:38" ht="12.75">
      <c r="A347" s="3"/>
      <c r="B347" s="3"/>
      <c r="C347" s="3"/>
      <c r="D347" s="3"/>
      <c r="E347" s="4"/>
      <c r="F347" s="4"/>
      <c r="G347" s="4"/>
      <c r="H347" s="111"/>
      <c r="I347" s="4"/>
      <c r="J347" s="4"/>
      <c r="K347" s="319"/>
      <c r="L347" s="113"/>
      <c r="M347" s="3"/>
      <c r="N347" s="3"/>
      <c r="O347" s="3"/>
      <c r="P347" s="3"/>
      <c r="Q347" s="3"/>
      <c r="R347" s="113"/>
      <c r="S347" s="113"/>
      <c r="T347" s="3"/>
      <c r="U347" s="3"/>
      <c r="V347" s="3"/>
      <c r="W347" s="3"/>
      <c r="X347" s="3"/>
      <c r="Y347" s="3"/>
      <c r="Z347" s="3"/>
      <c r="AA347" s="3"/>
      <c r="AB347" s="3"/>
      <c r="AC347" s="3"/>
      <c r="AD347" s="3"/>
      <c r="AE347" s="3"/>
      <c r="AF347" s="3"/>
      <c r="AG347" s="3"/>
      <c r="AH347" s="3"/>
      <c r="AI347" s="3"/>
      <c r="AJ347" s="3"/>
      <c r="AK347" s="3"/>
      <c r="AL347" s="3"/>
    </row>
    <row r="348" spans="1:38" ht="12.75">
      <c r="A348" s="3"/>
      <c r="B348" s="3"/>
      <c r="C348" s="3"/>
      <c r="D348" s="3"/>
      <c r="E348" s="4"/>
      <c r="F348" s="4"/>
      <c r="G348" s="4"/>
      <c r="H348" s="111"/>
      <c r="I348" s="4"/>
      <c r="J348" s="4"/>
      <c r="K348" s="319"/>
      <c r="L348" s="113"/>
      <c r="M348" s="3"/>
      <c r="N348" s="3"/>
      <c r="O348" s="3"/>
      <c r="P348" s="3"/>
      <c r="Q348" s="3"/>
      <c r="R348" s="113"/>
      <c r="S348" s="113"/>
      <c r="T348" s="3"/>
      <c r="U348" s="3"/>
      <c r="V348" s="3"/>
      <c r="W348" s="3"/>
      <c r="X348" s="3"/>
      <c r="Y348" s="3"/>
      <c r="Z348" s="3"/>
      <c r="AA348" s="3"/>
      <c r="AB348" s="3"/>
      <c r="AC348" s="3"/>
      <c r="AD348" s="3"/>
      <c r="AE348" s="3"/>
      <c r="AF348" s="3"/>
      <c r="AG348" s="3"/>
      <c r="AH348" s="3"/>
      <c r="AI348" s="3"/>
      <c r="AJ348" s="3"/>
      <c r="AK348" s="3"/>
      <c r="AL348" s="3"/>
    </row>
    <row r="349" spans="1:38" ht="12.75">
      <c r="A349" s="3"/>
      <c r="B349" s="3"/>
      <c r="C349" s="3"/>
      <c r="D349" s="3"/>
      <c r="E349" s="4"/>
      <c r="F349" s="4"/>
      <c r="G349" s="4"/>
      <c r="H349" s="111"/>
      <c r="I349" s="4"/>
      <c r="J349" s="4"/>
      <c r="K349" s="319"/>
      <c r="L349" s="113"/>
      <c r="M349" s="3"/>
      <c r="N349" s="3"/>
      <c r="O349" s="3"/>
      <c r="P349" s="3"/>
      <c r="Q349" s="3"/>
      <c r="R349" s="113"/>
      <c r="S349" s="113"/>
      <c r="T349" s="3"/>
      <c r="U349" s="3"/>
      <c r="V349" s="3"/>
      <c r="W349" s="3"/>
      <c r="X349" s="3"/>
      <c r="Y349" s="3"/>
      <c r="Z349" s="3"/>
      <c r="AA349" s="3"/>
      <c r="AB349" s="3"/>
      <c r="AC349" s="3"/>
      <c r="AD349" s="3"/>
      <c r="AE349" s="3"/>
      <c r="AF349" s="3"/>
      <c r="AG349" s="3"/>
      <c r="AH349" s="3"/>
      <c r="AI349" s="3"/>
      <c r="AJ349" s="3"/>
      <c r="AK349" s="3"/>
      <c r="AL349" s="3"/>
    </row>
    <row r="350" spans="1:38" ht="12.75">
      <c r="A350" s="3"/>
      <c r="B350" s="3"/>
      <c r="C350" s="3"/>
      <c r="D350" s="3"/>
      <c r="E350" s="4"/>
      <c r="F350" s="4"/>
      <c r="G350" s="4"/>
      <c r="H350" s="111"/>
      <c r="I350" s="4"/>
      <c r="J350" s="4"/>
      <c r="K350" s="319"/>
      <c r="L350" s="113"/>
      <c r="M350" s="3"/>
      <c r="N350" s="3"/>
      <c r="O350" s="3"/>
      <c r="P350" s="3"/>
      <c r="Q350" s="3"/>
      <c r="R350" s="113"/>
      <c r="S350" s="113"/>
      <c r="T350" s="3"/>
      <c r="U350" s="3"/>
      <c r="V350" s="3"/>
      <c r="W350" s="3"/>
      <c r="X350" s="3"/>
      <c r="Y350" s="3"/>
      <c r="Z350" s="3"/>
      <c r="AA350" s="3"/>
      <c r="AB350" s="3"/>
      <c r="AC350" s="3"/>
      <c r="AD350" s="3"/>
      <c r="AE350" s="3"/>
      <c r="AF350" s="3"/>
      <c r="AG350" s="3"/>
      <c r="AH350" s="3"/>
      <c r="AI350" s="3"/>
      <c r="AJ350" s="3"/>
      <c r="AK350" s="3"/>
      <c r="AL350" s="3"/>
    </row>
    <row r="351" spans="1:38" ht="12.75">
      <c r="A351" s="3"/>
      <c r="B351" s="3"/>
      <c r="C351" s="3"/>
      <c r="D351" s="3"/>
      <c r="E351" s="4"/>
      <c r="F351" s="4"/>
      <c r="G351" s="4"/>
      <c r="H351" s="111"/>
      <c r="I351" s="4"/>
      <c r="J351" s="4"/>
      <c r="K351" s="319"/>
      <c r="L351" s="113"/>
      <c r="M351" s="3"/>
      <c r="N351" s="3"/>
      <c r="O351" s="3"/>
      <c r="P351" s="3"/>
      <c r="Q351" s="3"/>
      <c r="R351" s="113"/>
      <c r="S351" s="113"/>
      <c r="T351" s="3"/>
      <c r="U351" s="3"/>
      <c r="V351" s="3"/>
      <c r="W351" s="3"/>
      <c r="X351" s="3"/>
      <c r="Y351" s="3"/>
      <c r="Z351" s="3"/>
      <c r="AA351" s="3"/>
      <c r="AB351" s="3"/>
      <c r="AC351" s="3"/>
      <c r="AD351" s="3"/>
      <c r="AE351" s="3"/>
      <c r="AF351" s="3"/>
      <c r="AG351" s="3"/>
      <c r="AH351" s="3"/>
      <c r="AI351" s="3"/>
      <c r="AJ351" s="3"/>
      <c r="AK351" s="3"/>
      <c r="AL351" s="3"/>
    </row>
    <row r="352" spans="1:38" ht="12.75">
      <c r="A352" s="3"/>
      <c r="B352" s="3"/>
      <c r="C352" s="3"/>
      <c r="D352" s="3"/>
      <c r="E352" s="4"/>
      <c r="F352" s="4"/>
      <c r="G352" s="4"/>
      <c r="H352" s="111"/>
      <c r="I352" s="4"/>
      <c r="J352" s="4"/>
      <c r="K352" s="319"/>
      <c r="L352" s="113"/>
      <c r="M352" s="3"/>
      <c r="N352" s="3"/>
      <c r="O352" s="3"/>
      <c r="P352" s="3"/>
      <c r="Q352" s="3"/>
      <c r="R352" s="113"/>
      <c r="S352" s="113"/>
      <c r="T352" s="3"/>
      <c r="U352" s="3"/>
      <c r="V352" s="3"/>
      <c r="W352" s="3"/>
      <c r="X352" s="3"/>
      <c r="Y352" s="3"/>
      <c r="Z352" s="3"/>
      <c r="AA352" s="3"/>
      <c r="AB352" s="3"/>
      <c r="AC352" s="3"/>
      <c r="AD352" s="3"/>
      <c r="AE352" s="3"/>
      <c r="AF352" s="3"/>
      <c r="AG352" s="3"/>
      <c r="AH352" s="3"/>
      <c r="AI352" s="3"/>
      <c r="AJ352" s="3"/>
      <c r="AK352" s="3"/>
      <c r="AL352" s="3"/>
    </row>
    <row r="353" spans="1:38" ht="12.75">
      <c r="A353" s="3"/>
      <c r="B353" s="3"/>
      <c r="C353" s="3"/>
      <c r="D353" s="3"/>
      <c r="E353" s="4"/>
      <c r="F353" s="4"/>
      <c r="G353" s="4"/>
      <c r="H353" s="111"/>
      <c r="I353" s="4"/>
      <c r="J353" s="4"/>
      <c r="K353" s="319"/>
      <c r="L353" s="113"/>
      <c r="M353" s="3"/>
      <c r="N353" s="3"/>
      <c r="O353" s="3"/>
      <c r="P353" s="3"/>
      <c r="Q353" s="3"/>
      <c r="R353" s="113"/>
      <c r="S353" s="113"/>
      <c r="T353" s="3"/>
      <c r="U353" s="3"/>
      <c r="V353" s="3"/>
      <c r="W353" s="3"/>
      <c r="X353" s="3"/>
      <c r="Y353" s="3"/>
      <c r="Z353" s="3"/>
      <c r="AA353" s="3"/>
      <c r="AB353" s="3"/>
      <c r="AC353" s="3"/>
      <c r="AD353" s="3"/>
      <c r="AE353" s="3"/>
      <c r="AF353" s="3"/>
      <c r="AG353" s="3"/>
      <c r="AH353" s="3"/>
      <c r="AI353" s="3"/>
      <c r="AJ353" s="3"/>
      <c r="AK353" s="3"/>
      <c r="AL353" s="3"/>
    </row>
    <row r="354" spans="1:38" ht="12.75">
      <c r="A354" s="3"/>
      <c r="B354" s="3"/>
      <c r="C354" s="3"/>
      <c r="D354" s="3"/>
      <c r="E354" s="4"/>
      <c r="F354" s="4"/>
      <c r="G354" s="4"/>
      <c r="H354" s="111"/>
      <c r="I354" s="4"/>
      <c r="J354" s="4"/>
      <c r="K354" s="319"/>
      <c r="L354" s="113"/>
      <c r="M354" s="3"/>
      <c r="N354" s="3"/>
      <c r="O354" s="3"/>
      <c r="P354" s="3"/>
      <c r="Q354" s="3"/>
      <c r="R354" s="113"/>
      <c r="S354" s="113"/>
      <c r="T354" s="3"/>
      <c r="U354" s="3"/>
      <c r="V354" s="3"/>
      <c r="W354" s="3"/>
      <c r="X354" s="3"/>
      <c r="Y354" s="3"/>
      <c r="Z354" s="3"/>
      <c r="AA354" s="3"/>
      <c r="AB354" s="3"/>
      <c r="AC354" s="3"/>
      <c r="AD354" s="3"/>
      <c r="AE354" s="3"/>
      <c r="AF354" s="3"/>
      <c r="AG354" s="3"/>
      <c r="AH354" s="3"/>
      <c r="AI354" s="3"/>
      <c r="AJ354" s="3"/>
      <c r="AK354" s="3"/>
      <c r="AL354" s="3"/>
    </row>
    <row r="355" spans="1:38" ht="12.75">
      <c r="A355" s="3"/>
      <c r="B355" s="3"/>
      <c r="C355" s="3"/>
      <c r="D355" s="3"/>
      <c r="E355" s="4"/>
      <c r="F355" s="4"/>
      <c r="G355" s="4"/>
      <c r="H355" s="111"/>
      <c r="I355" s="4"/>
      <c r="J355" s="4"/>
      <c r="K355" s="319"/>
      <c r="L355" s="113"/>
      <c r="M355" s="3"/>
      <c r="N355" s="3"/>
      <c r="O355" s="3"/>
      <c r="P355" s="3"/>
      <c r="Q355" s="3"/>
      <c r="R355" s="113"/>
      <c r="S355" s="113"/>
      <c r="T355" s="3"/>
      <c r="U355" s="3"/>
      <c r="V355" s="3"/>
      <c r="W355" s="3"/>
      <c r="X355" s="3"/>
      <c r="Y355" s="3"/>
      <c r="Z355" s="3"/>
      <c r="AA355" s="3"/>
      <c r="AB355" s="3"/>
      <c r="AC355" s="3"/>
      <c r="AD355" s="3"/>
      <c r="AE355" s="3"/>
      <c r="AF355" s="3"/>
      <c r="AG355" s="3"/>
      <c r="AH355" s="3"/>
      <c r="AI355" s="3"/>
      <c r="AJ355" s="3"/>
      <c r="AK355" s="3"/>
      <c r="AL355" s="3"/>
    </row>
    <row r="356" spans="1:38" ht="12.75">
      <c r="A356" s="3"/>
      <c r="B356" s="3"/>
      <c r="C356" s="3"/>
      <c r="D356" s="3"/>
      <c r="E356" s="4"/>
      <c r="F356" s="4"/>
      <c r="G356" s="4"/>
      <c r="H356" s="111"/>
      <c r="I356" s="4"/>
      <c r="J356" s="4"/>
      <c r="K356" s="319"/>
      <c r="L356" s="113"/>
      <c r="M356" s="3"/>
      <c r="N356" s="3"/>
      <c r="O356" s="3"/>
      <c r="P356" s="3"/>
      <c r="Q356" s="3"/>
      <c r="R356" s="113"/>
      <c r="S356" s="113"/>
      <c r="T356" s="3"/>
      <c r="U356" s="3"/>
      <c r="V356" s="3"/>
      <c r="W356" s="3"/>
      <c r="X356" s="3"/>
      <c r="Y356" s="3"/>
      <c r="Z356" s="3"/>
      <c r="AA356" s="3"/>
      <c r="AB356" s="3"/>
      <c r="AC356" s="3"/>
      <c r="AD356" s="3"/>
      <c r="AE356" s="3"/>
      <c r="AF356" s="3"/>
      <c r="AG356" s="3"/>
      <c r="AH356" s="3"/>
      <c r="AI356" s="3"/>
      <c r="AJ356" s="3"/>
      <c r="AK356" s="3"/>
      <c r="AL356" s="3"/>
    </row>
    <row r="357" spans="1:38" ht="12.75">
      <c r="A357" s="3"/>
      <c r="B357" s="3"/>
      <c r="C357" s="3"/>
      <c r="D357" s="3"/>
      <c r="E357" s="4"/>
      <c r="F357" s="4"/>
      <c r="G357" s="4"/>
      <c r="H357" s="111"/>
      <c r="I357" s="4"/>
      <c r="J357" s="4"/>
      <c r="K357" s="319"/>
      <c r="L357" s="113"/>
      <c r="M357" s="3"/>
      <c r="N357" s="3"/>
      <c r="O357" s="3"/>
      <c r="P357" s="3"/>
      <c r="Q357" s="3"/>
      <c r="R357" s="113"/>
      <c r="S357" s="113"/>
      <c r="T357" s="3"/>
      <c r="U357" s="3"/>
      <c r="V357" s="3"/>
      <c r="W357" s="3"/>
      <c r="X357" s="3"/>
      <c r="Y357" s="3"/>
      <c r="Z357" s="3"/>
      <c r="AA357" s="3"/>
      <c r="AB357" s="3"/>
      <c r="AC357" s="3"/>
      <c r="AD357" s="3"/>
      <c r="AE357" s="3"/>
      <c r="AF357" s="3"/>
      <c r="AG357" s="3"/>
      <c r="AH357" s="3"/>
      <c r="AI357" s="3"/>
      <c r="AJ357" s="3"/>
      <c r="AK357" s="3"/>
      <c r="AL357" s="3"/>
    </row>
    <row r="358" spans="1:38" ht="12.75">
      <c r="A358" s="3"/>
      <c r="B358" s="3"/>
      <c r="C358" s="3"/>
      <c r="D358" s="3"/>
      <c r="E358" s="4"/>
      <c r="F358" s="4"/>
      <c r="G358" s="4"/>
      <c r="H358" s="111"/>
      <c r="I358" s="4"/>
      <c r="J358" s="4"/>
      <c r="K358" s="319"/>
      <c r="L358" s="113"/>
      <c r="M358" s="3"/>
      <c r="N358" s="3"/>
      <c r="O358" s="3"/>
      <c r="P358" s="3"/>
      <c r="Q358" s="3"/>
      <c r="R358" s="113"/>
      <c r="S358" s="113"/>
      <c r="T358" s="3"/>
      <c r="U358" s="3"/>
      <c r="V358" s="3"/>
      <c r="W358" s="3"/>
      <c r="X358" s="3"/>
      <c r="Y358" s="3"/>
      <c r="Z358" s="3"/>
      <c r="AA358" s="3"/>
      <c r="AB358" s="3"/>
      <c r="AC358" s="3"/>
      <c r="AD358" s="3"/>
      <c r="AE358" s="3"/>
      <c r="AF358" s="3"/>
      <c r="AG358" s="3"/>
      <c r="AH358" s="3"/>
      <c r="AI358" s="3"/>
      <c r="AJ358" s="3"/>
      <c r="AK358" s="3"/>
      <c r="AL358" s="3"/>
    </row>
    <row r="359" spans="1:38" ht="12.75">
      <c r="A359" s="3"/>
      <c r="B359" s="3"/>
      <c r="C359" s="3"/>
      <c r="D359" s="3"/>
      <c r="E359" s="4"/>
      <c r="F359" s="4"/>
      <c r="G359" s="4"/>
      <c r="H359" s="111"/>
      <c r="I359" s="4"/>
      <c r="J359" s="4"/>
      <c r="K359" s="319"/>
      <c r="L359" s="113"/>
      <c r="M359" s="3"/>
      <c r="N359" s="3"/>
      <c r="O359" s="3"/>
      <c r="P359" s="3"/>
      <c r="Q359" s="3"/>
      <c r="R359" s="113"/>
      <c r="S359" s="113"/>
      <c r="T359" s="3"/>
      <c r="U359" s="3"/>
      <c r="V359" s="3"/>
      <c r="W359" s="3"/>
      <c r="X359" s="3"/>
      <c r="Y359" s="3"/>
      <c r="Z359" s="3"/>
      <c r="AA359" s="3"/>
      <c r="AB359" s="3"/>
      <c r="AC359" s="3"/>
      <c r="AD359" s="3"/>
      <c r="AE359" s="3"/>
      <c r="AF359" s="3"/>
      <c r="AG359" s="3"/>
      <c r="AH359" s="3"/>
      <c r="AI359" s="3"/>
      <c r="AJ359" s="3"/>
      <c r="AK359" s="3"/>
      <c r="AL359" s="3"/>
    </row>
    <row r="360" spans="1:38" ht="12.75">
      <c r="A360" s="3"/>
      <c r="B360" s="3"/>
      <c r="C360" s="3"/>
      <c r="D360" s="3"/>
      <c r="E360" s="4"/>
      <c r="F360" s="4"/>
      <c r="G360" s="4"/>
      <c r="H360" s="111"/>
      <c r="I360" s="4"/>
      <c r="J360" s="4"/>
      <c r="K360" s="319"/>
      <c r="L360" s="113"/>
      <c r="M360" s="3"/>
      <c r="N360" s="3"/>
      <c r="O360" s="3"/>
      <c r="P360" s="3"/>
      <c r="Q360" s="3"/>
      <c r="R360" s="113"/>
      <c r="S360" s="113"/>
      <c r="T360" s="3"/>
      <c r="U360" s="3"/>
      <c r="V360" s="3"/>
      <c r="W360" s="3"/>
      <c r="X360" s="3"/>
      <c r="Y360" s="3"/>
      <c r="Z360" s="3"/>
      <c r="AA360" s="3"/>
      <c r="AB360" s="3"/>
      <c r="AC360" s="3"/>
      <c r="AD360" s="3"/>
      <c r="AE360" s="3"/>
      <c r="AF360" s="3"/>
      <c r="AG360" s="3"/>
      <c r="AH360" s="3"/>
      <c r="AI360" s="3"/>
      <c r="AJ360" s="3"/>
      <c r="AK360" s="3"/>
      <c r="AL360" s="3"/>
    </row>
    <row r="361" spans="1:38" ht="12.75">
      <c r="A361" s="3"/>
      <c r="B361" s="3"/>
      <c r="C361" s="3"/>
      <c r="D361" s="3"/>
      <c r="E361" s="4"/>
      <c r="F361" s="4"/>
      <c r="G361" s="4"/>
      <c r="H361" s="111"/>
      <c r="I361" s="4"/>
      <c r="J361" s="4"/>
      <c r="K361" s="319"/>
      <c r="L361" s="113"/>
      <c r="M361" s="3"/>
      <c r="N361" s="3"/>
      <c r="O361" s="3"/>
      <c r="P361" s="3"/>
      <c r="Q361" s="3"/>
      <c r="R361" s="113"/>
      <c r="S361" s="113"/>
      <c r="T361" s="3"/>
      <c r="U361" s="3"/>
      <c r="V361" s="3"/>
      <c r="W361" s="3"/>
      <c r="X361" s="3"/>
      <c r="Y361" s="3"/>
      <c r="Z361" s="3"/>
      <c r="AA361" s="3"/>
      <c r="AB361" s="3"/>
      <c r="AC361" s="3"/>
      <c r="AD361" s="3"/>
      <c r="AE361" s="3"/>
      <c r="AF361" s="3"/>
      <c r="AG361" s="3"/>
      <c r="AH361" s="3"/>
      <c r="AI361" s="3"/>
      <c r="AJ361" s="3"/>
      <c r="AK361" s="3"/>
      <c r="AL361" s="3"/>
    </row>
    <row r="362" spans="1:38" ht="12.75">
      <c r="A362" s="3"/>
      <c r="B362" s="3"/>
      <c r="C362" s="3"/>
      <c r="D362" s="3"/>
      <c r="E362" s="4"/>
      <c r="F362" s="4"/>
      <c r="G362" s="4"/>
      <c r="H362" s="111"/>
      <c r="I362" s="4"/>
      <c r="J362" s="4"/>
      <c r="K362" s="319"/>
      <c r="L362" s="113"/>
      <c r="M362" s="3"/>
      <c r="N362" s="3"/>
      <c r="O362" s="3"/>
      <c r="P362" s="3"/>
      <c r="Q362" s="3"/>
      <c r="R362" s="113"/>
      <c r="S362" s="113"/>
      <c r="T362" s="3"/>
      <c r="U362" s="3"/>
      <c r="V362" s="3"/>
      <c r="W362" s="3"/>
      <c r="X362" s="3"/>
      <c r="Y362" s="3"/>
      <c r="Z362" s="3"/>
      <c r="AA362" s="3"/>
      <c r="AB362" s="3"/>
      <c r="AC362" s="3"/>
      <c r="AD362" s="3"/>
      <c r="AE362" s="3"/>
      <c r="AF362" s="3"/>
      <c r="AG362" s="3"/>
      <c r="AH362" s="3"/>
      <c r="AI362" s="3"/>
      <c r="AJ362" s="3"/>
      <c r="AK362" s="3"/>
      <c r="AL362" s="3"/>
    </row>
    <row r="363" spans="1:38" ht="12.75">
      <c r="A363" s="3"/>
      <c r="B363" s="3"/>
      <c r="C363" s="3"/>
      <c r="D363" s="3"/>
      <c r="E363" s="4"/>
      <c r="F363" s="4"/>
      <c r="G363" s="4"/>
      <c r="H363" s="111"/>
      <c r="I363" s="4"/>
      <c r="J363" s="4"/>
      <c r="K363" s="319"/>
      <c r="L363" s="113"/>
      <c r="M363" s="3"/>
      <c r="N363" s="3"/>
      <c r="O363" s="3"/>
      <c r="P363" s="3"/>
      <c r="Q363" s="3"/>
      <c r="R363" s="113"/>
      <c r="S363" s="113"/>
      <c r="T363" s="3"/>
      <c r="U363" s="3"/>
      <c r="V363" s="3"/>
      <c r="W363" s="3"/>
      <c r="X363" s="3"/>
      <c r="Y363" s="3"/>
      <c r="Z363" s="3"/>
      <c r="AA363" s="3"/>
      <c r="AB363" s="3"/>
      <c r="AC363" s="3"/>
      <c r="AD363" s="3"/>
      <c r="AE363" s="3"/>
      <c r="AF363" s="3"/>
      <c r="AG363" s="3"/>
      <c r="AH363" s="3"/>
      <c r="AI363" s="3"/>
      <c r="AJ363" s="3"/>
      <c r="AK363" s="3"/>
      <c r="AL363" s="3"/>
    </row>
    <row r="364" spans="1:38" ht="12.75">
      <c r="A364" s="3"/>
      <c r="B364" s="3"/>
      <c r="C364" s="3"/>
      <c r="D364" s="3"/>
      <c r="E364" s="4"/>
      <c r="F364" s="4"/>
      <c r="G364" s="4"/>
      <c r="H364" s="111"/>
      <c r="I364" s="4"/>
      <c r="J364" s="4"/>
      <c r="K364" s="319"/>
      <c r="L364" s="113"/>
      <c r="M364" s="3"/>
      <c r="N364" s="3"/>
      <c r="O364" s="3"/>
      <c r="P364" s="3"/>
      <c r="Q364" s="3"/>
      <c r="R364" s="113"/>
      <c r="S364" s="113"/>
      <c r="T364" s="3"/>
      <c r="U364" s="3"/>
      <c r="V364" s="3"/>
      <c r="W364" s="3"/>
      <c r="X364" s="3"/>
      <c r="Y364" s="3"/>
      <c r="Z364" s="3"/>
      <c r="AA364" s="3"/>
      <c r="AB364" s="3"/>
      <c r="AC364" s="3"/>
      <c r="AD364" s="3"/>
      <c r="AE364" s="3"/>
      <c r="AF364" s="3"/>
      <c r="AG364" s="3"/>
      <c r="AH364" s="3"/>
      <c r="AI364" s="3"/>
      <c r="AJ364" s="3"/>
      <c r="AK364" s="3"/>
      <c r="AL364" s="3"/>
    </row>
    <row r="365" spans="1:38" ht="12.75">
      <c r="A365" s="3"/>
      <c r="B365" s="3"/>
      <c r="C365" s="3"/>
      <c r="D365" s="3"/>
      <c r="E365" s="4"/>
      <c r="F365" s="4"/>
      <c r="G365" s="4"/>
      <c r="H365" s="111"/>
      <c r="I365" s="4"/>
      <c r="J365" s="4"/>
      <c r="K365" s="319"/>
      <c r="L365" s="113"/>
      <c r="M365" s="3"/>
      <c r="N365" s="3"/>
      <c r="O365" s="3"/>
      <c r="P365" s="3"/>
      <c r="Q365" s="3"/>
      <c r="R365" s="113"/>
      <c r="S365" s="113"/>
      <c r="T365" s="3"/>
      <c r="U365" s="3"/>
      <c r="V365" s="3"/>
      <c r="W365" s="3"/>
      <c r="X365" s="3"/>
      <c r="Y365" s="3"/>
      <c r="Z365" s="3"/>
      <c r="AA365" s="3"/>
      <c r="AB365" s="3"/>
      <c r="AC365" s="3"/>
      <c r="AD365" s="3"/>
      <c r="AE365" s="3"/>
      <c r="AF365" s="3"/>
      <c r="AG365" s="3"/>
      <c r="AH365" s="3"/>
      <c r="AI365" s="3"/>
      <c r="AJ365" s="3"/>
      <c r="AK365" s="3"/>
      <c r="AL365" s="3"/>
    </row>
    <row r="366" spans="1:38" ht="12.75">
      <c r="A366" s="3"/>
      <c r="B366" s="3"/>
      <c r="C366" s="3"/>
      <c r="D366" s="3"/>
      <c r="E366" s="4"/>
      <c r="F366" s="4"/>
      <c r="G366" s="4"/>
      <c r="H366" s="111"/>
      <c r="I366" s="4"/>
      <c r="J366" s="4"/>
      <c r="K366" s="319"/>
      <c r="L366" s="113"/>
      <c r="M366" s="3"/>
      <c r="N366" s="3"/>
      <c r="O366" s="3"/>
      <c r="P366" s="3"/>
      <c r="Q366" s="3"/>
      <c r="R366" s="113"/>
      <c r="S366" s="113"/>
      <c r="T366" s="3"/>
      <c r="U366" s="3"/>
      <c r="V366" s="3"/>
      <c r="W366" s="3"/>
      <c r="X366" s="3"/>
      <c r="Y366" s="3"/>
      <c r="Z366" s="3"/>
      <c r="AA366" s="3"/>
      <c r="AB366" s="3"/>
      <c r="AC366" s="3"/>
      <c r="AD366" s="3"/>
      <c r="AE366" s="3"/>
      <c r="AF366" s="3"/>
      <c r="AG366" s="3"/>
      <c r="AH366" s="3"/>
      <c r="AI366" s="3"/>
      <c r="AJ366" s="3"/>
      <c r="AK366" s="3"/>
      <c r="AL366" s="3"/>
    </row>
    <row r="367" spans="1:38" ht="12.75">
      <c r="A367" s="3"/>
      <c r="B367" s="3"/>
      <c r="C367" s="3"/>
      <c r="D367" s="3"/>
      <c r="E367" s="4"/>
      <c r="F367" s="4"/>
      <c r="G367" s="4"/>
      <c r="H367" s="111"/>
      <c r="I367" s="4"/>
      <c r="J367" s="4"/>
      <c r="K367" s="319"/>
      <c r="L367" s="113"/>
      <c r="M367" s="3"/>
      <c r="N367" s="3"/>
      <c r="O367" s="3"/>
      <c r="P367" s="3"/>
      <c r="Q367" s="3"/>
      <c r="R367" s="113"/>
      <c r="S367" s="113"/>
      <c r="T367" s="3"/>
      <c r="U367" s="3"/>
      <c r="V367" s="3"/>
      <c r="W367" s="3"/>
      <c r="X367" s="3"/>
      <c r="Y367" s="3"/>
      <c r="Z367" s="3"/>
      <c r="AA367" s="3"/>
      <c r="AB367" s="3"/>
      <c r="AC367" s="3"/>
      <c r="AD367" s="3"/>
      <c r="AE367" s="3"/>
      <c r="AF367" s="3"/>
      <c r="AG367" s="3"/>
      <c r="AH367" s="3"/>
      <c r="AI367" s="3"/>
      <c r="AJ367" s="3"/>
      <c r="AK367" s="3"/>
      <c r="AL367" s="3"/>
    </row>
    <row r="368" spans="1:38" ht="12.75">
      <c r="A368" s="3"/>
      <c r="B368" s="3"/>
      <c r="C368" s="3"/>
      <c r="D368" s="3"/>
      <c r="E368" s="4"/>
      <c r="F368" s="4"/>
      <c r="G368" s="4"/>
      <c r="H368" s="111"/>
      <c r="I368" s="4"/>
      <c r="J368" s="4"/>
      <c r="K368" s="319"/>
      <c r="L368" s="113"/>
      <c r="M368" s="3"/>
      <c r="N368" s="3"/>
      <c r="O368" s="3"/>
      <c r="P368" s="3"/>
      <c r="Q368" s="3"/>
      <c r="R368" s="113"/>
      <c r="S368" s="113"/>
      <c r="T368" s="3"/>
      <c r="U368" s="3"/>
      <c r="V368" s="3"/>
      <c r="W368" s="3"/>
      <c r="X368" s="3"/>
      <c r="Y368" s="3"/>
      <c r="Z368" s="3"/>
      <c r="AA368" s="3"/>
      <c r="AB368" s="3"/>
      <c r="AC368" s="3"/>
      <c r="AD368" s="3"/>
      <c r="AE368" s="3"/>
      <c r="AF368" s="3"/>
      <c r="AG368" s="3"/>
      <c r="AH368" s="3"/>
      <c r="AI368" s="3"/>
      <c r="AJ368" s="3"/>
      <c r="AK368" s="3"/>
      <c r="AL368" s="3"/>
    </row>
    <row r="369" spans="1:38" ht="12.75">
      <c r="A369" s="3"/>
      <c r="B369" s="3"/>
      <c r="C369" s="3"/>
      <c r="D369" s="3"/>
      <c r="E369" s="4"/>
      <c r="F369" s="4"/>
      <c r="G369" s="4"/>
      <c r="H369" s="111"/>
      <c r="I369" s="4"/>
      <c r="J369" s="4"/>
      <c r="K369" s="319"/>
      <c r="L369" s="113"/>
      <c r="M369" s="3"/>
      <c r="N369" s="3"/>
      <c r="O369" s="3"/>
      <c r="P369" s="3"/>
      <c r="Q369" s="3"/>
      <c r="R369" s="113"/>
      <c r="S369" s="113"/>
      <c r="T369" s="3"/>
      <c r="U369" s="3"/>
      <c r="V369" s="3"/>
      <c r="W369" s="3"/>
      <c r="X369" s="3"/>
      <c r="Y369" s="3"/>
      <c r="Z369" s="3"/>
      <c r="AA369" s="3"/>
      <c r="AB369" s="3"/>
      <c r="AC369" s="3"/>
      <c r="AD369" s="3"/>
      <c r="AE369" s="3"/>
      <c r="AF369" s="3"/>
      <c r="AG369" s="3"/>
      <c r="AH369" s="3"/>
      <c r="AI369" s="3"/>
      <c r="AJ369" s="3"/>
      <c r="AK369" s="3"/>
      <c r="AL369" s="3"/>
    </row>
    <row r="370" spans="1:38" ht="12.75">
      <c r="A370" s="3"/>
      <c r="B370" s="3"/>
      <c r="C370" s="3"/>
      <c r="D370" s="3"/>
      <c r="E370" s="4"/>
      <c r="F370" s="4"/>
      <c r="G370" s="4"/>
      <c r="H370" s="111"/>
      <c r="I370" s="4"/>
      <c r="J370" s="4"/>
      <c r="K370" s="319"/>
      <c r="L370" s="113"/>
      <c r="M370" s="3"/>
      <c r="N370" s="3"/>
      <c r="O370" s="3"/>
      <c r="P370" s="3"/>
      <c r="Q370" s="3"/>
      <c r="R370" s="113"/>
      <c r="S370" s="113"/>
      <c r="T370" s="3"/>
      <c r="U370" s="3"/>
      <c r="V370" s="3"/>
      <c r="W370" s="3"/>
      <c r="X370" s="3"/>
      <c r="Y370" s="3"/>
      <c r="Z370" s="3"/>
      <c r="AA370" s="3"/>
      <c r="AB370" s="3"/>
      <c r="AC370" s="3"/>
      <c r="AD370" s="3"/>
      <c r="AE370" s="3"/>
      <c r="AF370" s="3"/>
      <c r="AG370" s="3"/>
      <c r="AH370" s="3"/>
      <c r="AI370" s="3"/>
      <c r="AJ370" s="3"/>
      <c r="AK370" s="3"/>
      <c r="AL370" s="3"/>
    </row>
    <row r="371" spans="1:38" ht="12.75">
      <c r="A371" s="3"/>
      <c r="B371" s="3"/>
      <c r="C371" s="3"/>
      <c r="D371" s="3"/>
      <c r="E371" s="4"/>
      <c r="F371" s="4"/>
      <c r="G371" s="4"/>
      <c r="H371" s="111"/>
      <c r="I371" s="4"/>
      <c r="J371" s="4"/>
      <c r="K371" s="319"/>
      <c r="L371" s="113"/>
      <c r="M371" s="3"/>
      <c r="N371" s="3"/>
      <c r="O371" s="3"/>
      <c r="P371" s="3"/>
      <c r="Q371" s="3"/>
      <c r="R371" s="113"/>
      <c r="S371" s="113"/>
      <c r="T371" s="3"/>
      <c r="U371" s="3"/>
      <c r="V371" s="3"/>
      <c r="W371" s="3"/>
      <c r="X371" s="3"/>
      <c r="Y371" s="3"/>
      <c r="Z371" s="3"/>
      <c r="AA371" s="3"/>
      <c r="AB371" s="3"/>
      <c r="AC371" s="3"/>
      <c r="AD371" s="3"/>
      <c r="AE371" s="3"/>
      <c r="AF371" s="3"/>
      <c r="AG371" s="3"/>
      <c r="AH371" s="3"/>
      <c r="AI371" s="3"/>
      <c r="AJ371" s="3"/>
      <c r="AK371" s="3"/>
      <c r="AL371" s="3"/>
    </row>
    <row r="372" spans="1:38" ht="12.75">
      <c r="A372" s="3"/>
      <c r="B372" s="3"/>
      <c r="C372" s="3"/>
      <c r="D372" s="3"/>
      <c r="E372" s="4"/>
      <c r="F372" s="4"/>
      <c r="G372" s="4"/>
      <c r="H372" s="111"/>
      <c r="I372" s="4"/>
      <c r="J372" s="4"/>
      <c r="K372" s="319"/>
      <c r="L372" s="113"/>
      <c r="M372" s="3"/>
      <c r="N372" s="3"/>
      <c r="O372" s="3"/>
      <c r="P372" s="3"/>
      <c r="Q372" s="3"/>
      <c r="R372" s="113"/>
      <c r="S372" s="113"/>
      <c r="T372" s="3"/>
      <c r="U372" s="3"/>
      <c r="V372" s="3"/>
      <c r="W372" s="3"/>
      <c r="X372" s="3"/>
      <c r="Y372" s="3"/>
      <c r="Z372" s="3"/>
      <c r="AA372" s="3"/>
      <c r="AB372" s="3"/>
      <c r="AC372" s="3"/>
      <c r="AD372" s="3"/>
      <c r="AE372" s="3"/>
      <c r="AF372" s="3"/>
      <c r="AG372" s="3"/>
      <c r="AH372" s="3"/>
      <c r="AI372" s="3"/>
      <c r="AJ372" s="3"/>
      <c r="AK372" s="3"/>
      <c r="AL372" s="3"/>
    </row>
    <row r="373" spans="1:38" ht="12.75">
      <c r="A373" s="3"/>
      <c r="B373" s="3"/>
      <c r="C373" s="3"/>
      <c r="D373" s="3"/>
      <c r="E373" s="4"/>
      <c r="F373" s="4"/>
      <c r="G373" s="4"/>
      <c r="H373" s="111"/>
      <c r="I373" s="4"/>
      <c r="J373" s="4"/>
      <c r="K373" s="319"/>
      <c r="L373" s="113"/>
      <c r="M373" s="3"/>
      <c r="N373" s="3"/>
      <c r="O373" s="3"/>
      <c r="P373" s="3"/>
      <c r="Q373" s="3"/>
      <c r="R373" s="113"/>
      <c r="S373" s="113"/>
      <c r="T373" s="3"/>
      <c r="U373" s="3"/>
      <c r="V373" s="3"/>
      <c r="W373" s="3"/>
      <c r="X373" s="3"/>
      <c r="Y373" s="3"/>
      <c r="Z373" s="3"/>
      <c r="AA373" s="3"/>
      <c r="AB373" s="3"/>
      <c r="AC373" s="3"/>
      <c r="AD373" s="3"/>
      <c r="AE373" s="3"/>
      <c r="AF373" s="3"/>
      <c r="AG373" s="3"/>
      <c r="AH373" s="3"/>
      <c r="AI373" s="3"/>
      <c r="AJ373" s="3"/>
      <c r="AK373" s="3"/>
      <c r="AL373" s="3"/>
    </row>
    <row r="374" spans="1:38" ht="12.75">
      <c r="A374" s="3"/>
      <c r="B374" s="3"/>
      <c r="C374" s="3"/>
      <c r="D374" s="3"/>
      <c r="E374" s="4"/>
      <c r="F374" s="4"/>
      <c r="G374" s="4"/>
      <c r="H374" s="111"/>
      <c r="I374" s="4"/>
      <c r="J374" s="4"/>
      <c r="K374" s="319"/>
      <c r="L374" s="113"/>
      <c r="M374" s="3"/>
      <c r="N374" s="3"/>
      <c r="O374" s="3"/>
      <c r="P374" s="3"/>
      <c r="Q374" s="3"/>
      <c r="R374" s="113"/>
      <c r="S374" s="113"/>
      <c r="T374" s="3"/>
      <c r="U374" s="3"/>
      <c r="V374" s="3"/>
      <c r="W374" s="3"/>
      <c r="X374" s="3"/>
      <c r="Y374" s="3"/>
      <c r="Z374" s="3"/>
      <c r="AA374" s="3"/>
      <c r="AB374" s="3"/>
      <c r="AC374" s="3"/>
      <c r="AD374" s="3"/>
      <c r="AE374" s="3"/>
      <c r="AF374" s="3"/>
      <c r="AG374" s="3"/>
      <c r="AH374" s="3"/>
      <c r="AI374" s="3"/>
      <c r="AJ374" s="3"/>
      <c r="AK374" s="3"/>
      <c r="AL374" s="3"/>
    </row>
    <row r="375" spans="1:38" ht="12.75">
      <c r="A375" s="3"/>
      <c r="B375" s="3"/>
      <c r="C375" s="3"/>
      <c r="D375" s="3"/>
      <c r="E375" s="4"/>
      <c r="F375" s="4"/>
      <c r="G375" s="4"/>
      <c r="H375" s="111"/>
      <c r="I375" s="4"/>
      <c r="J375" s="4"/>
      <c r="K375" s="319"/>
      <c r="L375" s="113"/>
      <c r="M375" s="3"/>
      <c r="N375" s="3"/>
      <c r="O375" s="3"/>
      <c r="P375" s="3"/>
      <c r="Q375" s="3"/>
      <c r="R375" s="113"/>
      <c r="S375" s="113"/>
      <c r="T375" s="3"/>
      <c r="U375" s="3"/>
      <c r="V375" s="3"/>
      <c r="W375" s="3"/>
      <c r="X375" s="3"/>
      <c r="Y375" s="3"/>
      <c r="Z375" s="3"/>
      <c r="AA375" s="3"/>
      <c r="AB375" s="3"/>
      <c r="AC375" s="3"/>
      <c r="AD375" s="3"/>
      <c r="AE375" s="3"/>
      <c r="AF375" s="3"/>
      <c r="AG375" s="3"/>
      <c r="AH375" s="3"/>
      <c r="AI375" s="3"/>
      <c r="AJ375" s="3"/>
      <c r="AK375" s="3"/>
      <c r="AL375" s="3"/>
    </row>
    <row r="376" spans="1:38" ht="12.75">
      <c r="A376" s="3"/>
      <c r="B376" s="3"/>
      <c r="C376" s="3"/>
      <c r="D376" s="3"/>
      <c r="E376" s="4"/>
      <c r="F376" s="4"/>
      <c r="G376" s="4"/>
      <c r="H376" s="111"/>
      <c r="I376" s="4"/>
      <c r="J376" s="4"/>
      <c r="K376" s="319"/>
      <c r="L376" s="113"/>
      <c r="M376" s="3"/>
      <c r="N376" s="3"/>
      <c r="O376" s="3"/>
      <c r="P376" s="3"/>
      <c r="Q376" s="3"/>
      <c r="R376" s="113"/>
      <c r="S376" s="113"/>
      <c r="T376" s="3"/>
      <c r="U376" s="3"/>
      <c r="V376" s="3"/>
      <c r="W376" s="3"/>
      <c r="X376" s="3"/>
      <c r="Y376" s="3"/>
      <c r="Z376" s="3"/>
      <c r="AA376" s="3"/>
      <c r="AB376" s="3"/>
      <c r="AC376" s="3"/>
      <c r="AD376" s="3"/>
      <c r="AE376" s="3"/>
      <c r="AF376" s="3"/>
      <c r="AG376" s="3"/>
      <c r="AH376" s="3"/>
      <c r="AI376" s="3"/>
      <c r="AJ376" s="3"/>
      <c r="AK376" s="3"/>
      <c r="AL376" s="3"/>
    </row>
    <row r="377" spans="1:38" ht="12.75">
      <c r="A377" s="3"/>
      <c r="B377" s="3"/>
      <c r="C377" s="3"/>
      <c r="D377" s="3"/>
      <c r="E377" s="4"/>
      <c r="F377" s="4"/>
      <c r="G377" s="4"/>
      <c r="H377" s="111"/>
      <c r="I377" s="4"/>
      <c r="J377" s="4"/>
      <c r="K377" s="319"/>
      <c r="L377" s="113"/>
      <c r="M377" s="3"/>
      <c r="N377" s="3"/>
      <c r="O377" s="3"/>
      <c r="P377" s="3"/>
      <c r="Q377" s="3"/>
      <c r="R377" s="113"/>
      <c r="S377" s="113"/>
      <c r="T377" s="3"/>
      <c r="U377" s="3"/>
      <c r="V377" s="3"/>
      <c r="W377" s="3"/>
      <c r="X377" s="3"/>
      <c r="Y377" s="3"/>
      <c r="Z377" s="3"/>
      <c r="AA377" s="3"/>
      <c r="AB377" s="3"/>
      <c r="AC377" s="3"/>
      <c r="AD377" s="3"/>
      <c r="AE377" s="3"/>
      <c r="AF377" s="3"/>
      <c r="AG377" s="3"/>
      <c r="AH377" s="3"/>
      <c r="AI377" s="3"/>
      <c r="AJ377" s="3"/>
      <c r="AK377" s="3"/>
      <c r="AL377" s="3"/>
    </row>
    <row r="378" spans="1:38" ht="12.75">
      <c r="A378" s="3"/>
      <c r="B378" s="3"/>
      <c r="C378" s="3"/>
      <c r="D378" s="3"/>
      <c r="E378" s="4"/>
      <c r="F378" s="4"/>
      <c r="G378" s="4"/>
      <c r="H378" s="111"/>
      <c r="I378" s="4"/>
      <c r="J378" s="4"/>
      <c r="K378" s="319"/>
      <c r="L378" s="113"/>
      <c r="M378" s="3"/>
      <c r="N378" s="3"/>
      <c r="O378" s="3"/>
      <c r="P378" s="3"/>
      <c r="Q378" s="3"/>
      <c r="R378" s="113"/>
      <c r="S378" s="113"/>
      <c r="T378" s="3"/>
      <c r="U378" s="3"/>
      <c r="V378" s="3"/>
      <c r="W378" s="3"/>
      <c r="X378" s="3"/>
      <c r="Y378" s="3"/>
      <c r="Z378" s="3"/>
      <c r="AA378" s="3"/>
      <c r="AB378" s="3"/>
      <c r="AC378" s="3"/>
      <c r="AD378" s="3"/>
      <c r="AE378" s="3"/>
      <c r="AF378" s="3"/>
      <c r="AG378" s="3"/>
      <c r="AH378" s="3"/>
      <c r="AI378" s="3"/>
      <c r="AJ378" s="3"/>
      <c r="AK378" s="3"/>
      <c r="AL378" s="3"/>
    </row>
    <row r="379" spans="1:38" ht="12.75">
      <c r="A379" s="3"/>
      <c r="B379" s="3"/>
      <c r="C379" s="3"/>
      <c r="D379" s="3"/>
      <c r="E379" s="4"/>
      <c r="F379" s="4"/>
      <c r="G379" s="4"/>
      <c r="H379" s="111"/>
      <c r="I379" s="4"/>
      <c r="J379" s="4"/>
      <c r="K379" s="319"/>
      <c r="L379" s="113"/>
      <c r="M379" s="3"/>
      <c r="N379" s="3"/>
      <c r="O379" s="3"/>
      <c r="P379" s="3"/>
      <c r="Q379" s="3"/>
      <c r="R379" s="113"/>
      <c r="S379" s="113"/>
      <c r="T379" s="3"/>
      <c r="U379" s="3"/>
      <c r="V379" s="3"/>
      <c r="W379" s="3"/>
      <c r="X379" s="3"/>
      <c r="Y379" s="3"/>
      <c r="Z379" s="3"/>
      <c r="AA379" s="3"/>
      <c r="AB379" s="3"/>
      <c r="AC379" s="3"/>
      <c r="AD379" s="3"/>
      <c r="AE379" s="3"/>
      <c r="AF379" s="3"/>
      <c r="AG379" s="3"/>
      <c r="AH379" s="3"/>
      <c r="AI379" s="3"/>
      <c r="AJ379" s="3"/>
      <c r="AK379" s="3"/>
      <c r="AL379" s="3"/>
    </row>
    <row r="380" spans="1:38" ht="12.75">
      <c r="A380" s="3"/>
      <c r="B380" s="3"/>
      <c r="C380" s="3"/>
      <c r="D380" s="3"/>
      <c r="E380" s="4"/>
      <c r="F380" s="4"/>
      <c r="G380" s="4"/>
      <c r="H380" s="111"/>
      <c r="I380" s="4"/>
      <c r="J380" s="4"/>
      <c r="K380" s="319"/>
      <c r="L380" s="113"/>
      <c r="M380" s="3"/>
      <c r="N380" s="3"/>
      <c r="O380" s="3"/>
      <c r="P380" s="3"/>
      <c r="Q380" s="3"/>
      <c r="R380" s="113"/>
      <c r="S380" s="113"/>
      <c r="T380" s="3"/>
      <c r="U380" s="3"/>
      <c r="V380" s="3"/>
      <c r="W380" s="3"/>
      <c r="X380" s="3"/>
      <c r="Y380" s="3"/>
      <c r="Z380" s="3"/>
      <c r="AA380" s="3"/>
      <c r="AB380" s="3"/>
      <c r="AC380" s="3"/>
      <c r="AD380" s="3"/>
      <c r="AE380" s="3"/>
      <c r="AF380" s="3"/>
      <c r="AG380" s="3"/>
      <c r="AH380" s="3"/>
      <c r="AI380" s="3"/>
      <c r="AJ380" s="3"/>
      <c r="AK380" s="3"/>
      <c r="AL380" s="3"/>
    </row>
    <row r="381" spans="1:38" ht="12.75">
      <c r="A381" s="3"/>
      <c r="B381" s="3"/>
      <c r="C381" s="3"/>
      <c r="D381" s="3"/>
      <c r="E381" s="4"/>
      <c r="F381" s="4"/>
      <c r="G381" s="4"/>
      <c r="H381" s="111"/>
      <c r="I381" s="4"/>
      <c r="J381" s="4"/>
      <c r="K381" s="319"/>
      <c r="L381" s="113"/>
      <c r="M381" s="3"/>
      <c r="N381" s="3"/>
      <c r="O381" s="3"/>
      <c r="P381" s="3"/>
      <c r="Q381" s="3"/>
      <c r="R381" s="113"/>
      <c r="S381" s="113"/>
      <c r="T381" s="3"/>
      <c r="U381" s="3"/>
      <c r="V381" s="3"/>
      <c r="W381" s="3"/>
      <c r="X381" s="3"/>
      <c r="Y381" s="3"/>
      <c r="Z381" s="3"/>
      <c r="AA381" s="3"/>
      <c r="AB381" s="3"/>
      <c r="AC381" s="3"/>
      <c r="AD381" s="3"/>
      <c r="AE381" s="3"/>
      <c r="AF381" s="3"/>
      <c r="AG381" s="3"/>
      <c r="AH381" s="3"/>
      <c r="AI381" s="3"/>
      <c r="AJ381" s="3"/>
      <c r="AK381" s="3"/>
      <c r="AL381" s="3"/>
    </row>
    <row r="382" spans="1:38" ht="12.75">
      <c r="A382" s="3"/>
      <c r="B382" s="3"/>
      <c r="C382" s="3"/>
      <c r="D382" s="3"/>
      <c r="E382" s="4"/>
      <c r="F382" s="4"/>
      <c r="G382" s="4"/>
      <c r="H382" s="111"/>
      <c r="I382" s="4"/>
      <c r="J382" s="4"/>
      <c r="K382" s="319"/>
      <c r="L382" s="113"/>
      <c r="M382" s="3"/>
      <c r="N382" s="3"/>
      <c r="O382" s="3"/>
      <c r="P382" s="3"/>
      <c r="Q382" s="3"/>
      <c r="R382" s="113"/>
      <c r="S382" s="113"/>
      <c r="T382" s="3"/>
      <c r="U382" s="3"/>
      <c r="V382" s="3"/>
      <c r="W382" s="3"/>
      <c r="X382" s="3"/>
      <c r="Y382" s="3"/>
      <c r="Z382" s="3"/>
      <c r="AA382" s="3"/>
      <c r="AB382" s="3"/>
      <c r="AC382" s="3"/>
      <c r="AD382" s="3"/>
      <c r="AE382" s="3"/>
      <c r="AF382" s="3"/>
      <c r="AG382" s="3"/>
      <c r="AH382" s="3"/>
      <c r="AI382" s="3"/>
      <c r="AJ382" s="3"/>
      <c r="AK382" s="3"/>
      <c r="AL382" s="3"/>
    </row>
    <row r="383" spans="1:38" ht="12.75">
      <c r="A383" s="3"/>
      <c r="B383" s="3"/>
      <c r="C383" s="3"/>
      <c r="D383" s="3"/>
      <c r="E383" s="4"/>
      <c r="F383" s="4"/>
      <c r="G383" s="4"/>
      <c r="H383" s="111"/>
      <c r="I383" s="4"/>
      <c r="J383" s="4"/>
      <c r="K383" s="319"/>
      <c r="L383" s="113"/>
      <c r="M383" s="3"/>
      <c r="N383" s="3"/>
      <c r="O383" s="3"/>
      <c r="P383" s="3"/>
      <c r="Q383" s="3"/>
      <c r="R383" s="113"/>
      <c r="S383" s="113"/>
      <c r="T383" s="3"/>
      <c r="U383" s="3"/>
      <c r="V383" s="3"/>
      <c r="W383" s="3"/>
      <c r="X383" s="3"/>
      <c r="Y383" s="3"/>
      <c r="Z383" s="3"/>
      <c r="AA383" s="3"/>
      <c r="AB383" s="3"/>
      <c r="AC383" s="3"/>
      <c r="AD383" s="3"/>
      <c r="AE383" s="3"/>
      <c r="AF383" s="3"/>
      <c r="AG383" s="3"/>
      <c r="AH383" s="3"/>
      <c r="AI383" s="3"/>
      <c r="AJ383" s="3"/>
      <c r="AK383" s="3"/>
      <c r="AL383" s="3"/>
    </row>
    <row r="384" spans="1:38" ht="12.75">
      <c r="A384" s="3"/>
      <c r="B384" s="3"/>
      <c r="C384" s="3"/>
      <c r="D384" s="3"/>
      <c r="E384" s="4"/>
      <c r="F384" s="4"/>
      <c r="G384" s="4"/>
      <c r="H384" s="111"/>
      <c r="I384" s="4"/>
      <c r="J384" s="4"/>
      <c r="K384" s="319"/>
      <c r="L384" s="113"/>
      <c r="M384" s="3"/>
      <c r="N384" s="3"/>
      <c r="O384" s="3"/>
      <c r="P384" s="3"/>
      <c r="Q384" s="3"/>
      <c r="R384" s="113"/>
      <c r="S384" s="113"/>
      <c r="T384" s="3"/>
      <c r="U384" s="3"/>
      <c r="V384" s="3"/>
      <c r="W384" s="3"/>
      <c r="X384" s="3"/>
      <c r="Y384" s="3"/>
      <c r="Z384" s="3"/>
      <c r="AA384" s="3"/>
      <c r="AB384" s="3"/>
      <c r="AC384" s="3"/>
      <c r="AD384" s="3"/>
      <c r="AE384" s="3"/>
      <c r="AF384" s="3"/>
      <c r="AG384" s="3"/>
      <c r="AH384" s="3"/>
      <c r="AI384" s="3"/>
      <c r="AJ384" s="3"/>
      <c r="AK384" s="3"/>
      <c r="AL384" s="3"/>
    </row>
    <row r="385" spans="1:38" ht="12.75">
      <c r="A385" s="3"/>
      <c r="B385" s="3"/>
      <c r="C385" s="3"/>
      <c r="D385" s="3"/>
      <c r="E385" s="4"/>
      <c r="F385" s="4"/>
      <c r="G385" s="4"/>
      <c r="H385" s="111"/>
      <c r="I385" s="4"/>
      <c r="J385" s="4"/>
      <c r="K385" s="319"/>
      <c r="L385" s="113"/>
      <c r="M385" s="3"/>
      <c r="N385" s="3"/>
      <c r="O385" s="3"/>
      <c r="P385" s="3"/>
      <c r="Q385" s="3"/>
      <c r="R385" s="113"/>
      <c r="S385" s="113"/>
      <c r="T385" s="3"/>
      <c r="U385" s="3"/>
      <c r="V385" s="3"/>
      <c r="W385" s="3"/>
      <c r="X385" s="3"/>
      <c r="Y385" s="3"/>
      <c r="Z385" s="3"/>
      <c r="AA385" s="3"/>
      <c r="AB385" s="3"/>
      <c r="AC385" s="3"/>
      <c r="AD385" s="3"/>
      <c r="AE385" s="3"/>
      <c r="AF385" s="3"/>
      <c r="AG385" s="3"/>
      <c r="AH385" s="3"/>
      <c r="AI385" s="3"/>
      <c r="AJ385" s="3"/>
      <c r="AK385" s="3"/>
      <c r="AL385" s="3"/>
    </row>
    <row r="386" spans="1:38" ht="12.75">
      <c r="A386" s="3"/>
      <c r="B386" s="3"/>
      <c r="C386" s="3"/>
      <c r="D386" s="3"/>
      <c r="E386" s="4"/>
      <c r="F386" s="4"/>
      <c r="G386" s="4"/>
      <c r="H386" s="111"/>
      <c r="I386" s="4"/>
      <c r="J386" s="4"/>
      <c r="K386" s="319"/>
      <c r="L386" s="113"/>
      <c r="M386" s="3"/>
      <c r="N386" s="3"/>
      <c r="O386" s="3"/>
      <c r="P386" s="3"/>
      <c r="Q386" s="3"/>
      <c r="R386" s="113"/>
      <c r="S386" s="113"/>
      <c r="T386" s="3"/>
      <c r="U386" s="3"/>
      <c r="V386" s="3"/>
      <c r="W386" s="3"/>
      <c r="X386" s="3"/>
      <c r="Y386" s="3"/>
      <c r="Z386" s="3"/>
      <c r="AA386" s="3"/>
      <c r="AB386" s="3"/>
      <c r="AC386" s="3"/>
      <c r="AD386" s="3"/>
      <c r="AE386" s="3"/>
      <c r="AF386" s="3"/>
      <c r="AG386" s="3"/>
      <c r="AH386" s="3"/>
      <c r="AI386" s="3"/>
      <c r="AJ386" s="3"/>
      <c r="AK386" s="3"/>
      <c r="AL386" s="3"/>
    </row>
    <row r="387" spans="1:38" ht="12.75">
      <c r="A387" s="3"/>
      <c r="B387" s="3"/>
      <c r="C387" s="3"/>
      <c r="D387" s="3"/>
      <c r="E387" s="4"/>
      <c r="F387" s="4"/>
      <c r="G387" s="4"/>
      <c r="H387" s="111"/>
      <c r="I387" s="4"/>
      <c r="J387" s="4"/>
      <c r="K387" s="319"/>
      <c r="L387" s="113"/>
      <c r="M387" s="3"/>
      <c r="N387" s="3"/>
      <c r="O387" s="3"/>
      <c r="P387" s="3"/>
      <c r="Q387" s="3"/>
      <c r="R387" s="113"/>
      <c r="S387" s="113"/>
      <c r="T387" s="3"/>
      <c r="U387" s="3"/>
      <c r="V387" s="3"/>
      <c r="W387" s="3"/>
      <c r="X387" s="3"/>
      <c r="Y387" s="3"/>
      <c r="Z387" s="3"/>
      <c r="AA387" s="3"/>
      <c r="AB387" s="3"/>
      <c r="AC387" s="3"/>
      <c r="AD387" s="3"/>
      <c r="AE387" s="3"/>
      <c r="AF387" s="3"/>
      <c r="AG387" s="3"/>
      <c r="AH387" s="3"/>
      <c r="AI387" s="3"/>
      <c r="AJ387" s="3"/>
      <c r="AK387" s="3"/>
      <c r="AL387" s="3"/>
    </row>
    <row r="388" spans="1:38" ht="12.75">
      <c r="A388" s="3"/>
      <c r="B388" s="3"/>
      <c r="C388" s="3"/>
      <c r="D388" s="3"/>
      <c r="E388" s="4"/>
      <c r="F388" s="4"/>
      <c r="G388" s="4"/>
      <c r="H388" s="111"/>
      <c r="I388" s="4"/>
      <c r="J388" s="4"/>
      <c r="K388" s="319"/>
      <c r="L388" s="113"/>
      <c r="M388" s="3"/>
      <c r="N388" s="3"/>
      <c r="O388" s="3"/>
      <c r="P388" s="3"/>
      <c r="Q388" s="3"/>
      <c r="R388" s="113"/>
      <c r="S388" s="113"/>
      <c r="T388" s="3"/>
      <c r="U388" s="3"/>
      <c r="V388" s="3"/>
      <c r="W388" s="3"/>
      <c r="X388" s="3"/>
      <c r="Y388" s="3"/>
      <c r="Z388" s="3"/>
      <c r="AA388" s="3"/>
      <c r="AB388" s="3"/>
      <c r="AC388" s="3"/>
      <c r="AD388" s="3"/>
      <c r="AE388" s="3"/>
      <c r="AF388" s="3"/>
      <c r="AG388" s="3"/>
      <c r="AH388" s="3"/>
      <c r="AI388" s="3"/>
      <c r="AJ388" s="3"/>
      <c r="AK388" s="3"/>
      <c r="AL388" s="3"/>
    </row>
    <row r="389" spans="1:38" ht="12.75">
      <c r="A389" s="3"/>
      <c r="B389" s="3"/>
      <c r="C389" s="3"/>
      <c r="D389" s="3"/>
      <c r="E389" s="4"/>
      <c r="F389" s="4"/>
      <c r="G389" s="4"/>
      <c r="H389" s="111"/>
      <c r="I389" s="4"/>
      <c r="J389" s="4"/>
      <c r="K389" s="319"/>
      <c r="L389" s="113"/>
      <c r="M389" s="3"/>
      <c r="N389" s="3"/>
      <c r="O389" s="3"/>
      <c r="P389" s="3"/>
      <c r="Q389" s="3"/>
      <c r="R389" s="113"/>
      <c r="S389" s="113"/>
      <c r="T389" s="3"/>
      <c r="U389" s="3"/>
      <c r="V389" s="3"/>
      <c r="W389" s="3"/>
      <c r="X389" s="3"/>
      <c r="Y389" s="3"/>
      <c r="Z389" s="3"/>
      <c r="AA389" s="3"/>
      <c r="AB389" s="3"/>
      <c r="AC389" s="3"/>
      <c r="AD389" s="3"/>
      <c r="AE389" s="3"/>
      <c r="AF389" s="3"/>
      <c r="AG389" s="3"/>
      <c r="AH389" s="3"/>
      <c r="AI389" s="3"/>
      <c r="AJ389" s="3"/>
      <c r="AK389" s="3"/>
      <c r="AL389" s="3"/>
    </row>
    <row r="390" spans="1:38" ht="12.75">
      <c r="A390" s="3"/>
      <c r="B390" s="3"/>
      <c r="C390" s="3"/>
      <c r="D390" s="3"/>
      <c r="E390" s="4"/>
      <c r="F390" s="4"/>
      <c r="G390" s="4"/>
      <c r="H390" s="111"/>
      <c r="I390" s="4"/>
      <c r="J390" s="4"/>
      <c r="K390" s="319"/>
      <c r="L390" s="113"/>
      <c r="M390" s="3"/>
      <c r="N390" s="3"/>
      <c r="O390" s="3"/>
      <c r="P390" s="3"/>
      <c r="Q390" s="3"/>
      <c r="R390" s="113"/>
      <c r="S390" s="113"/>
      <c r="T390" s="3"/>
      <c r="U390" s="3"/>
      <c r="V390" s="3"/>
      <c r="W390" s="3"/>
      <c r="X390" s="3"/>
      <c r="Y390" s="3"/>
      <c r="Z390" s="3"/>
      <c r="AA390" s="3"/>
      <c r="AB390" s="3"/>
      <c r="AC390" s="3"/>
      <c r="AD390" s="3"/>
      <c r="AE390" s="3"/>
      <c r="AF390" s="3"/>
      <c r="AG390" s="3"/>
      <c r="AH390" s="3"/>
      <c r="AI390" s="3"/>
      <c r="AJ390" s="3"/>
      <c r="AK390" s="3"/>
      <c r="AL390" s="3"/>
    </row>
    <row r="391" spans="1:38" ht="12.75">
      <c r="A391" s="3"/>
      <c r="B391" s="3"/>
      <c r="C391" s="3"/>
      <c r="D391" s="3"/>
      <c r="E391" s="4"/>
      <c r="F391" s="4"/>
      <c r="G391" s="4"/>
      <c r="H391" s="111"/>
      <c r="I391" s="4"/>
      <c r="J391" s="4"/>
      <c r="K391" s="319"/>
      <c r="L391" s="113"/>
      <c r="M391" s="3"/>
      <c r="N391" s="3"/>
      <c r="O391" s="3"/>
      <c r="P391" s="3"/>
      <c r="Q391" s="3"/>
      <c r="R391" s="113"/>
      <c r="S391" s="113"/>
      <c r="T391" s="3"/>
      <c r="U391" s="3"/>
      <c r="V391" s="3"/>
      <c r="W391" s="3"/>
      <c r="X391" s="3"/>
      <c r="Y391" s="3"/>
      <c r="Z391" s="3"/>
      <c r="AA391" s="3"/>
      <c r="AB391" s="3"/>
      <c r="AC391" s="3"/>
      <c r="AD391" s="3"/>
      <c r="AE391" s="3"/>
      <c r="AF391" s="3"/>
      <c r="AG391" s="3"/>
      <c r="AH391" s="3"/>
      <c r="AI391" s="3"/>
      <c r="AJ391" s="3"/>
      <c r="AK391" s="3"/>
      <c r="AL391" s="3"/>
    </row>
    <row r="392" spans="1:38" ht="12.75">
      <c r="A392" s="3"/>
      <c r="B392" s="3"/>
      <c r="C392" s="3"/>
      <c r="D392" s="3"/>
      <c r="E392" s="4"/>
      <c r="F392" s="4"/>
      <c r="G392" s="4"/>
      <c r="H392" s="111"/>
      <c r="I392" s="4"/>
      <c r="J392" s="4"/>
      <c r="K392" s="319"/>
      <c r="L392" s="113"/>
      <c r="M392" s="3"/>
      <c r="N392" s="3"/>
      <c r="O392" s="3"/>
      <c r="P392" s="3"/>
      <c r="Q392" s="3"/>
      <c r="R392" s="113"/>
      <c r="S392" s="113"/>
      <c r="T392" s="3"/>
      <c r="U392" s="3"/>
      <c r="V392" s="3"/>
      <c r="W392" s="3"/>
      <c r="X392" s="3"/>
      <c r="Y392" s="3"/>
      <c r="Z392" s="3"/>
      <c r="AA392" s="3"/>
      <c r="AB392" s="3"/>
      <c r="AC392" s="3"/>
      <c r="AD392" s="3"/>
      <c r="AE392" s="3"/>
      <c r="AF392" s="3"/>
      <c r="AG392" s="3"/>
      <c r="AH392" s="3"/>
      <c r="AI392" s="3"/>
      <c r="AJ392" s="3"/>
      <c r="AK392" s="3"/>
      <c r="AL392" s="3"/>
    </row>
    <row r="393" spans="1:38" ht="12.75">
      <c r="A393" s="3"/>
      <c r="B393" s="3"/>
      <c r="C393" s="3"/>
      <c r="D393" s="3"/>
      <c r="E393" s="4"/>
      <c r="F393" s="4"/>
      <c r="G393" s="4"/>
      <c r="H393" s="111"/>
      <c r="I393" s="4"/>
      <c r="J393" s="4"/>
      <c r="K393" s="319"/>
      <c r="L393" s="113"/>
      <c r="M393" s="3"/>
      <c r="N393" s="3"/>
      <c r="O393" s="3"/>
      <c r="P393" s="3"/>
      <c r="Q393" s="3"/>
      <c r="R393" s="113"/>
      <c r="S393" s="113"/>
      <c r="T393" s="3"/>
      <c r="U393" s="3"/>
      <c r="V393" s="3"/>
      <c r="W393" s="3"/>
      <c r="X393" s="3"/>
      <c r="Y393" s="3"/>
      <c r="Z393" s="3"/>
      <c r="AA393" s="3"/>
      <c r="AB393" s="3"/>
      <c r="AC393" s="3"/>
      <c r="AD393" s="3"/>
      <c r="AE393" s="3"/>
      <c r="AF393" s="3"/>
      <c r="AG393" s="3"/>
      <c r="AH393" s="3"/>
      <c r="AI393" s="3"/>
      <c r="AJ393" s="3"/>
      <c r="AK393" s="3"/>
      <c r="AL393" s="3"/>
    </row>
    <row r="394" spans="1:38" ht="12.75">
      <c r="A394" s="3"/>
      <c r="B394" s="3"/>
      <c r="C394" s="3"/>
      <c r="D394" s="3"/>
      <c r="E394" s="4"/>
      <c r="F394" s="4"/>
      <c r="G394" s="4"/>
      <c r="H394" s="111"/>
      <c r="I394" s="4"/>
      <c r="J394" s="4"/>
      <c r="K394" s="319"/>
      <c r="L394" s="113"/>
      <c r="M394" s="3"/>
      <c r="N394" s="3"/>
      <c r="O394" s="3"/>
      <c r="P394" s="3"/>
      <c r="Q394" s="3"/>
      <c r="R394" s="113"/>
      <c r="S394" s="113"/>
      <c r="T394" s="3"/>
      <c r="U394" s="3"/>
      <c r="V394" s="3"/>
      <c r="W394" s="3"/>
      <c r="X394" s="3"/>
      <c r="Y394" s="3"/>
      <c r="Z394" s="3"/>
      <c r="AA394" s="3"/>
      <c r="AB394" s="3"/>
      <c r="AC394" s="3"/>
      <c r="AD394" s="3"/>
      <c r="AE394" s="3"/>
      <c r="AF394" s="3"/>
      <c r="AG394" s="3"/>
      <c r="AH394" s="3"/>
      <c r="AI394" s="3"/>
      <c r="AJ394" s="3"/>
      <c r="AK394" s="3"/>
      <c r="AL394" s="3"/>
    </row>
    <row r="395" spans="1:38" ht="12.75">
      <c r="A395" s="3"/>
      <c r="B395" s="3"/>
      <c r="C395" s="3"/>
      <c r="D395" s="3"/>
      <c r="E395" s="4"/>
      <c r="F395" s="4"/>
      <c r="G395" s="4"/>
      <c r="H395" s="111"/>
      <c r="I395" s="4"/>
      <c r="J395" s="4"/>
      <c r="K395" s="319"/>
      <c r="L395" s="113"/>
      <c r="M395" s="3"/>
      <c r="N395" s="3"/>
      <c r="O395" s="3"/>
      <c r="P395" s="3"/>
      <c r="Q395" s="3"/>
      <c r="R395" s="113"/>
      <c r="S395" s="113"/>
      <c r="T395" s="3"/>
      <c r="U395" s="3"/>
      <c r="V395" s="3"/>
      <c r="W395" s="3"/>
      <c r="X395" s="3"/>
      <c r="Y395" s="3"/>
      <c r="Z395" s="3"/>
      <c r="AA395" s="3"/>
      <c r="AB395" s="3"/>
      <c r="AC395" s="3"/>
      <c r="AD395" s="3"/>
      <c r="AE395" s="3"/>
      <c r="AF395" s="3"/>
      <c r="AG395" s="3"/>
      <c r="AH395" s="3"/>
      <c r="AI395" s="3"/>
      <c r="AJ395" s="3"/>
      <c r="AK395" s="3"/>
      <c r="AL395" s="3"/>
    </row>
    <row r="396" spans="1:38" ht="12.75">
      <c r="A396" s="3"/>
      <c r="B396" s="3"/>
      <c r="C396" s="3"/>
      <c r="D396" s="3"/>
      <c r="E396" s="4"/>
      <c r="F396" s="4"/>
      <c r="G396" s="4"/>
      <c r="H396" s="111"/>
      <c r="I396" s="4"/>
      <c r="J396" s="4"/>
      <c r="K396" s="319"/>
      <c r="L396" s="113"/>
      <c r="M396" s="3"/>
      <c r="N396" s="3"/>
      <c r="O396" s="3"/>
      <c r="P396" s="3"/>
      <c r="Q396" s="3"/>
      <c r="R396" s="113"/>
      <c r="S396" s="113"/>
      <c r="T396" s="3"/>
      <c r="U396" s="3"/>
      <c r="V396" s="3"/>
      <c r="W396" s="3"/>
      <c r="X396" s="3"/>
      <c r="Y396" s="3"/>
      <c r="Z396" s="3"/>
      <c r="AA396" s="3"/>
      <c r="AB396" s="3"/>
      <c r="AC396" s="3"/>
      <c r="AD396" s="3"/>
      <c r="AE396" s="3"/>
      <c r="AF396" s="3"/>
      <c r="AG396" s="3"/>
      <c r="AH396" s="3"/>
      <c r="AI396" s="3"/>
      <c r="AJ396" s="3"/>
      <c r="AK396" s="3"/>
      <c r="AL396" s="3"/>
    </row>
    <row r="397" spans="1:38" ht="12.75">
      <c r="A397" s="3"/>
      <c r="B397" s="3"/>
      <c r="C397" s="3"/>
      <c r="D397" s="3"/>
      <c r="E397" s="4"/>
      <c r="F397" s="4"/>
      <c r="G397" s="4"/>
      <c r="H397" s="111"/>
      <c r="I397" s="4"/>
      <c r="J397" s="4"/>
      <c r="K397" s="319"/>
      <c r="L397" s="113"/>
      <c r="M397" s="3"/>
      <c r="N397" s="3"/>
      <c r="O397" s="3"/>
      <c r="P397" s="3"/>
      <c r="Q397" s="3"/>
      <c r="R397" s="113"/>
      <c r="S397" s="113"/>
      <c r="T397" s="3"/>
      <c r="U397" s="3"/>
      <c r="V397" s="3"/>
      <c r="W397" s="3"/>
      <c r="X397" s="3"/>
      <c r="Y397" s="3"/>
      <c r="Z397" s="3"/>
      <c r="AA397" s="3"/>
      <c r="AB397" s="3"/>
      <c r="AC397" s="3"/>
      <c r="AD397" s="3"/>
      <c r="AE397" s="3"/>
      <c r="AF397" s="3"/>
      <c r="AG397" s="3"/>
      <c r="AH397" s="3"/>
      <c r="AI397" s="3"/>
      <c r="AJ397" s="3"/>
      <c r="AK397" s="3"/>
      <c r="AL397" s="3"/>
    </row>
    <row r="398" spans="1:38" ht="12.75">
      <c r="A398" s="3"/>
      <c r="B398" s="3"/>
      <c r="C398" s="3"/>
      <c r="D398" s="3"/>
      <c r="E398" s="4"/>
      <c r="F398" s="4"/>
      <c r="G398" s="4"/>
      <c r="H398" s="111"/>
      <c r="I398" s="4"/>
      <c r="J398" s="4"/>
      <c r="K398" s="319"/>
      <c r="L398" s="113"/>
      <c r="M398" s="3"/>
      <c r="N398" s="3"/>
      <c r="O398" s="3"/>
      <c r="P398" s="3"/>
      <c r="Q398" s="3"/>
      <c r="R398" s="113"/>
      <c r="S398" s="113"/>
      <c r="T398" s="3"/>
      <c r="U398" s="3"/>
      <c r="V398" s="3"/>
      <c r="W398" s="3"/>
      <c r="X398" s="3"/>
      <c r="Y398" s="3"/>
      <c r="Z398" s="3"/>
      <c r="AA398" s="3"/>
      <c r="AB398" s="3"/>
      <c r="AC398" s="3"/>
      <c r="AD398" s="3"/>
      <c r="AE398" s="3"/>
      <c r="AF398" s="3"/>
      <c r="AG398" s="3"/>
      <c r="AH398" s="3"/>
      <c r="AI398" s="3"/>
      <c r="AJ398" s="3"/>
      <c r="AK398" s="3"/>
      <c r="AL398" s="3"/>
    </row>
    <row r="399" spans="1:38" ht="12.75">
      <c r="A399" s="3"/>
      <c r="B399" s="3"/>
      <c r="C399" s="3"/>
      <c r="D399" s="3"/>
      <c r="E399" s="4"/>
      <c r="F399" s="4"/>
      <c r="G399" s="4"/>
      <c r="H399" s="111"/>
      <c r="I399" s="4"/>
      <c r="J399" s="4"/>
      <c r="K399" s="319"/>
      <c r="L399" s="113"/>
      <c r="M399" s="3"/>
      <c r="N399" s="3"/>
      <c r="O399" s="3"/>
      <c r="P399" s="3"/>
      <c r="Q399" s="3"/>
      <c r="R399" s="113"/>
      <c r="S399" s="113"/>
      <c r="T399" s="3"/>
      <c r="U399" s="3"/>
      <c r="V399" s="3"/>
      <c r="W399" s="3"/>
      <c r="X399" s="3"/>
      <c r="Y399" s="3"/>
      <c r="Z399" s="3"/>
      <c r="AA399" s="3"/>
      <c r="AB399" s="3"/>
      <c r="AC399" s="3"/>
      <c r="AD399" s="3"/>
      <c r="AE399" s="3"/>
      <c r="AF399" s="3"/>
      <c r="AG399" s="3"/>
      <c r="AH399" s="3"/>
      <c r="AI399" s="3"/>
      <c r="AJ399" s="3"/>
      <c r="AK399" s="3"/>
      <c r="AL399" s="3"/>
    </row>
    <row r="400" spans="1:38" ht="12.75">
      <c r="A400" s="3"/>
      <c r="B400" s="3"/>
      <c r="C400" s="3"/>
      <c r="D400" s="3"/>
      <c r="E400" s="4"/>
      <c r="F400" s="4"/>
      <c r="G400" s="4"/>
      <c r="H400" s="111"/>
      <c r="I400" s="4"/>
      <c r="J400" s="4"/>
      <c r="K400" s="319"/>
      <c r="L400" s="113"/>
      <c r="M400" s="3"/>
      <c r="N400" s="3"/>
      <c r="O400" s="3"/>
      <c r="P400" s="3"/>
      <c r="Q400" s="3"/>
      <c r="R400" s="113"/>
      <c r="S400" s="113"/>
      <c r="T400" s="3"/>
      <c r="U400" s="3"/>
      <c r="V400" s="3"/>
      <c r="W400" s="3"/>
      <c r="X400" s="3"/>
      <c r="Y400" s="3"/>
      <c r="Z400" s="3"/>
      <c r="AA400" s="3"/>
      <c r="AB400" s="3"/>
      <c r="AC400" s="3"/>
      <c r="AD400" s="3"/>
      <c r="AE400" s="3"/>
      <c r="AF400" s="3"/>
      <c r="AG400" s="3"/>
      <c r="AH400" s="3"/>
      <c r="AI400" s="3"/>
      <c r="AJ400" s="3"/>
      <c r="AK400" s="3"/>
      <c r="AL400" s="3"/>
    </row>
    <row r="401" spans="1:38" ht="12.75">
      <c r="A401" s="3"/>
      <c r="B401" s="3"/>
      <c r="C401" s="3"/>
      <c r="D401" s="3"/>
      <c r="E401" s="4"/>
      <c r="F401" s="4"/>
      <c r="G401" s="4"/>
      <c r="H401" s="111"/>
      <c r="I401" s="4"/>
      <c r="J401" s="4"/>
      <c r="K401" s="319"/>
      <c r="L401" s="113"/>
      <c r="M401" s="3"/>
      <c r="N401" s="3"/>
      <c r="O401" s="3"/>
      <c r="P401" s="3"/>
      <c r="Q401" s="3"/>
      <c r="R401" s="113"/>
      <c r="S401" s="113"/>
      <c r="T401" s="3"/>
      <c r="U401" s="3"/>
      <c r="V401" s="3"/>
      <c r="W401" s="3"/>
      <c r="X401" s="3"/>
      <c r="Y401" s="3"/>
      <c r="Z401" s="3"/>
      <c r="AA401" s="3"/>
      <c r="AB401" s="3"/>
      <c r="AC401" s="3"/>
      <c r="AD401" s="3"/>
      <c r="AE401" s="3"/>
      <c r="AF401" s="3"/>
      <c r="AG401" s="3"/>
      <c r="AH401" s="3"/>
      <c r="AI401" s="3"/>
      <c r="AJ401" s="3"/>
      <c r="AK401" s="3"/>
      <c r="AL401" s="3"/>
    </row>
    <row r="402" spans="1:38" ht="12.75">
      <c r="A402" s="3"/>
      <c r="B402" s="3"/>
      <c r="C402" s="3"/>
      <c r="D402" s="3"/>
      <c r="E402" s="4"/>
      <c r="F402" s="4"/>
      <c r="G402" s="4"/>
      <c r="H402" s="111"/>
      <c r="I402" s="4"/>
      <c r="J402" s="4"/>
      <c r="K402" s="319"/>
      <c r="L402" s="113"/>
      <c r="M402" s="3"/>
      <c r="N402" s="3"/>
      <c r="O402" s="3"/>
      <c r="P402" s="3"/>
      <c r="Q402" s="3"/>
      <c r="R402" s="113"/>
      <c r="S402" s="113"/>
      <c r="T402" s="3"/>
      <c r="U402" s="3"/>
      <c r="V402" s="3"/>
      <c r="W402" s="3"/>
      <c r="X402" s="3"/>
      <c r="Y402" s="3"/>
      <c r="Z402" s="3"/>
      <c r="AA402" s="3"/>
      <c r="AB402" s="3"/>
      <c r="AC402" s="3"/>
      <c r="AD402" s="3"/>
      <c r="AE402" s="3"/>
      <c r="AF402" s="3"/>
      <c r="AG402" s="3"/>
      <c r="AH402" s="3"/>
      <c r="AI402" s="3"/>
      <c r="AJ402" s="3"/>
      <c r="AK402" s="3"/>
      <c r="AL402" s="3"/>
    </row>
    <row r="403" spans="1:38" ht="12.75">
      <c r="A403" s="3"/>
      <c r="B403" s="3"/>
      <c r="C403" s="3"/>
      <c r="D403" s="3"/>
      <c r="E403" s="4"/>
      <c r="F403" s="4"/>
      <c r="G403" s="4"/>
      <c r="H403" s="111"/>
      <c r="I403" s="4"/>
      <c r="J403" s="4"/>
      <c r="K403" s="319"/>
      <c r="L403" s="113"/>
      <c r="M403" s="3"/>
      <c r="N403" s="3"/>
      <c r="O403" s="3"/>
      <c r="P403" s="3"/>
      <c r="Q403" s="3"/>
      <c r="R403" s="113"/>
      <c r="S403" s="113"/>
      <c r="T403" s="3"/>
      <c r="U403" s="3"/>
      <c r="V403" s="3"/>
      <c r="W403" s="3"/>
      <c r="X403" s="3"/>
      <c r="Y403" s="3"/>
      <c r="Z403" s="3"/>
      <c r="AA403" s="3"/>
      <c r="AB403" s="3"/>
      <c r="AC403" s="3"/>
      <c r="AD403" s="3"/>
      <c r="AE403" s="3"/>
      <c r="AF403" s="3"/>
      <c r="AG403" s="3"/>
      <c r="AH403" s="3"/>
      <c r="AI403" s="3"/>
      <c r="AJ403" s="3"/>
      <c r="AK403" s="3"/>
      <c r="AL403" s="3"/>
    </row>
    <row r="404" spans="1:38" ht="12.75">
      <c r="A404" s="3"/>
      <c r="B404" s="3"/>
      <c r="C404" s="3"/>
      <c r="D404" s="3"/>
      <c r="E404" s="4"/>
      <c r="F404" s="4"/>
      <c r="G404" s="4"/>
      <c r="H404" s="111"/>
      <c r="I404" s="4"/>
      <c r="J404" s="4"/>
      <c r="K404" s="319"/>
      <c r="L404" s="113"/>
      <c r="M404" s="3"/>
      <c r="N404" s="3"/>
      <c r="O404" s="3"/>
      <c r="P404" s="3"/>
      <c r="Q404" s="3"/>
      <c r="R404" s="113"/>
      <c r="S404" s="113"/>
      <c r="T404" s="3"/>
      <c r="U404" s="3"/>
      <c r="V404" s="3"/>
      <c r="W404" s="3"/>
      <c r="X404" s="3"/>
      <c r="Y404" s="3"/>
      <c r="Z404" s="3"/>
      <c r="AA404" s="3"/>
      <c r="AB404" s="3"/>
      <c r="AC404" s="3"/>
      <c r="AD404" s="3"/>
      <c r="AE404" s="3"/>
      <c r="AF404" s="3"/>
      <c r="AG404" s="3"/>
      <c r="AH404" s="3"/>
      <c r="AI404" s="3"/>
      <c r="AJ404" s="3"/>
      <c r="AK404" s="3"/>
      <c r="AL404" s="3"/>
    </row>
    <row r="405" spans="1:38" ht="12.75">
      <c r="A405" s="3"/>
      <c r="B405" s="3"/>
      <c r="C405" s="3"/>
      <c r="D405" s="3"/>
      <c r="E405" s="4"/>
      <c r="F405" s="4"/>
      <c r="G405" s="4"/>
      <c r="H405" s="111"/>
      <c r="I405" s="4"/>
      <c r="J405" s="4"/>
      <c r="K405" s="319"/>
      <c r="L405" s="113"/>
      <c r="M405" s="3"/>
      <c r="N405" s="3"/>
      <c r="O405" s="3"/>
      <c r="P405" s="3"/>
      <c r="Q405" s="3"/>
      <c r="R405" s="113"/>
      <c r="S405" s="113"/>
      <c r="T405" s="3"/>
      <c r="U405" s="3"/>
      <c r="V405" s="3"/>
      <c r="W405" s="3"/>
      <c r="X405" s="3"/>
      <c r="Y405" s="3"/>
      <c r="Z405" s="3"/>
      <c r="AA405" s="3"/>
      <c r="AB405" s="3"/>
      <c r="AC405" s="3"/>
      <c r="AD405" s="3"/>
      <c r="AE405" s="3"/>
      <c r="AF405" s="3"/>
      <c r="AG405" s="3"/>
      <c r="AH405" s="3"/>
      <c r="AI405" s="3"/>
      <c r="AJ405" s="3"/>
      <c r="AK405" s="3"/>
      <c r="AL405" s="3"/>
    </row>
    <row r="406" spans="1:38" ht="12.75">
      <c r="A406" s="3"/>
      <c r="B406" s="3"/>
      <c r="C406" s="3"/>
      <c r="D406" s="3"/>
      <c r="E406" s="4"/>
      <c r="F406" s="4"/>
      <c r="G406" s="4"/>
      <c r="H406" s="111"/>
      <c r="I406" s="4"/>
      <c r="J406" s="4"/>
      <c r="K406" s="319"/>
      <c r="L406" s="113"/>
      <c r="M406" s="3"/>
      <c r="N406" s="3"/>
      <c r="O406" s="3"/>
      <c r="P406" s="3"/>
      <c r="Q406" s="3"/>
      <c r="R406" s="113"/>
      <c r="S406" s="113"/>
      <c r="T406" s="3"/>
      <c r="U406" s="3"/>
      <c r="V406" s="3"/>
      <c r="W406" s="3"/>
      <c r="X406" s="3"/>
      <c r="Y406" s="3"/>
      <c r="Z406" s="3"/>
      <c r="AA406" s="3"/>
      <c r="AB406" s="3"/>
      <c r="AC406" s="3"/>
      <c r="AD406" s="3"/>
      <c r="AE406" s="3"/>
      <c r="AF406" s="3"/>
      <c r="AG406" s="3"/>
      <c r="AH406" s="3"/>
      <c r="AI406" s="3"/>
      <c r="AJ406" s="3"/>
      <c r="AK406" s="3"/>
      <c r="AL406" s="3"/>
    </row>
    <row r="407" spans="1:38" ht="12.75">
      <c r="A407" s="3"/>
      <c r="B407" s="3"/>
      <c r="C407" s="3"/>
      <c r="D407" s="3"/>
      <c r="E407" s="4"/>
      <c r="F407" s="4"/>
      <c r="G407" s="4"/>
      <c r="H407" s="111"/>
      <c r="I407" s="4"/>
      <c r="J407" s="4"/>
      <c r="K407" s="319"/>
      <c r="L407" s="113"/>
      <c r="M407" s="3"/>
      <c r="N407" s="3"/>
      <c r="O407" s="3"/>
      <c r="P407" s="3"/>
      <c r="Q407" s="3"/>
      <c r="R407" s="113"/>
      <c r="S407" s="113"/>
      <c r="T407" s="3"/>
      <c r="U407" s="3"/>
      <c r="V407" s="3"/>
      <c r="W407" s="3"/>
      <c r="X407" s="3"/>
      <c r="Y407" s="3"/>
      <c r="Z407" s="3"/>
      <c r="AA407" s="3"/>
      <c r="AB407" s="3"/>
      <c r="AC407" s="3"/>
      <c r="AD407" s="3"/>
      <c r="AE407" s="3"/>
      <c r="AF407" s="3"/>
      <c r="AG407" s="3"/>
      <c r="AH407" s="3"/>
      <c r="AI407" s="3"/>
      <c r="AJ407" s="3"/>
      <c r="AK407" s="3"/>
      <c r="AL407" s="3"/>
    </row>
    <row r="408" spans="1:38" ht="12.75">
      <c r="A408" s="3"/>
      <c r="B408" s="3"/>
      <c r="C408" s="3"/>
      <c r="D408" s="3"/>
      <c r="E408" s="4"/>
      <c r="F408" s="4"/>
      <c r="G408" s="4"/>
      <c r="H408" s="111"/>
      <c r="I408" s="4"/>
      <c r="J408" s="4"/>
      <c r="K408" s="319"/>
      <c r="L408" s="113"/>
      <c r="M408" s="3"/>
      <c r="N408" s="3"/>
      <c r="O408" s="3"/>
      <c r="P408" s="3"/>
      <c r="Q408" s="3"/>
      <c r="R408" s="113"/>
      <c r="S408" s="113"/>
      <c r="T408" s="3"/>
      <c r="U408" s="3"/>
      <c r="V408" s="3"/>
      <c r="W408" s="3"/>
      <c r="X408" s="3"/>
      <c r="Y408" s="3"/>
      <c r="Z408" s="3"/>
      <c r="AA408" s="3"/>
      <c r="AB408" s="3"/>
      <c r="AC408" s="3"/>
      <c r="AD408" s="3"/>
      <c r="AE408" s="3"/>
      <c r="AF408" s="3"/>
      <c r="AG408" s="3"/>
      <c r="AH408" s="3"/>
      <c r="AI408" s="3"/>
      <c r="AJ408" s="3"/>
      <c r="AK408" s="3"/>
      <c r="AL408" s="3"/>
    </row>
    <row r="409" spans="1:38" ht="12.75">
      <c r="A409" s="3"/>
      <c r="B409" s="3"/>
      <c r="C409" s="3"/>
      <c r="D409" s="3"/>
      <c r="E409" s="4"/>
      <c r="F409" s="4"/>
      <c r="G409" s="4"/>
      <c r="H409" s="111"/>
      <c r="I409" s="4"/>
      <c r="J409" s="4"/>
      <c r="K409" s="319"/>
      <c r="L409" s="113"/>
      <c r="M409" s="3"/>
      <c r="N409" s="3"/>
      <c r="O409" s="3"/>
      <c r="P409" s="3"/>
      <c r="Q409" s="3"/>
      <c r="R409" s="113"/>
      <c r="S409" s="113"/>
      <c r="T409" s="3"/>
      <c r="U409" s="3"/>
      <c r="V409" s="3"/>
      <c r="W409" s="3"/>
      <c r="X409" s="3"/>
      <c r="Y409" s="3"/>
      <c r="Z409" s="3"/>
      <c r="AA409" s="3"/>
      <c r="AB409" s="3"/>
      <c r="AC409" s="3"/>
      <c r="AD409" s="3"/>
      <c r="AE409" s="3"/>
      <c r="AF409" s="3"/>
      <c r="AG409" s="3"/>
      <c r="AH409" s="3"/>
      <c r="AI409" s="3"/>
      <c r="AJ409" s="3"/>
      <c r="AK409" s="3"/>
      <c r="AL409" s="3"/>
    </row>
    <row r="410" spans="1:38" ht="12.75">
      <c r="A410" s="3"/>
      <c r="B410" s="3"/>
      <c r="C410" s="3"/>
      <c r="D410" s="3"/>
      <c r="E410" s="4"/>
      <c r="F410" s="4"/>
      <c r="G410" s="4"/>
      <c r="H410" s="111"/>
      <c r="I410" s="4"/>
      <c r="J410" s="4"/>
      <c r="K410" s="319"/>
      <c r="L410" s="113"/>
      <c r="M410" s="3"/>
      <c r="N410" s="3"/>
      <c r="O410" s="3"/>
      <c r="P410" s="3"/>
      <c r="Q410" s="3"/>
      <c r="R410" s="113"/>
      <c r="S410" s="113"/>
      <c r="T410" s="3"/>
      <c r="U410" s="3"/>
      <c r="V410" s="3"/>
      <c r="W410" s="3"/>
      <c r="X410" s="3"/>
      <c r="Y410" s="3"/>
      <c r="Z410" s="3"/>
      <c r="AA410" s="3"/>
      <c r="AB410" s="3"/>
      <c r="AC410" s="3"/>
      <c r="AD410" s="3"/>
      <c r="AE410" s="3"/>
      <c r="AF410" s="3"/>
      <c r="AG410" s="3"/>
      <c r="AH410" s="3"/>
      <c r="AI410" s="3"/>
      <c r="AJ410" s="3"/>
      <c r="AK410" s="3"/>
      <c r="AL410" s="3"/>
    </row>
    <row r="411" spans="1:38" ht="12.75">
      <c r="A411" s="3"/>
      <c r="B411" s="3"/>
      <c r="C411" s="3"/>
      <c r="D411" s="3"/>
      <c r="E411" s="4"/>
      <c r="F411" s="4"/>
      <c r="G411" s="4"/>
      <c r="H411" s="111"/>
      <c r="I411" s="4"/>
      <c r="J411" s="4"/>
      <c r="K411" s="319"/>
      <c r="L411" s="113"/>
      <c r="M411" s="3"/>
      <c r="N411" s="3"/>
      <c r="O411" s="3"/>
      <c r="P411" s="3"/>
      <c r="Q411" s="3"/>
      <c r="R411" s="113"/>
      <c r="S411" s="113"/>
      <c r="T411" s="3"/>
      <c r="U411" s="3"/>
      <c r="V411" s="3"/>
      <c r="W411" s="3"/>
      <c r="X411" s="3"/>
      <c r="Y411" s="3"/>
      <c r="Z411" s="3"/>
      <c r="AA411" s="3"/>
      <c r="AB411" s="3"/>
      <c r="AC411" s="3"/>
      <c r="AD411" s="3"/>
      <c r="AE411" s="3"/>
      <c r="AF411" s="3"/>
      <c r="AG411" s="3"/>
      <c r="AH411" s="3"/>
      <c r="AI411" s="3"/>
      <c r="AJ411" s="3"/>
      <c r="AK411" s="3"/>
      <c r="AL411" s="3"/>
    </row>
    <row r="412" spans="1:38" ht="12.75">
      <c r="A412" s="3"/>
      <c r="B412" s="3"/>
      <c r="C412" s="3"/>
      <c r="D412" s="3"/>
      <c r="E412" s="4"/>
      <c r="F412" s="4"/>
      <c r="G412" s="4"/>
      <c r="H412" s="111"/>
      <c r="I412" s="4"/>
      <c r="J412" s="4"/>
      <c r="K412" s="319"/>
      <c r="L412" s="113"/>
      <c r="M412" s="3"/>
      <c r="N412" s="3"/>
      <c r="O412" s="3"/>
      <c r="P412" s="3"/>
      <c r="Q412" s="3"/>
      <c r="R412" s="113"/>
      <c r="S412" s="113"/>
      <c r="T412" s="3"/>
      <c r="U412" s="3"/>
      <c r="V412" s="3"/>
      <c r="W412" s="3"/>
      <c r="X412" s="3"/>
      <c r="Y412" s="3"/>
      <c r="Z412" s="3"/>
      <c r="AA412" s="3"/>
      <c r="AB412" s="3"/>
      <c r="AC412" s="3"/>
      <c r="AD412" s="3"/>
      <c r="AE412" s="3"/>
      <c r="AF412" s="3"/>
      <c r="AG412" s="3"/>
      <c r="AH412" s="3"/>
      <c r="AI412" s="3"/>
      <c r="AJ412" s="3"/>
      <c r="AK412" s="3"/>
      <c r="AL412" s="3"/>
    </row>
    <row r="413" spans="1:38" ht="12.75">
      <c r="A413" s="3"/>
      <c r="B413" s="3"/>
      <c r="C413" s="3"/>
      <c r="D413" s="3"/>
      <c r="E413" s="4"/>
      <c r="F413" s="4"/>
      <c r="G413" s="4"/>
      <c r="H413" s="111"/>
      <c r="I413" s="4"/>
      <c r="J413" s="4"/>
      <c r="K413" s="319"/>
      <c r="L413" s="113"/>
      <c r="M413" s="3"/>
      <c r="N413" s="3"/>
      <c r="O413" s="3"/>
      <c r="P413" s="3"/>
      <c r="Q413" s="3"/>
      <c r="R413" s="113"/>
      <c r="S413" s="113"/>
      <c r="T413" s="3"/>
      <c r="U413" s="3"/>
      <c r="V413" s="3"/>
      <c r="W413" s="3"/>
      <c r="X413" s="3"/>
      <c r="Y413" s="3"/>
      <c r="Z413" s="3"/>
      <c r="AA413" s="3"/>
      <c r="AB413" s="3"/>
      <c r="AC413" s="3"/>
      <c r="AD413" s="3"/>
      <c r="AE413" s="3"/>
      <c r="AF413" s="3"/>
      <c r="AG413" s="3"/>
      <c r="AH413" s="3"/>
      <c r="AI413" s="3"/>
      <c r="AJ413" s="3"/>
      <c r="AK413" s="3"/>
      <c r="AL413" s="3"/>
    </row>
    <row r="414" spans="1:38" ht="12.75">
      <c r="A414" s="3"/>
      <c r="B414" s="3"/>
      <c r="C414" s="3"/>
      <c r="D414" s="3"/>
      <c r="E414" s="4"/>
      <c r="F414" s="4"/>
      <c r="G414" s="4"/>
      <c r="H414" s="111"/>
      <c r="I414" s="4"/>
      <c r="J414" s="4"/>
      <c r="K414" s="319"/>
      <c r="L414" s="113"/>
      <c r="M414" s="3"/>
      <c r="N414" s="3"/>
      <c r="O414" s="3"/>
      <c r="P414" s="3"/>
      <c r="Q414" s="3"/>
      <c r="R414" s="113"/>
      <c r="S414" s="113"/>
      <c r="T414" s="3"/>
      <c r="U414" s="3"/>
      <c r="V414" s="3"/>
      <c r="W414" s="3"/>
      <c r="X414" s="3"/>
      <c r="Y414" s="3"/>
      <c r="Z414" s="3"/>
      <c r="AA414" s="3"/>
      <c r="AB414" s="3"/>
      <c r="AC414" s="3"/>
      <c r="AD414" s="3"/>
      <c r="AE414" s="3"/>
      <c r="AF414" s="3"/>
      <c r="AG414" s="3"/>
      <c r="AH414" s="3"/>
      <c r="AI414" s="3"/>
      <c r="AJ414" s="3"/>
      <c r="AK414" s="3"/>
      <c r="AL414" s="3"/>
    </row>
    <row r="415" spans="1:38" ht="12.75">
      <c r="A415" s="3"/>
      <c r="B415" s="3"/>
      <c r="C415" s="3"/>
      <c r="D415" s="3"/>
      <c r="E415" s="4"/>
      <c r="F415" s="4"/>
      <c r="G415" s="4"/>
      <c r="H415" s="111"/>
      <c r="I415" s="4"/>
      <c r="J415" s="4"/>
      <c r="K415" s="319"/>
      <c r="L415" s="113"/>
      <c r="M415" s="3"/>
      <c r="N415" s="3"/>
      <c r="O415" s="3"/>
      <c r="P415" s="3"/>
      <c r="Q415" s="3"/>
      <c r="R415" s="113"/>
      <c r="S415" s="113"/>
      <c r="T415" s="3"/>
      <c r="U415" s="3"/>
      <c r="V415" s="3"/>
      <c r="W415" s="3"/>
      <c r="X415" s="3"/>
      <c r="Y415" s="3"/>
      <c r="Z415" s="3"/>
      <c r="AA415" s="3"/>
      <c r="AB415" s="3"/>
      <c r="AC415" s="3"/>
      <c r="AD415" s="3"/>
      <c r="AE415" s="3"/>
      <c r="AF415" s="3"/>
      <c r="AG415" s="3"/>
      <c r="AH415" s="3"/>
      <c r="AI415" s="3"/>
      <c r="AJ415" s="3"/>
      <c r="AK415" s="3"/>
      <c r="AL415" s="3"/>
    </row>
    <row r="416" spans="1:38" ht="12.75">
      <c r="A416" s="3"/>
      <c r="B416" s="3"/>
      <c r="C416" s="3"/>
      <c r="D416" s="3"/>
      <c r="E416" s="4"/>
      <c r="F416" s="4"/>
      <c r="G416" s="4"/>
      <c r="H416" s="111"/>
      <c r="I416" s="4"/>
      <c r="J416" s="4"/>
      <c r="K416" s="319"/>
      <c r="L416" s="113"/>
      <c r="M416" s="3"/>
      <c r="N416" s="3"/>
      <c r="O416" s="3"/>
      <c r="P416" s="3"/>
      <c r="Q416" s="3"/>
      <c r="R416" s="113"/>
      <c r="S416" s="113"/>
      <c r="T416" s="3"/>
      <c r="U416" s="3"/>
      <c r="V416" s="3"/>
      <c r="W416" s="3"/>
      <c r="X416" s="3"/>
      <c r="Y416" s="3"/>
      <c r="Z416" s="3"/>
      <c r="AA416" s="3"/>
      <c r="AB416" s="3"/>
      <c r="AC416" s="3"/>
      <c r="AD416" s="3"/>
      <c r="AE416" s="3"/>
      <c r="AF416" s="3"/>
      <c r="AG416" s="3"/>
      <c r="AH416" s="3"/>
      <c r="AI416" s="3"/>
      <c r="AJ416" s="3"/>
      <c r="AK416" s="3"/>
      <c r="AL416" s="3"/>
    </row>
    <row r="417" spans="1:38" ht="12.75">
      <c r="A417" s="3"/>
      <c r="B417" s="3"/>
      <c r="C417" s="3"/>
      <c r="D417" s="3"/>
      <c r="E417" s="4"/>
      <c r="F417" s="4"/>
      <c r="G417" s="4"/>
      <c r="H417" s="111"/>
      <c r="I417" s="4"/>
      <c r="J417" s="4"/>
      <c r="K417" s="319"/>
      <c r="L417" s="113"/>
      <c r="M417" s="3"/>
      <c r="N417" s="3"/>
      <c r="O417" s="3"/>
      <c r="P417" s="3"/>
      <c r="Q417" s="3"/>
      <c r="R417" s="113"/>
      <c r="S417" s="113"/>
      <c r="T417" s="3"/>
      <c r="U417" s="3"/>
      <c r="V417" s="3"/>
      <c r="W417" s="3"/>
      <c r="X417" s="3"/>
      <c r="Y417" s="3"/>
      <c r="Z417" s="3"/>
      <c r="AA417" s="3"/>
      <c r="AB417" s="3"/>
      <c r="AC417" s="3"/>
      <c r="AD417" s="3"/>
      <c r="AE417" s="3"/>
      <c r="AF417" s="3"/>
      <c r="AG417" s="3"/>
      <c r="AH417" s="3"/>
      <c r="AI417" s="3"/>
      <c r="AJ417" s="3"/>
      <c r="AK417" s="3"/>
      <c r="AL417" s="3"/>
    </row>
    <row r="418" spans="1:38" ht="12.75">
      <c r="A418" s="3"/>
      <c r="B418" s="3"/>
      <c r="C418" s="3"/>
      <c r="D418" s="3"/>
      <c r="E418" s="4"/>
      <c r="F418" s="4"/>
      <c r="G418" s="4"/>
      <c r="H418" s="111"/>
      <c r="I418" s="4"/>
      <c r="J418" s="4"/>
      <c r="K418" s="319"/>
      <c r="L418" s="113"/>
      <c r="M418" s="3"/>
      <c r="N418" s="3"/>
      <c r="O418" s="3"/>
      <c r="P418" s="3"/>
      <c r="Q418" s="3"/>
      <c r="R418" s="113"/>
      <c r="S418" s="113"/>
      <c r="T418" s="3"/>
      <c r="U418" s="3"/>
      <c r="V418" s="3"/>
      <c r="W418" s="3"/>
      <c r="X418" s="3"/>
      <c r="Y418" s="3"/>
      <c r="Z418" s="3"/>
      <c r="AA418" s="3"/>
      <c r="AB418" s="3"/>
      <c r="AC418" s="3"/>
      <c r="AD418" s="3"/>
      <c r="AE418" s="3"/>
      <c r="AF418" s="3"/>
      <c r="AG418" s="3"/>
      <c r="AH418" s="3"/>
      <c r="AI418" s="3"/>
      <c r="AJ418" s="3"/>
      <c r="AK418" s="3"/>
      <c r="AL418" s="3"/>
    </row>
    <row r="419" spans="1:38" ht="12.75">
      <c r="A419" s="3"/>
      <c r="B419" s="3"/>
      <c r="C419" s="3"/>
      <c r="D419" s="3"/>
      <c r="E419" s="4"/>
      <c r="F419" s="4"/>
      <c r="G419" s="4"/>
      <c r="H419" s="111"/>
      <c r="I419" s="4"/>
      <c r="J419" s="4"/>
      <c r="K419" s="319"/>
      <c r="L419" s="113"/>
      <c r="M419" s="3"/>
      <c r="N419" s="3"/>
      <c r="O419" s="3"/>
      <c r="P419" s="3"/>
      <c r="Q419" s="3"/>
      <c r="R419" s="113"/>
      <c r="S419" s="113"/>
      <c r="T419" s="3"/>
      <c r="U419" s="3"/>
      <c r="V419" s="3"/>
      <c r="W419" s="3"/>
      <c r="X419" s="3"/>
      <c r="Y419" s="3"/>
      <c r="Z419" s="3"/>
      <c r="AA419" s="3"/>
      <c r="AB419" s="3"/>
      <c r="AC419" s="3"/>
      <c r="AD419" s="3"/>
      <c r="AE419" s="3"/>
      <c r="AF419" s="3"/>
      <c r="AG419" s="3"/>
      <c r="AH419" s="3"/>
      <c r="AI419" s="3"/>
      <c r="AJ419" s="3"/>
      <c r="AK419" s="3"/>
      <c r="AL419" s="3"/>
    </row>
    <row r="420" spans="1:38" ht="12.75">
      <c r="A420" s="3"/>
      <c r="B420" s="3"/>
      <c r="C420" s="3"/>
      <c r="D420" s="3"/>
      <c r="E420" s="4"/>
      <c r="F420" s="4"/>
      <c r="G420" s="4"/>
      <c r="H420" s="111"/>
      <c r="I420" s="4"/>
      <c r="J420" s="4"/>
      <c r="K420" s="319"/>
      <c r="L420" s="113"/>
      <c r="M420" s="3"/>
      <c r="N420" s="3"/>
      <c r="O420" s="3"/>
      <c r="P420" s="3"/>
      <c r="Q420" s="3"/>
      <c r="R420" s="113"/>
      <c r="S420" s="113"/>
      <c r="T420" s="3"/>
      <c r="U420" s="3"/>
      <c r="V420" s="3"/>
      <c r="W420" s="3"/>
      <c r="X420" s="3"/>
      <c r="Y420" s="3"/>
      <c r="Z420" s="3"/>
      <c r="AA420" s="3"/>
      <c r="AB420" s="3"/>
      <c r="AC420" s="3"/>
      <c r="AD420" s="3"/>
      <c r="AE420" s="3"/>
      <c r="AF420" s="3"/>
      <c r="AG420" s="3"/>
      <c r="AH420" s="3"/>
      <c r="AI420" s="3"/>
      <c r="AJ420" s="3"/>
      <c r="AK420" s="3"/>
      <c r="AL420" s="3"/>
    </row>
    <row r="421" spans="1:38" ht="12.75">
      <c r="A421" s="3"/>
      <c r="B421" s="3"/>
      <c r="C421" s="3"/>
      <c r="D421" s="3"/>
      <c r="E421" s="4"/>
      <c r="F421" s="4"/>
      <c r="G421" s="4"/>
      <c r="H421" s="111"/>
      <c r="I421" s="4"/>
      <c r="J421" s="4"/>
      <c r="K421" s="319"/>
      <c r="L421" s="113"/>
      <c r="M421" s="3"/>
      <c r="N421" s="3"/>
      <c r="O421" s="3"/>
      <c r="P421" s="3"/>
      <c r="Q421" s="3"/>
      <c r="R421" s="113"/>
      <c r="S421" s="113"/>
      <c r="T421" s="3"/>
      <c r="U421" s="3"/>
      <c r="V421" s="3"/>
      <c r="W421" s="3"/>
      <c r="X421" s="3"/>
      <c r="Y421" s="3"/>
      <c r="Z421" s="3"/>
      <c r="AA421" s="3"/>
      <c r="AB421" s="3"/>
      <c r="AC421" s="3"/>
      <c r="AD421" s="3"/>
      <c r="AE421" s="3"/>
      <c r="AF421" s="3"/>
      <c r="AG421" s="3"/>
      <c r="AH421" s="3"/>
      <c r="AI421" s="3"/>
      <c r="AJ421" s="3"/>
      <c r="AK421" s="3"/>
      <c r="AL421" s="3"/>
    </row>
    <row r="422" spans="1:38" ht="12.75">
      <c r="A422" s="3"/>
      <c r="B422" s="3"/>
      <c r="C422" s="3"/>
      <c r="D422" s="3"/>
      <c r="E422" s="4"/>
      <c r="F422" s="4"/>
      <c r="G422" s="4"/>
      <c r="H422" s="111"/>
      <c r="I422" s="4"/>
      <c r="J422" s="4"/>
      <c r="K422" s="319"/>
      <c r="L422" s="113"/>
      <c r="M422" s="3"/>
      <c r="N422" s="3"/>
      <c r="O422" s="3"/>
      <c r="P422" s="3"/>
      <c r="Q422" s="3"/>
      <c r="R422" s="113"/>
      <c r="S422" s="113"/>
      <c r="T422" s="3"/>
      <c r="U422" s="3"/>
      <c r="V422" s="3"/>
      <c r="W422" s="3"/>
      <c r="X422" s="3"/>
      <c r="Y422" s="3"/>
      <c r="Z422" s="3"/>
      <c r="AA422" s="3"/>
      <c r="AB422" s="3"/>
      <c r="AC422" s="3"/>
      <c r="AD422" s="3"/>
      <c r="AE422" s="3"/>
      <c r="AF422" s="3"/>
      <c r="AG422" s="3"/>
      <c r="AH422" s="3"/>
      <c r="AI422" s="3"/>
      <c r="AJ422" s="3"/>
      <c r="AK422" s="3"/>
      <c r="AL422" s="3"/>
    </row>
    <row r="423" spans="1:38" ht="12.75">
      <c r="A423" s="3"/>
      <c r="B423" s="3"/>
      <c r="C423" s="3"/>
      <c r="D423" s="3"/>
      <c r="E423" s="4"/>
      <c r="F423" s="4"/>
      <c r="G423" s="4"/>
      <c r="H423" s="111"/>
      <c r="I423" s="4"/>
      <c r="J423" s="4"/>
      <c r="K423" s="319"/>
      <c r="L423" s="113"/>
      <c r="M423" s="3"/>
      <c r="N423" s="3"/>
      <c r="O423" s="3"/>
      <c r="P423" s="3"/>
      <c r="Q423" s="3"/>
      <c r="R423" s="113"/>
      <c r="S423" s="113"/>
      <c r="T423" s="3"/>
      <c r="U423" s="3"/>
      <c r="V423" s="3"/>
      <c r="W423" s="3"/>
      <c r="X423" s="3"/>
      <c r="Y423" s="3"/>
      <c r="Z423" s="3"/>
      <c r="AA423" s="3"/>
      <c r="AB423" s="3"/>
      <c r="AC423" s="3"/>
      <c r="AD423" s="3"/>
      <c r="AE423" s="3"/>
      <c r="AF423" s="3"/>
      <c r="AG423" s="3"/>
      <c r="AH423" s="3"/>
      <c r="AI423" s="3"/>
      <c r="AJ423" s="3"/>
      <c r="AK423" s="3"/>
      <c r="AL423" s="3"/>
    </row>
    <row r="424" spans="1:38" ht="12.75">
      <c r="A424" s="3"/>
      <c r="B424" s="3"/>
      <c r="C424" s="3"/>
      <c r="D424" s="3"/>
      <c r="E424" s="4"/>
      <c r="F424" s="4"/>
      <c r="G424" s="4"/>
      <c r="H424" s="111"/>
      <c r="I424" s="4"/>
      <c r="J424" s="4"/>
      <c r="K424" s="319"/>
      <c r="L424" s="113"/>
      <c r="M424" s="3"/>
      <c r="N424" s="3"/>
      <c r="O424" s="3"/>
      <c r="P424" s="3"/>
      <c r="Q424" s="3"/>
      <c r="R424" s="113"/>
      <c r="S424" s="113"/>
      <c r="T424" s="3"/>
      <c r="U424" s="3"/>
      <c r="V424" s="3"/>
      <c r="W424" s="3"/>
      <c r="X424" s="3"/>
      <c r="Y424" s="3"/>
      <c r="Z424" s="3"/>
      <c r="AA424" s="3"/>
      <c r="AB424" s="3"/>
      <c r="AC424" s="3"/>
      <c r="AD424" s="3"/>
      <c r="AE424" s="3"/>
      <c r="AF424" s="3"/>
      <c r="AG424" s="3"/>
      <c r="AH424" s="3"/>
      <c r="AI424" s="3"/>
      <c r="AJ424" s="3"/>
      <c r="AK424" s="3"/>
      <c r="AL424" s="3"/>
    </row>
    <row r="425" spans="1:38" ht="12.75">
      <c r="A425" s="3"/>
      <c r="B425" s="3"/>
      <c r="C425" s="3"/>
      <c r="D425" s="3"/>
      <c r="E425" s="4"/>
      <c r="F425" s="4"/>
      <c r="G425" s="4"/>
      <c r="H425" s="111"/>
      <c r="I425" s="4"/>
      <c r="J425" s="4"/>
      <c r="K425" s="319"/>
      <c r="L425" s="113"/>
      <c r="M425" s="3"/>
      <c r="N425" s="3"/>
      <c r="O425" s="3"/>
      <c r="P425" s="3"/>
      <c r="Q425" s="3"/>
      <c r="R425" s="113"/>
      <c r="S425" s="113"/>
      <c r="T425" s="3"/>
      <c r="U425" s="3"/>
      <c r="V425" s="3"/>
      <c r="W425" s="3"/>
      <c r="X425" s="3"/>
      <c r="Y425" s="3"/>
      <c r="Z425" s="3"/>
      <c r="AA425" s="3"/>
      <c r="AB425" s="3"/>
      <c r="AC425" s="3"/>
      <c r="AD425" s="3"/>
      <c r="AE425" s="3"/>
      <c r="AF425" s="3"/>
      <c r="AG425" s="3"/>
      <c r="AH425" s="3"/>
      <c r="AI425" s="3"/>
      <c r="AJ425" s="3"/>
      <c r="AK425" s="3"/>
      <c r="AL425" s="3"/>
    </row>
    <row r="426" spans="1:38" ht="12.75">
      <c r="A426" s="3"/>
      <c r="B426" s="3"/>
      <c r="C426" s="3"/>
      <c r="D426" s="3"/>
      <c r="E426" s="4"/>
      <c r="F426" s="4"/>
      <c r="G426" s="4"/>
      <c r="H426" s="111"/>
      <c r="I426" s="4"/>
      <c r="J426" s="4"/>
      <c r="K426" s="319"/>
      <c r="L426" s="113"/>
      <c r="M426" s="3"/>
      <c r="N426" s="3"/>
      <c r="O426" s="3"/>
      <c r="P426" s="3"/>
      <c r="Q426" s="3"/>
      <c r="R426" s="113"/>
      <c r="S426" s="113"/>
      <c r="T426" s="3"/>
      <c r="U426" s="3"/>
      <c r="V426" s="3"/>
      <c r="W426" s="3"/>
      <c r="X426" s="3"/>
      <c r="Y426" s="3"/>
      <c r="Z426" s="3"/>
      <c r="AA426" s="3"/>
      <c r="AB426" s="3"/>
      <c r="AC426" s="3"/>
      <c r="AD426" s="3"/>
      <c r="AE426" s="3"/>
      <c r="AF426" s="3"/>
      <c r="AG426" s="3"/>
      <c r="AH426" s="3"/>
      <c r="AI426" s="3"/>
      <c r="AJ426" s="3"/>
      <c r="AK426" s="3"/>
      <c r="AL426" s="3"/>
    </row>
    <row r="427" spans="1:38" ht="12.75">
      <c r="A427" s="3"/>
      <c r="B427" s="3"/>
      <c r="C427" s="3"/>
      <c r="D427" s="3"/>
      <c r="E427" s="4"/>
      <c r="F427" s="4"/>
      <c r="G427" s="4"/>
      <c r="H427" s="111"/>
      <c r="I427" s="4"/>
      <c r="J427" s="4"/>
      <c r="K427" s="319"/>
      <c r="L427" s="113"/>
      <c r="M427" s="3"/>
      <c r="N427" s="3"/>
      <c r="O427" s="3"/>
      <c r="P427" s="3"/>
      <c r="Q427" s="3"/>
      <c r="R427" s="113"/>
      <c r="S427" s="113"/>
      <c r="T427" s="3"/>
      <c r="U427" s="3"/>
      <c r="V427" s="3"/>
      <c r="W427" s="3"/>
      <c r="X427" s="3"/>
      <c r="Y427" s="3"/>
      <c r="Z427" s="3"/>
      <c r="AA427" s="3"/>
      <c r="AB427" s="3"/>
      <c r="AC427" s="3"/>
      <c r="AD427" s="3"/>
      <c r="AE427" s="3"/>
      <c r="AF427" s="3"/>
      <c r="AG427" s="3"/>
      <c r="AH427" s="3"/>
      <c r="AI427" s="3"/>
      <c r="AJ427" s="3"/>
      <c r="AK427" s="3"/>
      <c r="AL427" s="3"/>
    </row>
    <row r="428" spans="1:38" ht="12.75">
      <c r="A428" s="3"/>
      <c r="B428" s="3"/>
      <c r="C428" s="3"/>
      <c r="D428" s="3"/>
      <c r="E428" s="4"/>
      <c r="F428" s="4"/>
      <c r="G428" s="4"/>
      <c r="H428" s="111"/>
      <c r="I428" s="4"/>
      <c r="J428" s="4"/>
      <c r="K428" s="319"/>
      <c r="L428" s="113"/>
      <c r="M428" s="3"/>
      <c r="N428" s="3"/>
      <c r="O428" s="3"/>
      <c r="P428" s="3"/>
      <c r="Q428" s="3"/>
      <c r="R428" s="113"/>
      <c r="S428" s="113"/>
      <c r="T428" s="3"/>
      <c r="U428" s="3"/>
      <c r="V428" s="3"/>
      <c r="W428" s="3"/>
      <c r="X428" s="3"/>
      <c r="Y428" s="3"/>
      <c r="Z428" s="3"/>
      <c r="AA428" s="3"/>
      <c r="AB428" s="3"/>
      <c r="AC428" s="3"/>
      <c r="AD428" s="3"/>
      <c r="AE428" s="3"/>
      <c r="AF428" s="3"/>
      <c r="AG428" s="3"/>
      <c r="AH428" s="3"/>
      <c r="AI428" s="3"/>
      <c r="AJ428" s="3"/>
      <c r="AK428" s="3"/>
      <c r="AL428" s="3"/>
    </row>
    <row r="429" spans="1:38" ht="12.75">
      <c r="A429" s="3"/>
      <c r="B429" s="3"/>
      <c r="C429" s="3"/>
      <c r="D429" s="3"/>
      <c r="E429" s="4"/>
      <c r="F429" s="4"/>
      <c r="G429" s="4"/>
      <c r="H429" s="111"/>
      <c r="I429" s="4"/>
      <c r="J429" s="4"/>
      <c r="K429" s="319"/>
      <c r="L429" s="113"/>
      <c r="M429" s="3"/>
      <c r="N429" s="3"/>
      <c r="O429" s="3"/>
      <c r="P429" s="3"/>
      <c r="Q429" s="3"/>
      <c r="R429" s="113"/>
      <c r="S429" s="113"/>
      <c r="T429" s="3"/>
      <c r="U429" s="3"/>
      <c r="V429" s="3"/>
      <c r="W429" s="3"/>
      <c r="X429" s="3"/>
      <c r="Y429" s="3"/>
      <c r="Z429" s="3"/>
      <c r="AA429" s="3"/>
      <c r="AB429" s="3"/>
      <c r="AC429" s="3"/>
      <c r="AD429" s="3"/>
      <c r="AE429" s="3"/>
      <c r="AF429" s="3"/>
      <c r="AG429" s="3"/>
      <c r="AH429" s="3"/>
      <c r="AI429" s="3"/>
      <c r="AJ429" s="3"/>
      <c r="AK429" s="3"/>
      <c r="AL429" s="3"/>
    </row>
    <row r="430" spans="1:38" ht="12.75">
      <c r="A430" s="3"/>
      <c r="B430" s="3"/>
      <c r="C430" s="3"/>
      <c r="D430" s="3"/>
      <c r="E430" s="4"/>
      <c r="F430" s="4"/>
      <c r="G430" s="4"/>
      <c r="H430" s="111"/>
      <c r="I430" s="4"/>
      <c r="J430" s="4"/>
      <c r="K430" s="319"/>
      <c r="L430" s="113"/>
      <c r="M430" s="3"/>
      <c r="N430" s="3"/>
      <c r="O430" s="3"/>
      <c r="P430" s="3"/>
      <c r="Q430" s="3"/>
      <c r="R430" s="113"/>
      <c r="S430" s="113"/>
      <c r="T430" s="3"/>
      <c r="U430" s="3"/>
      <c r="V430" s="3"/>
      <c r="W430" s="3"/>
      <c r="X430" s="3"/>
      <c r="Y430" s="3"/>
      <c r="Z430" s="3"/>
      <c r="AA430" s="3"/>
      <c r="AB430" s="3"/>
      <c r="AC430" s="3"/>
      <c r="AD430" s="3"/>
      <c r="AE430" s="3"/>
      <c r="AF430" s="3"/>
      <c r="AG430" s="3"/>
      <c r="AH430" s="3"/>
      <c r="AI430" s="3"/>
      <c r="AJ430" s="3"/>
      <c r="AK430" s="3"/>
      <c r="AL430" s="3"/>
    </row>
    <row r="431" spans="1:38" ht="12.75">
      <c r="A431" s="3"/>
      <c r="B431" s="3"/>
      <c r="C431" s="3"/>
      <c r="D431" s="3"/>
      <c r="E431" s="4"/>
      <c r="F431" s="4"/>
      <c r="G431" s="4"/>
      <c r="H431" s="111"/>
      <c r="I431" s="4"/>
      <c r="J431" s="4"/>
      <c r="K431" s="319"/>
      <c r="L431" s="113"/>
      <c r="M431" s="3"/>
      <c r="N431" s="3"/>
      <c r="O431" s="3"/>
      <c r="P431" s="3"/>
      <c r="Q431" s="3"/>
      <c r="R431" s="113"/>
      <c r="S431" s="113"/>
      <c r="T431" s="3"/>
      <c r="U431" s="3"/>
      <c r="V431" s="3"/>
      <c r="W431" s="3"/>
      <c r="X431" s="3"/>
      <c r="Y431" s="3"/>
      <c r="Z431" s="3"/>
      <c r="AA431" s="3"/>
      <c r="AB431" s="3"/>
      <c r="AC431" s="3"/>
      <c r="AD431" s="3"/>
      <c r="AE431" s="3"/>
      <c r="AF431" s="3"/>
      <c r="AG431" s="3"/>
      <c r="AH431" s="3"/>
      <c r="AI431" s="3"/>
      <c r="AJ431" s="3"/>
      <c r="AK431" s="3"/>
      <c r="AL431" s="3"/>
    </row>
    <row r="432" spans="1:38" ht="12.75">
      <c r="A432" s="3"/>
      <c r="B432" s="3"/>
      <c r="C432" s="3"/>
      <c r="D432" s="3"/>
      <c r="E432" s="4"/>
      <c r="F432" s="4"/>
      <c r="G432" s="4"/>
      <c r="H432" s="111"/>
      <c r="I432" s="4"/>
      <c r="J432" s="4"/>
      <c r="K432" s="319"/>
      <c r="L432" s="113"/>
      <c r="M432" s="3"/>
      <c r="N432" s="3"/>
      <c r="O432" s="3"/>
      <c r="P432" s="3"/>
      <c r="Q432" s="3"/>
      <c r="R432" s="113"/>
      <c r="S432" s="113"/>
      <c r="T432" s="3"/>
      <c r="U432" s="3"/>
      <c r="V432" s="3"/>
      <c r="W432" s="3"/>
      <c r="X432" s="3"/>
      <c r="Y432" s="3"/>
      <c r="Z432" s="3"/>
      <c r="AA432" s="3"/>
      <c r="AB432" s="3"/>
      <c r="AC432" s="3"/>
      <c r="AD432" s="3"/>
      <c r="AE432" s="3"/>
      <c r="AF432" s="3"/>
      <c r="AG432" s="3"/>
      <c r="AH432" s="3"/>
      <c r="AI432" s="3"/>
      <c r="AJ432" s="3"/>
      <c r="AK432" s="3"/>
      <c r="AL432" s="3"/>
    </row>
    <row r="433" spans="1:38" ht="12.75">
      <c r="A433" s="3"/>
      <c r="B433" s="3"/>
      <c r="C433" s="3"/>
      <c r="D433" s="3"/>
      <c r="E433" s="4"/>
      <c r="F433" s="4"/>
      <c r="G433" s="4"/>
      <c r="H433" s="111"/>
      <c r="I433" s="4"/>
      <c r="J433" s="4"/>
      <c r="K433" s="319"/>
      <c r="L433" s="113"/>
      <c r="M433" s="3"/>
      <c r="N433" s="3"/>
      <c r="O433" s="3"/>
      <c r="P433" s="3"/>
      <c r="Q433" s="3"/>
      <c r="R433" s="113"/>
      <c r="S433" s="113"/>
      <c r="T433" s="3"/>
      <c r="U433" s="3"/>
      <c r="V433" s="3"/>
      <c r="W433" s="3"/>
      <c r="X433" s="3"/>
      <c r="Y433" s="3"/>
      <c r="Z433" s="3"/>
      <c r="AA433" s="3"/>
      <c r="AB433" s="3"/>
      <c r="AC433" s="3"/>
      <c r="AD433" s="3"/>
      <c r="AE433" s="3"/>
      <c r="AF433" s="3"/>
      <c r="AG433" s="3"/>
      <c r="AH433" s="3"/>
      <c r="AI433" s="3"/>
      <c r="AJ433" s="3"/>
      <c r="AK433" s="3"/>
      <c r="AL433" s="3"/>
    </row>
    <row r="434" spans="1:38" ht="12.75">
      <c r="A434" s="3"/>
      <c r="B434" s="3"/>
      <c r="C434" s="3"/>
      <c r="D434" s="3"/>
      <c r="E434" s="4"/>
      <c r="F434" s="4"/>
      <c r="G434" s="4"/>
      <c r="H434" s="111"/>
      <c r="I434" s="4"/>
      <c r="J434" s="4"/>
      <c r="K434" s="319"/>
      <c r="L434" s="113"/>
      <c r="M434" s="3"/>
      <c r="N434" s="3"/>
      <c r="O434" s="3"/>
      <c r="P434" s="3"/>
      <c r="Q434" s="3"/>
      <c r="R434" s="113"/>
      <c r="S434" s="113"/>
      <c r="T434" s="3"/>
      <c r="U434" s="3"/>
      <c r="V434" s="3"/>
      <c r="W434" s="3"/>
      <c r="X434" s="3"/>
      <c r="Y434" s="3"/>
      <c r="Z434" s="3"/>
      <c r="AA434" s="3"/>
      <c r="AB434" s="3"/>
      <c r="AC434" s="3"/>
      <c r="AD434" s="3"/>
      <c r="AE434" s="3"/>
      <c r="AF434" s="3"/>
      <c r="AG434" s="3"/>
      <c r="AH434" s="3"/>
      <c r="AI434" s="3"/>
      <c r="AJ434" s="3"/>
      <c r="AK434" s="3"/>
      <c r="AL434" s="3"/>
    </row>
    <row r="435" spans="1:38" ht="12.75">
      <c r="A435" s="3"/>
      <c r="B435" s="3"/>
      <c r="C435" s="3"/>
      <c r="D435" s="3"/>
      <c r="E435" s="4"/>
      <c r="F435" s="4"/>
      <c r="G435" s="4"/>
      <c r="H435" s="111"/>
      <c r="I435" s="4"/>
      <c r="J435" s="4"/>
      <c r="K435" s="319"/>
      <c r="L435" s="113"/>
      <c r="M435" s="3"/>
      <c r="N435" s="3"/>
      <c r="O435" s="3"/>
      <c r="P435" s="3"/>
      <c r="Q435" s="3"/>
      <c r="R435" s="113"/>
      <c r="S435" s="113"/>
      <c r="T435" s="3"/>
      <c r="U435" s="3"/>
      <c r="V435" s="3"/>
      <c r="W435" s="3"/>
      <c r="X435" s="3"/>
      <c r="Y435" s="3"/>
      <c r="Z435" s="3"/>
      <c r="AA435" s="3"/>
      <c r="AB435" s="3"/>
      <c r="AC435" s="3"/>
      <c r="AD435" s="3"/>
      <c r="AE435" s="3"/>
      <c r="AF435" s="3"/>
      <c r="AG435" s="3"/>
      <c r="AH435" s="3"/>
      <c r="AI435" s="3"/>
      <c r="AJ435" s="3"/>
      <c r="AK435" s="3"/>
      <c r="AL435" s="3"/>
    </row>
    <row r="436" spans="1:38" ht="12.75">
      <c r="A436" s="3"/>
      <c r="B436" s="3"/>
      <c r="C436" s="3"/>
      <c r="D436" s="3"/>
      <c r="E436" s="4"/>
      <c r="F436" s="4"/>
      <c r="G436" s="4"/>
      <c r="H436" s="111"/>
      <c r="I436" s="4"/>
      <c r="J436" s="4"/>
      <c r="K436" s="319"/>
      <c r="L436" s="113"/>
      <c r="M436" s="3"/>
      <c r="N436" s="3"/>
      <c r="O436" s="3"/>
      <c r="P436" s="3"/>
      <c r="Q436" s="3"/>
      <c r="R436" s="113"/>
      <c r="S436" s="113"/>
      <c r="T436" s="3"/>
      <c r="U436" s="3"/>
      <c r="V436" s="3"/>
      <c r="W436" s="3"/>
      <c r="X436" s="3"/>
      <c r="Y436" s="3"/>
      <c r="Z436" s="3"/>
      <c r="AA436" s="3"/>
      <c r="AB436" s="3"/>
      <c r="AC436" s="3"/>
      <c r="AD436" s="3"/>
      <c r="AE436" s="3"/>
      <c r="AF436" s="3"/>
      <c r="AG436" s="3"/>
      <c r="AH436" s="3"/>
      <c r="AI436" s="3"/>
      <c r="AJ436" s="3"/>
      <c r="AK436" s="3"/>
      <c r="AL436" s="3"/>
    </row>
    <row r="437" spans="1:38" ht="12.75">
      <c r="A437" s="3"/>
      <c r="B437" s="3"/>
      <c r="C437" s="3"/>
      <c r="D437" s="3"/>
      <c r="E437" s="4"/>
      <c r="F437" s="4"/>
      <c r="G437" s="4"/>
      <c r="H437" s="111"/>
      <c r="I437" s="4"/>
      <c r="J437" s="4"/>
      <c r="K437" s="319"/>
      <c r="L437" s="113"/>
      <c r="M437" s="3"/>
      <c r="N437" s="3"/>
      <c r="O437" s="3"/>
      <c r="P437" s="3"/>
      <c r="Q437" s="3"/>
      <c r="R437" s="113"/>
      <c r="S437" s="113"/>
      <c r="T437" s="3"/>
      <c r="U437" s="3"/>
      <c r="V437" s="3"/>
      <c r="W437" s="3"/>
      <c r="X437" s="3"/>
      <c r="Y437" s="3"/>
      <c r="Z437" s="3"/>
      <c r="AA437" s="3"/>
      <c r="AB437" s="3"/>
      <c r="AC437" s="3"/>
      <c r="AD437" s="3"/>
      <c r="AE437" s="3"/>
      <c r="AF437" s="3"/>
      <c r="AG437" s="3"/>
      <c r="AH437" s="3"/>
      <c r="AI437" s="3"/>
      <c r="AJ437" s="3"/>
      <c r="AK437" s="3"/>
      <c r="AL437" s="3"/>
    </row>
    <row r="438" spans="1:38" ht="12.75">
      <c r="A438" s="3"/>
      <c r="B438" s="3"/>
      <c r="C438" s="3"/>
      <c r="D438" s="3"/>
      <c r="E438" s="4"/>
      <c r="F438" s="4"/>
      <c r="G438" s="4"/>
      <c r="H438" s="111"/>
      <c r="I438" s="4"/>
      <c r="J438" s="4"/>
      <c r="K438" s="319"/>
      <c r="L438" s="113"/>
      <c r="M438" s="3"/>
      <c r="N438" s="3"/>
      <c r="O438" s="3"/>
      <c r="P438" s="3"/>
      <c r="Q438" s="3"/>
      <c r="R438" s="113"/>
      <c r="S438" s="113"/>
      <c r="T438" s="3"/>
      <c r="U438" s="3"/>
      <c r="V438" s="3"/>
      <c r="W438" s="3"/>
      <c r="X438" s="3"/>
      <c r="Y438" s="3"/>
      <c r="Z438" s="3"/>
      <c r="AA438" s="3"/>
      <c r="AB438" s="3"/>
      <c r="AC438" s="3"/>
      <c r="AD438" s="3"/>
      <c r="AE438" s="3"/>
      <c r="AF438" s="3"/>
      <c r="AG438" s="3"/>
      <c r="AH438" s="3"/>
      <c r="AI438" s="3"/>
      <c r="AJ438" s="3"/>
      <c r="AK438" s="3"/>
      <c r="AL438" s="3"/>
    </row>
    <row r="439" spans="1:38" ht="12.75">
      <c r="A439" s="3"/>
      <c r="B439" s="3"/>
      <c r="C439" s="3"/>
      <c r="D439" s="3"/>
      <c r="E439" s="4"/>
      <c r="F439" s="4"/>
      <c r="G439" s="4"/>
      <c r="H439" s="111"/>
      <c r="I439" s="4"/>
      <c r="J439" s="4"/>
      <c r="K439" s="319"/>
      <c r="L439" s="113"/>
      <c r="M439" s="3"/>
      <c r="N439" s="3"/>
      <c r="O439" s="3"/>
      <c r="P439" s="3"/>
      <c r="Q439" s="3"/>
      <c r="R439" s="113"/>
      <c r="S439" s="113"/>
      <c r="T439" s="3"/>
      <c r="U439" s="3"/>
      <c r="V439" s="3"/>
      <c r="W439" s="3"/>
      <c r="X439" s="3"/>
      <c r="Y439" s="3"/>
      <c r="Z439" s="3"/>
      <c r="AA439" s="3"/>
      <c r="AB439" s="3"/>
      <c r="AC439" s="3"/>
      <c r="AD439" s="3"/>
      <c r="AE439" s="3"/>
      <c r="AF439" s="3"/>
      <c r="AG439" s="3"/>
      <c r="AH439" s="3"/>
      <c r="AI439" s="3"/>
      <c r="AJ439" s="3"/>
      <c r="AK439" s="3"/>
      <c r="AL439" s="3"/>
    </row>
    <row r="440" spans="1:38" ht="12.75">
      <c r="A440" s="3"/>
      <c r="B440" s="3"/>
      <c r="C440" s="3"/>
      <c r="D440" s="3"/>
      <c r="E440" s="4"/>
      <c r="F440" s="4"/>
      <c r="G440" s="4"/>
      <c r="H440" s="111"/>
      <c r="I440" s="4"/>
      <c r="J440" s="4"/>
      <c r="K440" s="319"/>
      <c r="L440" s="113"/>
      <c r="M440" s="3"/>
      <c r="N440" s="3"/>
      <c r="O440" s="3"/>
      <c r="P440" s="3"/>
      <c r="Q440" s="3"/>
      <c r="R440" s="113"/>
      <c r="S440" s="113"/>
      <c r="T440" s="3"/>
      <c r="U440" s="3"/>
      <c r="V440" s="3"/>
      <c r="W440" s="3"/>
      <c r="X440" s="3"/>
      <c r="Y440" s="3"/>
      <c r="Z440" s="3"/>
      <c r="AA440" s="3"/>
      <c r="AB440" s="3"/>
      <c r="AC440" s="3"/>
      <c r="AD440" s="3"/>
      <c r="AE440" s="3"/>
      <c r="AF440" s="3"/>
      <c r="AG440" s="3"/>
      <c r="AH440" s="3"/>
      <c r="AI440" s="3"/>
      <c r="AJ440" s="3"/>
      <c r="AK440" s="3"/>
      <c r="AL440" s="3"/>
    </row>
    <row r="441" spans="1:38" ht="12.75">
      <c r="A441" s="3"/>
      <c r="B441" s="3"/>
      <c r="C441" s="3"/>
      <c r="D441" s="3"/>
      <c r="E441" s="4"/>
      <c r="F441" s="4"/>
      <c r="G441" s="4"/>
      <c r="H441" s="111"/>
      <c r="I441" s="4"/>
      <c r="J441" s="4"/>
      <c r="K441" s="319"/>
      <c r="L441" s="113"/>
      <c r="M441" s="3"/>
      <c r="N441" s="3"/>
      <c r="O441" s="3"/>
      <c r="P441" s="3"/>
      <c r="Q441" s="3"/>
      <c r="R441" s="113"/>
      <c r="S441" s="113"/>
      <c r="T441" s="3"/>
      <c r="U441" s="3"/>
      <c r="V441" s="3"/>
      <c r="W441" s="3"/>
      <c r="X441" s="3"/>
      <c r="Y441" s="3"/>
      <c r="Z441" s="3"/>
      <c r="AA441" s="3"/>
      <c r="AB441" s="3"/>
      <c r="AC441" s="3"/>
      <c r="AD441" s="3"/>
      <c r="AE441" s="3"/>
      <c r="AF441" s="3"/>
      <c r="AG441" s="3"/>
      <c r="AH441" s="3"/>
      <c r="AI441" s="3"/>
      <c r="AJ441" s="3"/>
      <c r="AK441" s="3"/>
      <c r="AL441" s="3"/>
    </row>
    <row r="442" spans="1:38" ht="12.75">
      <c r="A442" s="3"/>
      <c r="B442" s="3"/>
      <c r="C442" s="3"/>
      <c r="D442" s="3"/>
      <c r="E442" s="4"/>
      <c r="F442" s="4"/>
      <c r="G442" s="4"/>
      <c r="H442" s="111"/>
      <c r="I442" s="4"/>
      <c r="J442" s="4"/>
      <c r="K442" s="319"/>
      <c r="L442" s="113"/>
      <c r="M442" s="3"/>
      <c r="N442" s="3"/>
      <c r="O442" s="3"/>
      <c r="P442" s="3"/>
      <c r="Q442" s="3"/>
      <c r="R442" s="113"/>
      <c r="S442" s="113"/>
      <c r="T442" s="3"/>
      <c r="U442" s="3"/>
      <c r="V442" s="3"/>
      <c r="W442" s="3"/>
      <c r="X442" s="3"/>
      <c r="Y442" s="3"/>
      <c r="Z442" s="3"/>
      <c r="AA442" s="3"/>
      <c r="AB442" s="3"/>
      <c r="AC442" s="3"/>
      <c r="AD442" s="3"/>
      <c r="AE442" s="3"/>
      <c r="AF442" s="3"/>
      <c r="AG442" s="3"/>
      <c r="AH442" s="3"/>
      <c r="AI442" s="3"/>
      <c r="AJ442" s="3"/>
      <c r="AK442" s="3"/>
      <c r="AL442" s="3"/>
    </row>
    <row r="443" spans="1:38" ht="12.75">
      <c r="A443" s="3"/>
      <c r="B443" s="3"/>
      <c r="C443" s="3"/>
      <c r="D443" s="3"/>
      <c r="E443" s="4"/>
      <c r="F443" s="4"/>
      <c r="G443" s="4"/>
      <c r="H443" s="111"/>
      <c r="I443" s="4"/>
      <c r="J443" s="4"/>
      <c r="K443" s="319"/>
      <c r="L443" s="113"/>
      <c r="M443" s="3"/>
      <c r="N443" s="3"/>
      <c r="O443" s="3"/>
      <c r="P443" s="3"/>
      <c r="Q443" s="3"/>
      <c r="R443" s="113"/>
      <c r="S443" s="113"/>
      <c r="T443" s="3"/>
      <c r="U443" s="3"/>
      <c r="V443" s="3"/>
      <c r="W443" s="3"/>
      <c r="X443" s="3"/>
      <c r="Y443" s="3"/>
      <c r="Z443" s="3"/>
      <c r="AA443" s="3"/>
      <c r="AB443" s="3"/>
      <c r="AC443" s="3"/>
      <c r="AD443" s="3"/>
      <c r="AE443" s="3"/>
      <c r="AF443" s="3"/>
      <c r="AG443" s="3"/>
      <c r="AH443" s="3"/>
      <c r="AI443" s="3"/>
      <c r="AJ443" s="3"/>
      <c r="AK443" s="3"/>
      <c r="AL443" s="3"/>
    </row>
    <row r="444" spans="1:38" ht="12.75">
      <c r="A444" s="3"/>
      <c r="B444" s="3"/>
      <c r="C444" s="3"/>
      <c r="D444" s="3"/>
      <c r="E444" s="4"/>
      <c r="F444" s="4"/>
      <c r="G444" s="4"/>
      <c r="H444" s="111"/>
      <c r="I444" s="4"/>
      <c r="J444" s="4"/>
      <c r="K444" s="319"/>
      <c r="L444" s="113"/>
      <c r="M444" s="3"/>
      <c r="N444" s="3"/>
      <c r="O444" s="3"/>
      <c r="P444" s="3"/>
      <c r="Q444" s="3"/>
      <c r="R444" s="113"/>
      <c r="S444" s="113"/>
      <c r="T444" s="3"/>
      <c r="U444" s="3"/>
      <c r="V444" s="3"/>
      <c r="W444" s="3"/>
      <c r="X444" s="3"/>
      <c r="Y444" s="3"/>
      <c r="Z444" s="3"/>
      <c r="AA444" s="3"/>
      <c r="AB444" s="3"/>
      <c r="AC444" s="3"/>
      <c r="AD444" s="3"/>
      <c r="AE444" s="3"/>
      <c r="AF444" s="3"/>
      <c r="AG444" s="3"/>
      <c r="AH444" s="3"/>
      <c r="AI444" s="3"/>
      <c r="AJ444" s="3"/>
      <c r="AK444" s="3"/>
      <c r="AL444" s="3"/>
    </row>
    <row r="445" spans="1:38" ht="12.75">
      <c r="A445" s="3"/>
      <c r="B445" s="3"/>
      <c r="C445" s="3"/>
      <c r="D445" s="3"/>
      <c r="E445" s="4"/>
      <c r="F445" s="4"/>
      <c r="G445" s="4"/>
      <c r="H445" s="111"/>
      <c r="I445" s="4"/>
      <c r="J445" s="4"/>
      <c r="K445" s="319"/>
      <c r="L445" s="113"/>
      <c r="M445" s="3"/>
      <c r="N445" s="3"/>
      <c r="O445" s="3"/>
      <c r="P445" s="3"/>
      <c r="Q445" s="3"/>
      <c r="R445" s="113"/>
      <c r="S445" s="113"/>
      <c r="T445" s="3"/>
      <c r="U445" s="3"/>
      <c r="V445" s="3"/>
      <c r="W445" s="3"/>
      <c r="X445" s="3"/>
      <c r="Y445" s="3"/>
      <c r="Z445" s="3"/>
      <c r="AA445" s="3"/>
      <c r="AB445" s="3"/>
      <c r="AC445" s="3"/>
      <c r="AD445" s="3"/>
      <c r="AE445" s="3"/>
      <c r="AF445" s="3"/>
      <c r="AG445" s="3"/>
      <c r="AH445" s="3"/>
      <c r="AI445" s="3"/>
      <c r="AJ445" s="3"/>
      <c r="AK445" s="3"/>
      <c r="AL445" s="3"/>
    </row>
    <row r="446" spans="1:38" ht="12.75">
      <c r="A446" s="3"/>
      <c r="B446" s="3"/>
      <c r="C446" s="3"/>
      <c r="D446" s="3"/>
      <c r="E446" s="4"/>
      <c r="F446" s="4"/>
      <c r="G446" s="4"/>
      <c r="H446" s="111"/>
      <c r="I446" s="4"/>
      <c r="J446" s="4"/>
      <c r="K446" s="319"/>
      <c r="L446" s="113"/>
      <c r="M446" s="3"/>
      <c r="N446" s="3"/>
      <c r="O446" s="3"/>
      <c r="P446" s="3"/>
      <c r="Q446" s="3"/>
      <c r="R446" s="113"/>
      <c r="S446" s="113"/>
      <c r="T446" s="3"/>
      <c r="U446" s="3"/>
      <c r="V446" s="3"/>
      <c r="W446" s="3"/>
      <c r="X446" s="3"/>
      <c r="Y446" s="3"/>
      <c r="Z446" s="3"/>
      <c r="AA446" s="3"/>
      <c r="AB446" s="3"/>
      <c r="AC446" s="3"/>
      <c r="AD446" s="3"/>
      <c r="AE446" s="3"/>
      <c r="AF446" s="3"/>
      <c r="AG446" s="3"/>
      <c r="AH446" s="3"/>
      <c r="AI446" s="3"/>
      <c r="AJ446" s="3"/>
      <c r="AK446" s="3"/>
      <c r="AL446" s="3"/>
    </row>
    <row r="447" spans="1:38" ht="12.75">
      <c r="A447" s="3"/>
      <c r="B447" s="3"/>
      <c r="C447" s="3"/>
      <c r="D447" s="3"/>
      <c r="E447" s="4"/>
      <c r="F447" s="4"/>
      <c r="G447" s="4"/>
      <c r="H447" s="111"/>
      <c r="I447" s="4"/>
      <c r="J447" s="4"/>
      <c r="K447" s="319"/>
      <c r="L447" s="113"/>
      <c r="M447" s="3"/>
      <c r="N447" s="3"/>
      <c r="O447" s="3"/>
      <c r="P447" s="3"/>
      <c r="Q447" s="3"/>
      <c r="R447" s="113"/>
      <c r="S447" s="113"/>
      <c r="T447" s="3"/>
      <c r="U447" s="3"/>
      <c r="V447" s="3"/>
      <c r="W447" s="3"/>
      <c r="X447" s="3"/>
      <c r="Y447" s="3"/>
      <c r="Z447" s="3"/>
      <c r="AA447" s="3"/>
      <c r="AB447" s="3"/>
      <c r="AC447" s="3"/>
      <c r="AD447" s="3"/>
      <c r="AE447" s="3"/>
      <c r="AF447" s="3"/>
      <c r="AG447" s="3"/>
      <c r="AH447" s="3"/>
      <c r="AI447" s="3"/>
      <c r="AJ447" s="3"/>
      <c r="AK447" s="3"/>
      <c r="AL447" s="3"/>
    </row>
    <row r="448" spans="1:38" ht="12.75">
      <c r="A448" s="3"/>
      <c r="B448" s="3"/>
      <c r="C448" s="3"/>
      <c r="D448" s="3"/>
      <c r="E448" s="4"/>
      <c r="F448" s="4"/>
      <c r="G448" s="4"/>
      <c r="H448" s="111"/>
      <c r="I448" s="4"/>
      <c r="J448" s="4"/>
      <c r="K448" s="319"/>
      <c r="L448" s="113"/>
      <c r="M448" s="3"/>
      <c r="N448" s="3"/>
      <c r="O448" s="3"/>
      <c r="P448" s="3"/>
      <c r="Q448" s="3"/>
      <c r="R448" s="113"/>
      <c r="S448" s="113"/>
      <c r="T448" s="3"/>
      <c r="U448" s="3"/>
      <c r="V448" s="3"/>
      <c r="W448" s="3"/>
      <c r="X448" s="3"/>
      <c r="Y448" s="3"/>
      <c r="Z448" s="3"/>
      <c r="AA448" s="3"/>
      <c r="AB448" s="3"/>
      <c r="AC448" s="3"/>
      <c r="AD448" s="3"/>
      <c r="AE448" s="3"/>
      <c r="AF448" s="3"/>
      <c r="AG448" s="3"/>
      <c r="AH448" s="3"/>
      <c r="AI448" s="3"/>
      <c r="AJ448" s="3"/>
      <c r="AK448" s="3"/>
      <c r="AL448" s="3"/>
    </row>
    <row r="449" spans="1:38" ht="12.75">
      <c r="A449" s="3"/>
      <c r="B449" s="3"/>
      <c r="C449" s="3"/>
      <c r="D449" s="3"/>
      <c r="E449" s="4"/>
      <c r="F449" s="4"/>
      <c r="G449" s="4"/>
      <c r="H449" s="111"/>
      <c r="I449" s="4"/>
      <c r="J449" s="4"/>
      <c r="K449" s="319"/>
      <c r="L449" s="113"/>
      <c r="M449" s="3"/>
      <c r="N449" s="3"/>
      <c r="O449" s="3"/>
      <c r="P449" s="3"/>
      <c r="Q449" s="3"/>
      <c r="R449" s="113"/>
      <c r="S449" s="113"/>
      <c r="T449" s="3"/>
      <c r="U449" s="3"/>
      <c r="V449" s="3"/>
      <c r="W449" s="3"/>
      <c r="X449" s="3"/>
      <c r="Y449" s="3"/>
      <c r="Z449" s="3"/>
      <c r="AA449" s="3"/>
      <c r="AB449" s="3"/>
      <c r="AC449" s="3"/>
      <c r="AD449" s="3"/>
      <c r="AE449" s="3"/>
      <c r="AF449" s="3"/>
      <c r="AG449" s="3"/>
      <c r="AH449" s="3"/>
      <c r="AI449" s="3"/>
      <c r="AJ449" s="3"/>
      <c r="AK449" s="3"/>
      <c r="AL449" s="3"/>
    </row>
    <row r="450" spans="1:38" ht="12.75">
      <c r="A450" s="3"/>
      <c r="B450" s="3"/>
      <c r="C450" s="3"/>
      <c r="D450" s="3"/>
      <c r="E450" s="4"/>
      <c r="F450" s="4"/>
      <c r="G450" s="4"/>
      <c r="H450" s="111"/>
      <c r="I450" s="4"/>
      <c r="J450" s="4"/>
      <c r="K450" s="319"/>
      <c r="L450" s="113"/>
      <c r="M450" s="3"/>
      <c r="N450" s="3"/>
      <c r="O450" s="3"/>
      <c r="P450" s="3"/>
      <c r="Q450" s="3"/>
      <c r="R450" s="113"/>
      <c r="S450" s="113"/>
      <c r="T450" s="3"/>
      <c r="U450" s="3"/>
      <c r="V450" s="3"/>
      <c r="W450" s="3"/>
      <c r="X450" s="3"/>
      <c r="Y450" s="3"/>
      <c r="Z450" s="3"/>
      <c r="AA450" s="3"/>
      <c r="AB450" s="3"/>
      <c r="AC450" s="3"/>
      <c r="AD450" s="3"/>
      <c r="AE450" s="3"/>
      <c r="AF450" s="3"/>
      <c r="AG450" s="3"/>
      <c r="AH450" s="3"/>
      <c r="AI450" s="3"/>
      <c r="AJ450" s="3"/>
      <c r="AK450" s="3"/>
      <c r="AL450" s="3"/>
    </row>
    <row r="451" spans="1:38" ht="12.75">
      <c r="A451" s="3"/>
      <c r="B451" s="3"/>
      <c r="C451" s="3"/>
      <c r="D451" s="3"/>
      <c r="E451" s="4"/>
      <c r="F451" s="4"/>
      <c r="G451" s="4"/>
      <c r="H451" s="111"/>
      <c r="I451" s="4"/>
      <c r="J451" s="4"/>
      <c r="K451" s="319"/>
      <c r="L451" s="113"/>
      <c r="M451" s="3"/>
      <c r="N451" s="3"/>
      <c r="O451" s="3"/>
      <c r="P451" s="3"/>
      <c r="Q451" s="3"/>
      <c r="R451" s="113"/>
      <c r="S451" s="113"/>
      <c r="T451" s="3"/>
      <c r="U451" s="3"/>
      <c r="V451" s="3"/>
      <c r="W451" s="3"/>
      <c r="X451" s="3"/>
      <c r="Y451" s="3"/>
      <c r="Z451" s="3"/>
      <c r="AA451" s="3"/>
      <c r="AB451" s="3"/>
      <c r="AC451" s="3"/>
      <c r="AD451" s="3"/>
      <c r="AE451" s="3"/>
      <c r="AF451" s="3"/>
      <c r="AG451" s="3"/>
      <c r="AH451" s="3"/>
      <c r="AI451" s="3"/>
      <c r="AJ451" s="3"/>
      <c r="AK451" s="3"/>
      <c r="AL451" s="3"/>
    </row>
    <row r="452" spans="1:38" ht="12.75">
      <c r="A452" s="3"/>
      <c r="B452" s="3"/>
      <c r="C452" s="3"/>
      <c r="D452" s="3"/>
      <c r="E452" s="4"/>
      <c r="F452" s="4"/>
      <c r="G452" s="4"/>
      <c r="H452" s="111"/>
      <c r="I452" s="4"/>
      <c r="J452" s="4"/>
      <c r="K452" s="319"/>
      <c r="L452" s="113"/>
      <c r="M452" s="3"/>
      <c r="N452" s="3"/>
      <c r="O452" s="3"/>
      <c r="P452" s="3"/>
      <c r="Q452" s="3"/>
      <c r="R452" s="113"/>
      <c r="S452" s="113"/>
      <c r="T452" s="3"/>
      <c r="U452" s="3"/>
      <c r="V452" s="3"/>
      <c r="W452" s="3"/>
      <c r="X452" s="3"/>
      <c r="Y452" s="3"/>
      <c r="Z452" s="3"/>
      <c r="AA452" s="3"/>
      <c r="AB452" s="3"/>
      <c r="AC452" s="3"/>
      <c r="AD452" s="3"/>
      <c r="AE452" s="3"/>
      <c r="AF452" s="3"/>
      <c r="AG452" s="3"/>
      <c r="AH452" s="3"/>
      <c r="AI452" s="3"/>
      <c r="AJ452" s="3"/>
      <c r="AK452" s="3"/>
      <c r="AL452" s="3"/>
    </row>
    <row r="453" spans="1:38" ht="12.75">
      <c r="A453" s="3"/>
      <c r="B453" s="3"/>
      <c r="C453" s="3"/>
      <c r="D453" s="3"/>
      <c r="E453" s="4"/>
      <c r="F453" s="4"/>
      <c r="G453" s="4"/>
      <c r="H453" s="111"/>
      <c r="I453" s="4"/>
      <c r="J453" s="4"/>
      <c r="K453" s="319"/>
      <c r="L453" s="113"/>
      <c r="M453" s="3"/>
      <c r="N453" s="3"/>
      <c r="O453" s="3"/>
      <c r="P453" s="3"/>
      <c r="Q453" s="3"/>
      <c r="R453" s="113"/>
      <c r="S453" s="113"/>
      <c r="T453" s="3"/>
      <c r="U453" s="3"/>
      <c r="V453" s="3"/>
      <c r="W453" s="3"/>
      <c r="X453" s="3"/>
      <c r="Y453" s="3"/>
      <c r="Z453" s="3"/>
      <c r="AA453" s="3"/>
      <c r="AB453" s="3"/>
      <c r="AC453" s="3"/>
      <c r="AD453" s="3"/>
      <c r="AE453" s="3"/>
      <c r="AF453" s="3"/>
      <c r="AG453" s="3"/>
      <c r="AH453" s="3"/>
      <c r="AI453" s="3"/>
      <c r="AJ453" s="3"/>
      <c r="AK453" s="3"/>
      <c r="AL453" s="3"/>
    </row>
    <row r="454" spans="1:38" ht="12.75">
      <c r="A454" s="3"/>
      <c r="B454" s="3"/>
      <c r="C454" s="3"/>
      <c r="D454" s="3"/>
      <c r="E454" s="4"/>
      <c r="F454" s="4"/>
      <c r="G454" s="4"/>
      <c r="H454" s="111"/>
      <c r="I454" s="4"/>
      <c r="J454" s="4"/>
      <c r="K454" s="319"/>
      <c r="L454" s="113"/>
      <c r="M454" s="3"/>
      <c r="N454" s="3"/>
      <c r="O454" s="3"/>
      <c r="P454" s="3"/>
      <c r="Q454" s="3"/>
      <c r="R454" s="113"/>
      <c r="S454" s="113"/>
      <c r="T454" s="3"/>
      <c r="U454" s="3"/>
      <c r="V454" s="3"/>
      <c r="W454" s="3"/>
      <c r="X454" s="3"/>
      <c r="Y454" s="3"/>
      <c r="Z454" s="3"/>
      <c r="AA454" s="3"/>
      <c r="AB454" s="3"/>
      <c r="AC454" s="3"/>
      <c r="AD454" s="3"/>
      <c r="AE454" s="3"/>
      <c r="AF454" s="3"/>
      <c r="AG454" s="3"/>
      <c r="AH454" s="3"/>
      <c r="AI454" s="3"/>
      <c r="AJ454" s="3"/>
      <c r="AK454" s="3"/>
      <c r="AL454" s="3"/>
    </row>
    <row r="455" spans="1:38" ht="12.75">
      <c r="A455" s="3"/>
      <c r="B455" s="3"/>
      <c r="C455" s="3"/>
      <c r="D455" s="3"/>
      <c r="E455" s="4"/>
      <c r="F455" s="4"/>
      <c r="G455" s="4"/>
      <c r="H455" s="111"/>
      <c r="I455" s="4"/>
      <c r="J455" s="4"/>
      <c r="K455" s="319"/>
      <c r="L455" s="113"/>
      <c r="M455" s="3"/>
      <c r="N455" s="3"/>
      <c r="O455" s="3"/>
      <c r="P455" s="3"/>
      <c r="Q455" s="3"/>
      <c r="R455" s="113"/>
      <c r="S455" s="113"/>
      <c r="T455" s="3"/>
      <c r="U455" s="3"/>
      <c r="V455" s="3"/>
      <c r="W455" s="3"/>
      <c r="X455" s="3"/>
      <c r="Y455" s="3"/>
      <c r="Z455" s="3"/>
      <c r="AA455" s="3"/>
      <c r="AB455" s="3"/>
      <c r="AC455" s="3"/>
      <c r="AD455" s="3"/>
      <c r="AE455" s="3"/>
      <c r="AF455" s="3"/>
      <c r="AG455" s="3"/>
      <c r="AH455" s="3"/>
      <c r="AI455" s="3"/>
      <c r="AJ455" s="3"/>
      <c r="AK455" s="3"/>
      <c r="AL455" s="3"/>
    </row>
    <row r="456" spans="1:38" ht="12.75">
      <c r="A456" s="3"/>
      <c r="B456" s="3"/>
      <c r="C456" s="3"/>
      <c r="D456" s="3"/>
      <c r="E456" s="4"/>
      <c r="F456" s="4"/>
      <c r="G456" s="4"/>
      <c r="H456" s="111"/>
      <c r="I456" s="4"/>
      <c r="J456" s="4"/>
      <c r="K456" s="319"/>
      <c r="L456" s="113"/>
      <c r="M456" s="3"/>
      <c r="N456" s="3"/>
      <c r="O456" s="3"/>
      <c r="P456" s="3"/>
      <c r="Q456" s="3"/>
      <c r="R456" s="113"/>
      <c r="S456" s="113"/>
      <c r="T456" s="3"/>
      <c r="U456" s="3"/>
      <c r="V456" s="3"/>
      <c r="W456" s="3"/>
      <c r="X456" s="3"/>
      <c r="Y456" s="3"/>
      <c r="Z456" s="3"/>
      <c r="AA456" s="3"/>
      <c r="AB456" s="3"/>
      <c r="AC456" s="3"/>
      <c r="AD456" s="3"/>
      <c r="AE456" s="3"/>
      <c r="AF456" s="3"/>
      <c r="AG456" s="3"/>
      <c r="AH456" s="3"/>
      <c r="AI456" s="3"/>
      <c r="AJ456" s="3"/>
      <c r="AK456" s="3"/>
      <c r="AL456" s="3"/>
    </row>
    <row r="457" spans="1:38" ht="12.75">
      <c r="A457" s="3"/>
      <c r="B457" s="3"/>
      <c r="C457" s="3"/>
      <c r="D457" s="3"/>
      <c r="E457" s="4"/>
      <c r="F457" s="4"/>
      <c r="G457" s="4"/>
      <c r="H457" s="111"/>
      <c r="I457" s="4"/>
      <c r="J457" s="4"/>
      <c r="K457" s="319"/>
      <c r="L457" s="113"/>
      <c r="M457" s="3"/>
      <c r="N457" s="3"/>
      <c r="O457" s="3"/>
      <c r="P457" s="3"/>
      <c r="Q457" s="3"/>
      <c r="R457" s="113"/>
      <c r="S457" s="113"/>
      <c r="T457" s="3"/>
      <c r="U457" s="3"/>
      <c r="V457" s="3"/>
      <c r="W457" s="3"/>
      <c r="X457" s="3"/>
      <c r="Y457" s="3"/>
      <c r="Z457" s="3"/>
      <c r="AA457" s="3"/>
      <c r="AB457" s="3"/>
      <c r="AC457" s="3"/>
      <c r="AD457" s="3"/>
      <c r="AE457" s="3"/>
      <c r="AF457" s="3"/>
      <c r="AG457" s="3"/>
      <c r="AH457" s="3"/>
      <c r="AI457" s="3"/>
      <c r="AJ457" s="3"/>
      <c r="AK457" s="3"/>
      <c r="AL457" s="3"/>
    </row>
    <row r="458" spans="1:38" ht="12.75">
      <c r="A458" s="3"/>
      <c r="B458" s="3"/>
      <c r="C458" s="3"/>
      <c r="D458" s="3"/>
      <c r="E458" s="4"/>
      <c r="F458" s="4"/>
      <c r="G458" s="4"/>
      <c r="H458" s="111"/>
      <c r="I458" s="4"/>
      <c r="J458" s="4"/>
      <c r="K458" s="319"/>
      <c r="L458" s="113"/>
      <c r="M458" s="3"/>
      <c r="N458" s="3"/>
      <c r="O458" s="3"/>
      <c r="P458" s="3"/>
      <c r="Q458" s="3"/>
      <c r="R458" s="113"/>
      <c r="S458" s="113"/>
      <c r="T458" s="3"/>
      <c r="U458" s="3"/>
      <c r="V458" s="3"/>
      <c r="W458" s="3"/>
      <c r="X458" s="3"/>
      <c r="Y458" s="3"/>
      <c r="Z458" s="3"/>
      <c r="AA458" s="3"/>
      <c r="AB458" s="3"/>
      <c r="AC458" s="3"/>
      <c r="AD458" s="3"/>
      <c r="AE458" s="3"/>
      <c r="AF458" s="3"/>
      <c r="AG458" s="3"/>
      <c r="AH458" s="3"/>
      <c r="AI458" s="3"/>
      <c r="AJ458" s="3"/>
      <c r="AK458" s="3"/>
      <c r="AL458" s="3"/>
    </row>
    <row r="459" spans="1:38" ht="12.75">
      <c r="A459" s="3"/>
      <c r="B459" s="3"/>
      <c r="C459" s="3"/>
      <c r="D459" s="3"/>
      <c r="E459" s="4"/>
      <c r="F459" s="4"/>
      <c r="G459" s="4"/>
      <c r="H459" s="111"/>
      <c r="I459" s="4"/>
      <c r="J459" s="4"/>
      <c r="K459" s="319"/>
      <c r="L459" s="113"/>
      <c r="M459" s="3"/>
      <c r="N459" s="3"/>
      <c r="O459" s="3"/>
      <c r="P459" s="3"/>
      <c r="Q459" s="3"/>
      <c r="R459" s="113"/>
      <c r="S459" s="113"/>
      <c r="T459" s="3"/>
      <c r="U459" s="3"/>
      <c r="V459" s="3"/>
      <c r="W459" s="3"/>
      <c r="X459" s="3"/>
      <c r="Y459" s="3"/>
      <c r="Z459" s="3"/>
      <c r="AA459" s="3"/>
      <c r="AB459" s="3"/>
      <c r="AC459" s="3"/>
      <c r="AD459" s="3"/>
      <c r="AE459" s="3"/>
      <c r="AF459" s="3"/>
      <c r="AG459" s="3"/>
      <c r="AH459" s="3"/>
      <c r="AI459" s="3"/>
      <c r="AJ459" s="3"/>
      <c r="AK459" s="3"/>
      <c r="AL459" s="3"/>
    </row>
    <row r="460" spans="1:38" ht="12.75">
      <c r="A460" s="3"/>
      <c r="B460" s="3"/>
      <c r="C460" s="3"/>
      <c r="D460" s="3"/>
      <c r="E460" s="4"/>
      <c r="F460" s="4"/>
      <c r="G460" s="4"/>
      <c r="H460" s="111"/>
      <c r="I460" s="4"/>
      <c r="J460" s="4"/>
      <c r="K460" s="319"/>
      <c r="L460" s="113"/>
      <c r="M460" s="3"/>
      <c r="N460" s="3"/>
      <c r="O460" s="3"/>
      <c r="P460" s="3"/>
      <c r="Q460" s="3"/>
      <c r="R460" s="113"/>
      <c r="S460" s="113"/>
      <c r="T460" s="3"/>
      <c r="U460" s="3"/>
      <c r="V460" s="3"/>
      <c r="W460" s="3"/>
      <c r="X460" s="3"/>
      <c r="Y460" s="3"/>
      <c r="Z460" s="3"/>
      <c r="AA460" s="3"/>
      <c r="AB460" s="3"/>
      <c r="AC460" s="3"/>
      <c r="AD460" s="3"/>
      <c r="AE460" s="3"/>
      <c r="AF460" s="3"/>
      <c r="AG460" s="3"/>
      <c r="AH460" s="3"/>
      <c r="AI460" s="3"/>
      <c r="AJ460" s="3"/>
      <c r="AK460" s="3"/>
      <c r="AL460" s="3"/>
    </row>
    <row r="461" spans="1:38" ht="12.75">
      <c r="A461" s="3"/>
      <c r="B461" s="3"/>
      <c r="C461" s="3"/>
      <c r="D461" s="3"/>
      <c r="E461" s="4"/>
      <c r="F461" s="4"/>
      <c r="G461" s="4"/>
      <c r="H461" s="111"/>
      <c r="I461" s="4"/>
      <c r="J461" s="4"/>
      <c r="K461" s="319"/>
      <c r="L461" s="113"/>
      <c r="M461" s="3"/>
      <c r="N461" s="3"/>
      <c r="O461" s="3"/>
      <c r="P461" s="3"/>
      <c r="Q461" s="3"/>
      <c r="R461" s="113"/>
      <c r="S461" s="113"/>
      <c r="T461" s="3"/>
      <c r="U461" s="3"/>
      <c r="V461" s="3"/>
      <c r="W461" s="3"/>
      <c r="X461" s="3"/>
      <c r="Y461" s="3"/>
      <c r="Z461" s="3"/>
      <c r="AA461" s="3"/>
      <c r="AB461" s="3"/>
      <c r="AC461" s="3"/>
      <c r="AD461" s="3"/>
      <c r="AE461" s="3"/>
      <c r="AF461" s="3"/>
      <c r="AG461" s="3"/>
      <c r="AH461" s="3"/>
      <c r="AI461" s="3"/>
      <c r="AJ461" s="3"/>
      <c r="AK461" s="3"/>
      <c r="AL461" s="3"/>
    </row>
    <row r="462" spans="1:38" ht="12.75">
      <c r="A462" s="3"/>
      <c r="B462" s="3"/>
      <c r="C462" s="3"/>
      <c r="D462" s="3"/>
      <c r="E462" s="4"/>
      <c r="F462" s="4"/>
      <c r="G462" s="4"/>
      <c r="H462" s="111"/>
      <c r="I462" s="4"/>
      <c r="J462" s="4"/>
      <c r="K462" s="319"/>
      <c r="L462" s="113"/>
      <c r="M462" s="3"/>
      <c r="N462" s="3"/>
      <c r="O462" s="3"/>
      <c r="P462" s="3"/>
      <c r="Q462" s="3"/>
      <c r="R462" s="113"/>
      <c r="S462" s="113"/>
      <c r="T462" s="3"/>
      <c r="U462" s="3"/>
      <c r="V462" s="3"/>
      <c r="W462" s="3"/>
      <c r="X462" s="3"/>
      <c r="Y462" s="3"/>
      <c r="Z462" s="3"/>
      <c r="AA462" s="3"/>
      <c r="AB462" s="3"/>
      <c r="AC462" s="3"/>
      <c r="AD462" s="3"/>
      <c r="AE462" s="3"/>
      <c r="AF462" s="3"/>
      <c r="AG462" s="3"/>
      <c r="AH462" s="3"/>
      <c r="AI462" s="3"/>
      <c r="AJ462" s="3"/>
      <c r="AK462" s="3"/>
      <c r="AL462" s="3"/>
    </row>
    <row r="463" spans="1:38" ht="12.75">
      <c r="A463" s="3"/>
      <c r="B463" s="3"/>
      <c r="C463" s="3"/>
      <c r="D463" s="3"/>
      <c r="E463" s="4"/>
      <c r="F463" s="4"/>
      <c r="G463" s="4"/>
      <c r="H463" s="111"/>
      <c r="I463" s="4"/>
      <c r="J463" s="4"/>
      <c r="K463" s="319"/>
      <c r="L463" s="113"/>
      <c r="M463" s="3"/>
      <c r="N463" s="3"/>
      <c r="O463" s="3"/>
      <c r="P463" s="3"/>
      <c r="Q463" s="3"/>
      <c r="R463" s="113"/>
      <c r="S463" s="113"/>
      <c r="T463" s="3"/>
      <c r="U463" s="3"/>
      <c r="V463" s="3"/>
      <c r="W463" s="3"/>
      <c r="X463" s="3"/>
      <c r="Y463" s="3"/>
      <c r="Z463" s="3"/>
      <c r="AA463" s="3"/>
      <c r="AB463" s="3"/>
      <c r="AC463" s="3"/>
      <c r="AD463" s="3"/>
      <c r="AE463" s="3"/>
      <c r="AF463" s="3"/>
      <c r="AG463" s="3"/>
      <c r="AH463" s="3"/>
      <c r="AI463" s="3"/>
      <c r="AJ463" s="3"/>
      <c r="AK463" s="3"/>
      <c r="AL463" s="3"/>
    </row>
    <row r="464" spans="1:38" ht="12.75">
      <c r="A464" s="3"/>
      <c r="B464" s="3"/>
      <c r="C464" s="3"/>
      <c r="D464" s="3"/>
      <c r="E464" s="4"/>
      <c r="F464" s="4"/>
      <c r="G464" s="4"/>
      <c r="H464" s="111"/>
      <c r="I464" s="4"/>
      <c r="J464" s="4"/>
      <c r="K464" s="319"/>
      <c r="L464" s="113"/>
      <c r="M464" s="3"/>
      <c r="N464" s="3"/>
      <c r="O464" s="3"/>
      <c r="P464" s="3"/>
      <c r="Q464" s="3"/>
      <c r="R464" s="113"/>
      <c r="S464" s="113"/>
      <c r="T464" s="3"/>
      <c r="U464" s="3"/>
      <c r="V464" s="3"/>
      <c r="W464" s="3"/>
      <c r="X464" s="3"/>
      <c r="Y464" s="3"/>
      <c r="Z464" s="3"/>
      <c r="AA464" s="3"/>
      <c r="AB464" s="3"/>
      <c r="AC464" s="3"/>
      <c r="AD464" s="3"/>
      <c r="AE464" s="3"/>
      <c r="AF464" s="3"/>
      <c r="AG464" s="3"/>
      <c r="AH464" s="3"/>
      <c r="AI464" s="3"/>
      <c r="AJ464" s="3"/>
      <c r="AK464" s="3"/>
      <c r="AL464" s="3"/>
    </row>
    <row r="465" spans="1:38" ht="12.75">
      <c r="A465" s="3"/>
      <c r="B465" s="3"/>
      <c r="C465" s="3"/>
      <c r="D465" s="3"/>
      <c r="E465" s="4"/>
      <c r="F465" s="4"/>
      <c r="G465" s="4"/>
      <c r="H465" s="111"/>
      <c r="I465" s="4"/>
      <c r="J465" s="4"/>
      <c r="K465" s="319"/>
      <c r="L465" s="113"/>
      <c r="M465" s="3"/>
      <c r="N465" s="3"/>
      <c r="O465" s="3"/>
      <c r="P465" s="3"/>
      <c r="Q465" s="3"/>
      <c r="R465" s="113"/>
      <c r="S465" s="113"/>
      <c r="T465" s="3"/>
      <c r="U465" s="3"/>
      <c r="V465" s="3"/>
      <c r="W465" s="3"/>
      <c r="X465" s="3"/>
      <c r="Y465" s="3"/>
      <c r="Z465" s="3"/>
      <c r="AA465" s="3"/>
      <c r="AB465" s="3"/>
      <c r="AC465" s="3"/>
      <c r="AD465" s="3"/>
      <c r="AE465" s="3"/>
      <c r="AF465" s="3"/>
      <c r="AG465" s="3"/>
      <c r="AH465" s="3"/>
      <c r="AI465" s="3"/>
      <c r="AJ465" s="3"/>
      <c r="AK465" s="3"/>
      <c r="AL465" s="3"/>
    </row>
    <row r="466" spans="1:38" ht="12.75">
      <c r="A466" s="3"/>
      <c r="B466" s="3"/>
      <c r="C466" s="3"/>
      <c r="D466" s="3"/>
      <c r="E466" s="4"/>
      <c r="F466" s="4"/>
      <c r="G466" s="4"/>
      <c r="H466" s="111"/>
      <c r="I466" s="4"/>
      <c r="J466" s="4"/>
      <c r="K466" s="319"/>
      <c r="L466" s="113"/>
      <c r="M466" s="3"/>
      <c r="N466" s="3"/>
      <c r="O466" s="3"/>
      <c r="P466" s="3"/>
      <c r="Q466" s="3"/>
      <c r="R466" s="113"/>
      <c r="S466" s="113"/>
      <c r="T466" s="3"/>
      <c r="U466" s="3"/>
      <c r="V466" s="3"/>
      <c r="W466" s="3"/>
      <c r="X466" s="3"/>
      <c r="Y466" s="3"/>
      <c r="Z466" s="3"/>
      <c r="AA466" s="3"/>
      <c r="AB466" s="3"/>
      <c r="AC466" s="3"/>
      <c r="AD466" s="3"/>
      <c r="AE466" s="3"/>
      <c r="AF466" s="3"/>
      <c r="AG466" s="3"/>
      <c r="AH466" s="3"/>
      <c r="AI466" s="3"/>
      <c r="AJ466" s="3"/>
      <c r="AK466" s="3"/>
      <c r="AL466" s="3"/>
    </row>
    <row r="467" spans="1:38" ht="12.75">
      <c r="A467" s="3"/>
      <c r="B467" s="3"/>
      <c r="C467" s="3"/>
      <c r="D467" s="3"/>
      <c r="E467" s="4"/>
      <c r="F467" s="4"/>
      <c r="G467" s="4"/>
      <c r="H467" s="111"/>
      <c r="I467" s="4"/>
      <c r="J467" s="4"/>
      <c r="K467" s="319"/>
      <c r="L467" s="113"/>
      <c r="M467" s="3"/>
      <c r="N467" s="3"/>
      <c r="O467" s="3"/>
      <c r="P467" s="3"/>
      <c r="Q467" s="3"/>
      <c r="R467" s="113"/>
      <c r="S467" s="113"/>
      <c r="T467" s="3"/>
      <c r="U467" s="3"/>
      <c r="V467" s="3"/>
      <c r="W467" s="3"/>
      <c r="X467" s="3"/>
      <c r="Y467" s="3"/>
      <c r="Z467" s="3"/>
      <c r="AA467" s="3"/>
      <c r="AB467" s="3"/>
      <c r="AC467" s="3"/>
      <c r="AD467" s="3"/>
      <c r="AE467" s="3"/>
      <c r="AF467" s="3"/>
      <c r="AG467" s="3"/>
      <c r="AH467" s="3"/>
      <c r="AI467" s="3"/>
      <c r="AJ467" s="3"/>
      <c r="AK467" s="3"/>
      <c r="AL467" s="3"/>
    </row>
    <row r="468" spans="1:38" ht="12.75">
      <c r="A468" s="3"/>
      <c r="B468" s="3"/>
      <c r="C468" s="3"/>
      <c r="D468" s="3"/>
      <c r="E468" s="4"/>
      <c r="F468" s="4"/>
      <c r="G468" s="4"/>
      <c r="H468" s="111"/>
      <c r="I468" s="4"/>
      <c r="J468" s="4"/>
      <c r="K468" s="319"/>
      <c r="L468" s="113"/>
      <c r="M468" s="3"/>
      <c r="N468" s="3"/>
      <c r="O468" s="3"/>
      <c r="P468" s="3"/>
      <c r="Q468" s="3"/>
      <c r="R468" s="113"/>
      <c r="S468" s="113"/>
      <c r="T468" s="3"/>
      <c r="U468" s="3"/>
      <c r="V468" s="3"/>
      <c r="W468" s="3"/>
      <c r="X468" s="3"/>
      <c r="Y468" s="3"/>
      <c r="Z468" s="3"/>
      <c r="AA468" s="3"/>
      <c r="AB468" s="3"/>
      <c r="AC468" s="3"/>
      <c r="AD468" s="3"/>
      <c r="AE468" s="3"/>
      <c r="AF468" s="3"/>
      <c r="AG468" s="3"/>
      <c r="AH468" s="3"/>
      <c r="AI468" s="3"/>
      <c r="AJ468" s="3"/>
      <c r="AK468" s="3"/>
      <c r="AL468" s="3"/>
    </row>
    <row r="469" spans="1:38" ht="12.75">
      <c r="A469" s="3"/>
      <c r="B469" s="3"/>
      <c r="C469" s="3"/>
      <c r="D469" s="3"/>
      <c r="E469" s="4"/>
      <c r="F469" s="4"/>
      <c r="G469" s="4"/>
      <c r="H469" s="111"/>
      <c r="I469" s="4"/>
      <c r="J469" s="4"/>
      <c r="K469" s="319"/>
      <c r="L469" s="113"/>
      <c r="M469" s="3"/>
      <c r="N469" s="3"/>
      <c r="O469" s="3"/>
      <c r="P469" s="3"/>
      <c r="Q469" s="3"/>
      <c r="R469" s="113"/>
      <c r="S469" s="113"/>
      <c r="T469" s="3"/>
      <c r="U469" s="3"/>
      <c r="V469" s="3"/>
      <c r="W469" s="3"/>
      <c r="X469" s="3"/>
      <c r="Y469" s="3"/>
      <c r="Z469" s="3"/>
      <c r="AA469" s="3"/>
      <c r="AB469" s="3"/>
      <c r="AC469" s="3"/>
      <c r="AD469" s="3"/>
      <c r="AE469" s="3"/>
      <c r="AF469" s="3"/>
      <c r="AG469" s="3"/>
      <c r="AH469" s="3"/>
      <c r="AI469" s="3"/>
      <c r="AJ469" s="3"/>
      <c r="AK469" s="3"/>
      <c r="AL469" s="3"/>
    </row>
    <row r="470" spans="1:38" ht="12.75">
      <c r="A470" s="3"/>
      <c r="B470" s="3"/>
      <c r="C470" s="3"/>
      <c r="D470" s="3"/>
      <c r="E470" s="4"/>
      <c r="F470" s="4"/>
      <c r="G470" s="4"/>
      <c r="H470" s="111"/>
      <c r="I470" s="4"/>
      <c r="J470" s="4"/>
      <c r="K470" s="319"/>
      <c r="L470" s="113"/>
      <c r="M470" s="3"/>
      <c r="N470" s="3"/>
      <c r="O470" s="3"/>
      <c r="P470" s="3"/>
      <c r="Q470" s="3"/>
      <c r="R470" s="113"/>
      <c r="S470" s="113"/>
      <c r="T470" s="3"/>
      <c r="U470" s="3"/>
      <c r="V470" s="3"/>
      <c r="W470" s="3"/>
      <c r="X470" s="3"/>
      <c r="Y470" s="3"/>
      <c r="Z470" s="3"/>
      <c r="AA470" s="3"/>
      <c r="AB470" s="3"/>
      <c r="AC470" s="3"/>
      <c r="AD470" s="3"/>
      <c r="AE470" s="3"/>
      <c r="AF470" s="3"/>
      <c r="AG470" s="3"/>
      <c r="AH470" s="3"/>
      <c r="AI470" s="3"/>
      <c r="AJ470" s="3"/>
      <c r="AK470" s="3"/>
      <c r="AL470" s="3"/>
    </row>
    <row r="471" spans="1:38" ht="12.75">
      <c r="A471" s="3"/>
      <c r="B471" s="3"/>
      <c r="C471" s="3"/>
      <c r="D471" s="3"/>
      <c r="E471" s="4"/>
      <c r="F471" s="4"/>
      <c r="G471" s="4"/>
      <c r="H471" s="111"/>
      <c r="I471" s="4"/>
      <c r="J471" s="4"/>
      <c r="K471" s="319"/>
      <c r="L471" s="113"/>
      <c r="M471" s="3"/>
      <c r="N471" s="3"/>
      <c r="O471" s="3"/>
      <c r="P471" s="3"/>
      <c r="Q471" s="3"/>
      <c r="R471" s="113"/>
      <c r="S471" s="113"/>
      <c r="T471" s="3"/>
      <c r="U471" s="3"/>
      <c r="V471" s="3"/>
      <c r="W471" s="3"/>
      <c r="X471" s="3"/>
      <c r="Y471" s="3"/>
      <c r="Z471" s="3"/>
      <c r="AA471" s="3"/>
      <c r="AB471" s="3"/>
      <c r="AC471" s="3"/>
      <c r="AD471" s="3"/>
      <c r="AE471" s="3"/>
      <c r="AF471" s="3"/>
      <c r="AG471" s="3"/>
      <c r="AH471" s="3"/>
      <c r="AI471" s="3"/>
      <c r="AJ471" s="3"/>
      <c r="AK471" s="3"/>
      <c r="AL471" s="3"/>
    </row>
    <row r="472" spans="1:38" ht="12.75">
      <c r="A472" s="3"/>
      <c r="B472" s="3"/>
      <c r="C472" s="3"/>
      <c r="D472" s="3"/>
      <c r="E472" s="4"/>
      <c r="F472" s="4"/>
      <c r="G472" s="4"/>
      <c r="H472" s="111"/>
      <c r="I472" s="4"/>
      <c r="J472" s="4"/>
      <c r="K472" s="319"/>
      <c r="L472" s="113"/>
      <c r="M472" s="3"/>
      <c r="N472" s="3"/>
      <c r="O472" s="3"/>
      <c r="P472" s="3"/>
      <c r="Q472" s="3"/>
      <c r="R472" s="113"/>
      <c r="S472" s="113"/>
      <c r="T472" s="3"/>
      <c r="U472" s="3"/>
      <c r="V472" s="3"/>
      <c r="W472" s="3"/>
      <c r="X472" s="3"/>
      <c r="Y472" s="3"/>
      <c r="Z472" s="3"/>
      <c r="AA472" s="3"/>
      <c r="AB472" s="3"/>
      <c r="AC472" s="3"/>
      <c r="AD472" s="3"/>
      <c r="AE472" s="3"/>
      <c r="AF472" s="3"/>
      <c r="AG472" s="3"/>
      <c r="AH472" s="3"/>
      <c r="AI472" s="3"/>
      <c r="AJ472" s="3"/>
      <c r="AK472" s="3"/>
      <c r="AL472" s="3"/>
    </row>
    <row r="473" spans="1:38" ht="12.75">
      <c r="A473" s="3"/>
      <c r="B473" s="3"/>
      <c r="C473" s="3"/>
      <c r="D473" s="3"/>
      <c r="E473" s="4"/>
      <c r="F473" s="4"/>
      <c r="G473" s="4"/>
      <c r="H473" s="111"/>
      <c r="I473" s="4"/>
      <c r="J473" s="4"/>
      <c r="K473" s="319"/>
      <c r="L473" s="113"/>
      <c r="M473" s="3"/>
      <c r="N473" s="3"/>
      <c r="O473" s="3"/>
      <c r="P473" s="3"/>
      <c r="Q473" s="3"/>
      <c r="R473" s="113"/>
      <c r="S473" s="113"/>
      <c r="T473" s="3"/>
      <c r="U473" s="3"/>
      <c r="V473" s="3"/>
      <c r="W473" s="3"/>
      <c r="X473" s="3"/>
      <c r="Y473" s="3"/>
      <c r="Z473" s="3"/>
      <c r="AA473" s="3"/>
      <c r="AB473" s="3"/>
      <c r="AC473" s="3"/>
      <c r="AD473" s="3"/>
      <c r="AE473" s="3"/>
      <c r="AF473" s="3"/>
      <c r="AG473" s="3"/>
      <c r="AH473" s="3"/>
      <c r="AI473" s="3"/>
      <c r="AJ473" s="3"/>
      <c r="AK473" s="3"/>
      <c r="AL473" s="3"/>
    </row>
    <row r="474" spans="1:38" ht="12.75">
      <c r="A474" s="3"/>
      <c r="B474" s="3"/>
      <c r="C474" s="3"/>
      <c r="D474" s="3"/>
      <c r="E474" s="4"/>
      <c r="F474" s="4"/>
      <c r="G474" s="4"/>
      <c r="H474" s="111"/>
      <c r="I474" s="4"/>
      <c r="J474" s="4"/>
      <c r="K474" s="319"/>
      <c r="L474" s="113"/>
      <c r="M474" s="3"/>
      <c r="N474" s="3"/>
      <c r="O474" s="3"/>
      <c r="P474" s="3"/>
      <c r="Q474" s="3"/>
      <c r="R474" s="113"/>
      <c r="S474" s="113"/>
      <c r="T474" s="3"/>
      <c r="U474" s="3"/>
      <c r="V474" s="3"/>
      <c r="W474" s="3"/>
      <c r="X474" s="3"/>
      <c r="Y474" s="3"/>
      <c r="Z474" s="3"/>
      <c r="AA474" s="3"/>
      <c r="AB474" s="3"/>
      <c r="AC474" s="3"/>
      <c r="AD474" s="3"/>
      <c r="AE474" s="3"/>
      <c r="AF474" s="3"/>
      <c r="AG474" s="3"/>
      <c r="AH474" s="3"/>
      <c r="AI474" s="3"/>
      <c r="AJ474" s="3"/>
      <c r="AK474" s="3"/>
      <c r="AL474" s="3"/>
    </row>
    <row r="475" spans="1:38" ht="12.75">
      <c r="A475" s="3"/>
      <c r="B475" s="3"/>
      <c r="C475" s="3"/>
      <c r="D475" s="3"/>
      <c r="E475" s="4"/>
      <c r="F475" s="4"/>
      <c r="G475" s="4"/>
      <c r="H475" s="111"/>
      <c r="I475" s="4"/>
      <c r="J475" s="4"/>
      <c r="K475" s="319"/>
      <c r="L475" s="113"/>
      <c r="M475" s="3"/>
      <c r="N475" s="3"/>
      <c r="O475" s="3"/>
      <c r="P475" s="3"/>
      <c r="Q475" s="3"/>
      <c r="R475" s="113"/>
      <c r="S475" s="113"/>
      <c r="T475" s="3"/>
      <c r="U475" s="3"/>
      <c r="V475" s="3"/>
      <c r="W475" s="3"/>
      <c r="X475" s="3"/>
      <c r="Y475" s="3"/>
      <c r="Z475" s="3"/>
      <c r="AA475" s="3"/>
      <c r="AB475" s="3"/>
      <c r="AC475" s="3"/>
      <c r="AD475" s="3"/>
      <c r="AE475" s="3"/>
      <c r="AF475" s="3"/>
      <c r="AG475" s="3"/>
      <c r="AH475" s="3"/>
      <c r="AI475" s="3"/>
      <c r="AJ475" s="3"/>
      <c r="AK475" s="3"/>
      <c r="AL475" s="3"/>
    </row>
    <row r="476" spans="1:38" ht="12.75">
      <c r="A476" s="3"/>
      <c r="B476" s="3"/>
      <c r="C476" s="3"/>
      <c r="D476" s="3"/>
      <c r="E476" s="4"/>
      <c r="F476" s="4"/>
      <c r="G476" s="4"/>
      <c r="H476" s="111"/>
      <c r="I476" s="4"/>
      <c r="J476" s="4"/>
      <c r="K476" s="319"/>
      <c r="L476" s="113"/>
      <c r="M476" s="3"/>
      <c r="N476" s="3"/>
      <c r="O476" s="3"/>
      <c r="P476" s="3"/>
      <c r="Q476" s="3"/>
      <c r="R476" s="113"/>
      <c r="S476" s="113"/>
      <c r="T476" s="3"/>
      <c r="U476" s="3"/>
      <c r="V476" s="3"/>
      <c r="W476" s="3"/>
      <c r="X476" s="3"/>
      <c r="Y476" s="3"/>
      <c r="Z476" s="3"/>
      <c r="AA476" s="3"/>
      <c r="AB476" s="3"/>
      <c r="AC476" s="3"/>
      <c r="AD476" s="3"/>
      <c r="AE476" s="3"/>
      <c r="AF476" s="3"/>
      <c r="AG476" s="3"/>
      <c r="AH476" s="3"/>
      <c r="AI476" s="3"/>
      <c r="AJ476" s="3"/>
      <c r="AK476" s="3"/>
      <c r="AL476" s="3"/>
    </row>
    <row r="477" spans="1:38" ht="12.75">
      <c r="A477" s="3"/>
      <c r="B477" s="3"/>
      <c r="C477" s="3"/>
      <c r="D477" s="3"/>
      <c r="E477" s="4"/>
      <c r="F477" s="4"/>
      <c r="G477" s="4"/>
      <c r="H477" s="111"/>
      <c r="I477" s="4"/>
      <c r="J477" s="4"/>
      <c r="K477" s="319"/>
      <c r="L477" s="113"/>
      <c r="M477" s="3"/>
      <c r="N477" s="3"/>
      <c r="O477" s="3"/>
      <c r="P477" s="3"/>
      <c r="Q477" s="3"/>
      <c r="R477" s="113"/>
      <c r="S477" s="113"/>
      <c r="T477" s="3"/>
      <c r="U477" s="3"/>
      <c r="V477" s="3"/>
      <c r="W477" s="3"/>
      <c r="X477" s="3"/>
      <c r="Y477" s="3"/>
      <c r="Z477" s="3"/>
      <c r="AA477" s="3"/>
      <c r="AB477" s="3"/>
      <c r="AC477" s="3"/>
      <c r="AD477" s="3"/>
      <c r="AE477" s="3"/>
      <c r="AF477" s="3"/>
      <c r="AG477" s="3"/>
      <c r="AH477" s="3"/>
      <c r="AI477" s="3"/>
      <c r="AJ477" s="3"/>
      <c r="AK477" s="3"/>
      <c r="AL477" s="3"/>
    </row>
    <row r="478" spans="1:38" ht="12.75">
      <c r="A478" s="3"/>
      <c r="B478" s="3"/>
      <c r="C478" s="3"/>
      <c r="D478" s="3"/>
      <c r="E478" s="4"/>
      <c r="F478" s="4"/>
      <c r="G478" s="4"/>
      <c r="H478" s="111"/>
      <c r="I478" s="4"/>
      <c r="J478" s="4"/>
      <c r="K478" s="319"/>
      <c r="L478" s="113"/>
      <c r="M478" s="3"/>
      <c r="N478" s="3"/>
      <c r="O478" s="3"/>
      <c r="P478" s="3"/>
      <c r="Q478" s="3"/>
      <c r="R478" s="113"/>
      <c r="S478" s="113"/>
      <c r="T478" s="3"/>
      <c r="U478" s="3"/>
      <c r="V478" s="3"/>
      <c r="W478" s="3"/>
      <c r="X478" s="3"/>
      <c r="Y478" s="3"/>
      <c r="Z478" s="3"/>
      <c r="AA478" s="3"/>
      <c r="AB478" s="3"/>
      <c r="AC478" s="3"/>
      <c r="AD478" s="3"/>
      <c r="AE478" s="3"/>
      <c r="AF478" s="3"/>
      <c r="AG478" s="3"/>
      <c r="AH478" s="3"/>
      <c r="AI478" s="3"/>
      <c r="AJ478" s="3"/>
      <c r="AK478" s="3"/>
      <c r="AL478" s="3"/>
    </row>
    <row r="479" spans="1:38" ht="12.75">
      <c r="A479" s="3"/>
      <c r="B479" s="3"/>
      <c r="C479" s="3"/>
      <c r="D479" s="3"/>
      <c r="E479" s="4"/>
      <c r="F479" s="4"/>
      <c r="G479" s="4"/>
      <c r="H479" s="111"/>
      <c r="I479" s="4"/>
      <c r="J479" s="4"/>
      <c r="K479" s="319"/>
      <c r="L479" s="113"/>
      <c r="M479" s="3"/>
      <c r="N479" s="3"/>
      <c r="O479" s="3"/>
      <c r="P479" s="3"/>
      <c r="Q479" s="3"/>
      <c r="R479" s="113"/>
      <c r="S479" s="113"/>
      <c r="T479" s="3"/>
      <c r="U479" s="3"/>
      <c r="V479" s="3"/>
      <c r="W479" s="3"/>
      <c r="X479" s="3"/>
      <c r="Y479" s="3"/>
      <c r="Z479" s="3"/>
      <c r="AA479" s="3"/>
      <c r="AB479" s="3"/>
      <c r="AC479" s="3"/>
      <c r="AD479" s="3"/>
      <c r="AE479" s="3"/>
      <c r="AF479" s="3"/>
      <c r="AG479" s="3"/>
      <c r="AH479" s="3"/>
      <c r="AI479" s="3"/>
      <c r="AJ479" s="3"/>
      <c r="AK479" s="3"/>
      <c r="AL479" s="3"/>
    </row>
    <row r="480" spans="1:38" ht="12.75">
      <c r="A480" s="3"/>
      <c r="B480" s="3"/>
      <c r="C480" s="3"/>
      <c r="D480" s="3"/>
      <c r="E480" s="4"/>
      <c r="F480" s="4"/>
      <c r="G480" s="4"/>
      <c r="H480" s="111"/>
      <c r="I480" s="4"/>
      <c r="J480" s="4"/>
      <c r="K480" s="319"/>
      <c r="L480" s="113"/>
      <c r="M480" s="3"/>
      <c r="N480" s="3"/>
      <c r="O480" s="3"/>
      <c r="P480" s="3"/>
      <c r="Q480" s="3"/>
      <c r="R480" s="113"/>
      <c r="S480" s="113"/>
      <c r="T480" s="3"/>
      <c r="U480" s="3"/>
      <c r="V480" s="3"/>
      <c r="W480" s="3"/>
      <c r="X480" s="3"/>
      <c r="Y480" s="3"/>
      <c r="Z480" s="3"/>
      <c r="AA480" s="3"/>
      <c r="AB480" s="3"/>
      <c r="AC480" s="3"/>
      <c r="AD480" s="3"/>
      <c r="AE480" s="3"/>
      <c r="AF480" s="3"/>
      <c r="AG480" s="3"/>
      <c r="AH480" s="3"/>
      <c r="AI480" s="3"/>
      <c r="AJ480" s="3"/>
      <c r="AK480" s="3"/>
      <c r="AL480" s="3"/>
    </row>
    <row r="481" spans="1:38" ht="12.75">
      <c r="A481" s="3"/>
      <c r="B481" s="3"/>
      <c r="C481" s="3"/>
      <c r="D481" s="3"/>
      <c r="E481" s="4"/>
      <c r="F481" s="4"/>
      <c r="G481" s="4"/>
      <c r="H481" s="111"/>
      <c r="I481" s="4"/>
      <c r="J481" s="4"/>
      <c r="K481" s="319"/>
      <c r="L481" s="113"/>
      <c r="M481" s="3"/>
      <c r="N481" s="3"/>
      <c r="O481" s="3"/>
      <c r="P481" s="3"/>
      <c r="Q481" s="3"/>
      <c r="R481" s="113"/>
      <c r="S481" s="113"/>
      <c r="T481" s="3"/>
      <c r="U481" s="3"/>
      <c r="V481" s="3"/>
      <c r="W481" s="3"/>
      <c r="X481" s="3"/>
      <c r="Y481" s="3"/>
      <c r="Z481" s="3"/>
      <c r="AA481" s="3"/>
      <c r="AB481" s="3"/>
      <c r="AC481" s="3"/>
      <c r="AD481" s="3"/>
      <c r="AE481" s="3"/>
      <c r="AF481" s="3"/>
      <c r="AG481" s="3"/>
      <c r="AH481" s="3"/>
      <c r="AI481" s="3"/>
      <c r="AJ481" s="3"/>
      <c r="AK481" s="3"/>
      <c r="AL481" s="3"/>
    </row>
    <row r="482" spans="1:38" ht="12.75">
      <c r="A482" s="3"/>
      <c r="B482" s="3"/>
      <c r="C482" s="3"/>
      <c r="D482" s="3"/>
      <c r="E482" s="4"/>
      <c r="F482" s="4"/>
      <c r="G482" s="4"/>
      <c r="H482" s="111"/>
      <c r="I482" s="4"/>
      <c r="J482" s="4"/>
      <c r="K482" s="319"/>
      <c r="L482" s="113"/>
      <c r="M482" s="3"/>
      <c r="N482" s="3"/>
      <c r="O482" s="3"/>
      <c r="P482" s="3"/>
      <c r="Q482" s="3"/>
      <c r="R482" s="113"/>
      <c r="S482" s="113"/>
      <c r="T482" s="3"/>
      <c r="U482" s="3"/>
      <c r="V482" s="3"/>
      <c r="W482" s="3"/>
      <c r="X482" s="3"/>
      <c r="Y482" s="3"/>
      <c r="Z482" s="3"/>
      <c r="AA482" s="3"/>
      <c r="AB482" s="3"/>
      <c r="AC482" s="3"/>
      <c r="AD482" s="3"/>
      <c r="AE482" s="3"/>
      <c r="AF482" s="3"/>
      <c r="AG482" s="3"/>
      <c r="AH482" s="3"/>
      <c r="AI482" s="3"/>
      <c r="AJ482" s="3"/>
      <c r="AK482" s="3"/>
      <c r="AL482" s="3"/>
    </row>
    <row r="483" spans="1:38" ht="12.75">
      <c r="A483" s="3"/>
      <c r="B483" s="3"/>
      <c r="C483" s="3"/>
      <c r="D483" s="3"/>
      <c r="E483" s="4"/>
      <c r="F483" s="4"/>
      <c r="G483" s="4"/>
      <c r="H483" s="111"/>
      <c r="I483" s="4"/>
      <c r="J483" s="4"/>
      <c r="K483" s="319"/>
      <c r="L483" s="113"/>
      <c r="M483" s="3"/>
      <c r="N483" s="3"/>
      <c r="O483" s="3"/>
      <c r="P483" s="3"/>
      <c r="Q483" s="3"/>
      <c r="R483" s="113"/>
      <c r="S483" s="113"/>
      <c r="T483" s="3"/>
      <c r="U483" s="3"/>
      <c r="V483" s="3"/>
      <c r="W483" s="3"/>
      <c r="X483" s="3"/>
      <c r="Y483" s="3"/>
      <c r="Z483" s="3"/>
      <c r="AA483" s="3"/>
      <c r="AB483" s="3"/>
      <c r="AC483" s="3"/>
      <c r="AD483" s="3"/>
      <c r="AE483" s="3"/>
      <c r="AF483" s="3"/>
      <c r="AG483" s="3"/>
      <c r="AH483" s="3"/>
      <c r="AI483" s="3"/>
      <c r="AJ483" s="3"/>
      <c r="AK483" s="3"/>
      <c r="AL483" s="3"/>
    </row>
    <row r="484" spans="1:38" ht="12.75">
      <c r="A484" s="3"/>
      <c r="B484" s="3"/>
      <c r="C484" s="3"/>
      <c r="D484" s="3"/>
      <c r="E484" s="4"/>
      <c r="F484" s="4"/>
      <c r="G484" s="4"/>
      <c r="H484" s="111"/>
      <c r="I484" s="4"/>
      <c r="J484" s="4"/>
      <c r="K484" s="319"/>
      <c r="L484" s="113"/>
      <c r="M484" s="3"/>
      <c r="N484" s="3"/>
      <c r="O484" s="3"/>
      <c r="P484" s="3"/>
      <c r="Q484" s="3"/>
      <c r="R484" s="113"/>
      <c r="S484" s="113"/>
      <c r="T484" s="3"/>
      <c r="U484" s="3"/>
      <c r="V484" s="3"/>
      <c r="W484" s="3"/>
      <c r="X484" s="3"/>
      <c r="Y484" s="3"/>
      <c r="Z484" s="3"/>
      <c r="AA484" s="3"/>
      <c r="AB484" s="3"/>
      <c r="AC484" s="3"/>
      <c r="AD484" s="3"/>
      <c r="AE484" s="3"/>
      <c r="AF484" s="3"/>
      <c r="AG484" s="3"/>
      <c r="AH484" s="3"/>
      <c r="AI484" s="3"/>
      <c r="AJ484" s="3"/>
      <c r="AK484" s="3"/>
      <c r="AL484" s="3"/>
    </row>
    <row r="485" spans="1:38" ht="12.75">
      <c r="A485" s="3"/>
      <c r="B485" s="3"/>
      <c r="C485" s="3"/>
      <c r="D485" s="3"/>
      <c r="E485" s="4"/>
      <c r="F485" s="4"/>
      <c r="G485" s="4"/>
      <c r="H485" s="111"/>
      <c r="I485" s="4"/>
      <c r="J485" s="4"/>
      <c r="K485" s="319"/>
      <c r="L485" s="113"/>
      <c r="M485" s="3"/>
      <c r="N485" s="3"/>
      <c r="O485" s="3"/>
      <c r="P485" s="3"/>
      <c r="Q485" s="3"/>
      <c r="R485" s="113"/>
      <c r="S485" s="113"/>
      <c r="T485" s="3"/>
      <c r="U485" s="3"/>
      <c r="V485" s="3"/>
      <c r="W485" s="3"/>
      <c r="X485" s="3"/>
      <c r="Y485" s="3"/>
      <c r="Z485" s="3"/>
      <c r="AA485" s="3"/>
      <c r="AB485" s="3"/>
      <c r="AC485" s="3"/>
      <c r="AD485" s="3"/>
      <c r="AE485" s="3"/>
      <c r="AF485" s="3"/>
      <c r="AG485" s="3"/>
      <c r="AH485" s="3"/>
      <c r="AI485" s="3"/>
      <c r="AJ485" s="3"/>
      <c r="AK485" s="3"/>
      <c r="AL485" s="3"/>
    </row>
    <row r="486" spans="1:38" ht="12.75">
      <c r="A486" s="3"/>
      <c r="B486" s="3"/>
      <c r="C486" s="3"/>
      <c r="D486" s="3"/>
      <c r="E486" s="4"/>
      <c r="F486" s="4"/>
      <c r="G486" s="4"/>
      <c r="H486" s="111"/>
      <c r="I486" s="4"/>
      <c r="J486" s="4"/>
      <c r="K486" s="319"/>
      <c r="L486" s="113"/>
      <c r="M486" s="3"/>
      <c r="N486" s="3"/>
      <c r="O486" s="3"/>
      <c r="P486" s="3"/>
      <c r="Q486" s="3"/>
      <c r="R486" s="113"/>
      <c r="S486" s="113"/>
      <c r="T486" s="3"/>
      <c r="U486" s="3"/>
      <c r="V486" s="3"/>
      <c r="W486" s="3"/>
      <c r="X486" s="3"/>
      <c r="Y486" s="3"/>
      <c r="Z486" s="3"/>
      <c r="AA486" s="3"/>
      <c r="AB486" s="3"/>
      <c r="AC486" s="3"/>
      <c r="AD486" s="3"/>
      <c r="AE486" s="3"/>
      <c r="AF486" s="3"/>
      <c r="AG486" s="3"/>
      <c r="AH486" s="3"/>
      <c r="AI486" s="3"/>
      <c r="AJ486" s="3"/>
      <c r="AK486" s="3"/>
      <c r="AL486" s="3"/>
    </row>
    <row r="487" spans="1:38" ht="12.75">
      <c r="A487" s="3"/>
      <c r="B487" s="3"/>
      <c r="C487" s="3"/>
      <c r="D487" s="3"/>
      <c r="E487" s="4"/>
      <c r="F487" s="4"/>
      <c r="G487" s="4"/>
      <c r="H487" s="111"/>
      <c r="I487" s="4"/>
      <c r="J487" s="4"/>
      <c r="K487" s="319"/>
      <c r="L487" s="113"/>
      <c r="M487" s="3"/>
      <c r="N487" s="3"/>
      <c r="O487" s="3"/>
      <c r="P487" s="3"/>
      <c r="Q487" s="3"/>
      <c r="R487" s="113"/>
      <c r="S487" s="113"/>
      <c r="T487" s="3"/>
      <c r="U487" s="3"/>
      <c r="V487" s="3"/>
      <c r="W487" s="3"/>
      <c r="X487" s="3"/>
      <c r="Y487" s="3"/>
      <c r="Z487" s="3"/>
      <c r="AA487" s="3"/>
      <c r="AB487" s="3"/>
      <c r="AC487" s="3"/>
      <c r="AD487" s="3"/>
      <c r="AE487" s="3"/>
      <c r="AF487" s="3"/>
      <c r="AG487" s="3"/>
      <c r="AH487" s="3"/>
      <c r="AI487" s="3"/>
      <c r="AJ487" s="3"/>
      <c r="AK487" s="3"/>
      <c r="AL487" s="3"/>
    </row>
    <row r="488" spans="1:38" ht="12.75">
      <c r="A488" s="3"/>
      <c r="B488" s="3"/>
      <c r="C488" s="3"/>
      <c r="D488" s="3"/>
      <c r="E488" s="4"/>
      <c r="F488" s="4"/>
      <c r="G488" s="4"/>
      <c r="H488" s="111"/>
      <c r="I488" s="4"/>
      <c r="J488" s="4"/>
      <c r="K488" s="319"/>
      <c r="L488" s="113"/>
      <c r="M488" s="3"/>
      <c r="N488" s="3"/>
      <c r="O488" s="3"/>
      <c r="P488" s="3"/>
      <c r="Q488" s="3"/>
      <c r="R488" s="113"/>
      <c r="S488" s="113"/>
      <c r="T488" s="3"/>
      <c r="U488" s="3"/>
      <c r="V488" s="3"/>
      <c r="W488" s="3"/>
      <c r="X488" s="3"/>
      <c r="Y488" s="3"/>
      <c r="Z488" s="3"/>
      <c r="AA488" s="3"/>
      <c r="AB488" s="3"/>
      <c r="AC488" s="3"/>
      <c r="AD488" s="3"/>
      <c r="AE488" s="3"/>
      <c r="AF488" s="3"/>
      <c r="AG488" s="3"/>
      <c r="AH488" s="3"/>
      <c r="AI488" s="3"/>
      <c r="AJ488" s="3"/>
      <c r="AK488" s="3"/>
      <c r="AL488" s="3"/>
    </row>
    <row r="489" spans="1:38" ht="12.75">
      <c r="A489" s="3"/>
      <c r="B489" s="3"/>
      <c r="C489" s="3"/>
      <c r="D489" s="3"/>
      <c r="E489" s="4"/>
      <c r="F489" s="4"/>
      <c r="G489" s="4"/>
      <c r="H489" s="111"/>
      <c r="I489" s="4"/>
      <c r="J489" s="4"/>
      <c r="K489" s="319"/>
      <c r="L489" s="113"/>
      <c r="M489" s="3"/>
      <c r="N489" s="3"/>
      <c r="O489" s="3"/>
      <c r="P489" s="3"/>
      <c r="Q489" s="3"/>
      <c r="R489" s="113"/>
      <c r="S489" s="113"/>
      <c r="T489" s="3"/>
      <c r="U489" s="3"/>
      <c r="V489" s="3"/>
      <c r="W489" s="3"/>
      <c r="X489" s="3"/>
      <c r="Y489" s="3"/>
      <c r="Z489" s="3"/>
      <c r="AA489" s="3"/>
      <c r="AB489" s="3"/>
      <c r="AC489" s="3"/>
      <c r="AD489" s="3"/>
      <c r="AE489" s="3"/>
      <c r="AF489" s="3"/>
      <c r="AG489" s="3"/>
      <c r="AH489" s="3"/>
      <c r="AI489" s="3"/>
      <c r="AJ489" s="3"/>
      <c r="AK489" s="3"/>
      <c r="AL489" s="3"/>
    </row>
    <row r="490" spans="1:38" ht="12.75">
      <c r="A490" s="3"/>
      <c r="B490" s="3"/>
      <c r="C490" s="3"/>
      <c r="D490" s="3"/>
      <c r="E490" s="4"/>
      <c r="F490" s="4"/>
      <c r="G490" s="4"/>
      <c r="H490" s="111"/>
      <c r="I490" s="4"/>
      <c r="J490" s="4"/>
      <c r="K490" s="319"/>
      <c r="L490" s="113"/>
      <c r="M490" s="3"/>
      <c r="N490" s="3"/>
      <c r="O490" s="3"/>
      <c r="P490" s="3"/>
      <c r="Q490" s="3"/>
      <c r="R490" s="113"/>
      <c r="S490" s="113"/>
      <c r="T490" s="3"/>
      <c r="U490" s="3"/>
      <c r="V490" s="3"/>
      <c r="W490" s="3"/>
      <c r="X490" s="3"/>
      <c r="Y490" s="3"/>
      <c r="Z490" s="3"/>
      <c r="AA490" s="3"/>
      <c r="AB490" s="3"/>
      <c r="AC490" s="3"/>
      <c r="AD490" s="3"/>
      <c r="AE490" s="3"/>
      <c r="AF490" s="3"/>
      <c r="AG490" s="3"/>
      <c r="AH490" s="3"/>
      <c r="AI490" s="3"/>
      <c r="AJ490" s="3"/>
      <c r="AK490" s="3"/>
      <c r="AL490" s="3"/>
    </row>
    <row r="491" spans="1:38" ht="12.75">
      <c r="A491" s="3"/>
      <c r="B491" s="3"/>
      <c r="C491" s="3"/>
      <c r="D491" s="3"/>
      <c r="E491" s="4"/>
      <c r="F491" s="4"/>
      <c r="G491" s="4"/>
      <c r="H491" s="111"/>
      <c r="I491" s="4"/>
      <c r="J491" s="4"/>
      <c r="K491" s="319"/>
      <c r="L491" s="113"/>
      <c r="M491" s="3"/>
      <c r="N491" s="3"/>
      <c r="O491" s="3"/>
      <c r="P491" s="3"/>
      <c r="Q491" s="3"/>
      <c r="R491" s="113"/>
      <c r="S491" s="113"/>
      <c r="T491" s="3"/>
      <c r="U491" s="3"/>
      <c r="V491" s="3"/>
      <c r="W491" s="3"/>
      <c r="X491" s="3"/>
      <c r="Y491" s="3"/>
      <c r="Z491" s="3"/>
      <c r="AA491" s="3"/>
      <c r="AB491" s="3"/>
      <c r="AC491" s="3"/>
      <c r="AD491" s="3"/>
      <c r="AE491" s="3"/>
      <c r="AF491" s="3"/>
      <c r="AG491" s="3"/>
      <c r="AH491" s="3"/>
      <c r="AI491" s="3"/>
      <c r="AJ491" s="3"/>
      <c r="AK491" s="3"/>
      <c r="AL491" s="3"/>
    </row>
    <row r="492" spans="1:38" ht="12.75">
      <c r="A492" s="3"/>
      <c r="B492" s="3"/>
      <c r="C492" s="3"/>
      <c r="D492" s="3"/>
      <c r="E492" s="4"/>
      <c r="F492" s="4"/>
      <c r="G492" s="4"/>
      <c r="H492" s="111"/>
      <c r="I492" s="4"/>
      <c r="J492" s="4"/>
      <c r="K492" s="319"/>
      <c r="L492" s="113"/>
      <c r="M492" s="3"/>
      <c r="N492" s="3"/>
      <c r="O492" s="3"/>
      <c r="P492" s="3"/>
      <c r="Q492" s="3"/>
      <c r="R492" s="113"/>
      <c r="S492" s="113"/>
      <c r="T492" s="3"/>
      <c r="U492" s="3"/>
      <c r="V492" s="3"/>
      <c r="W492" s="3"/>
      <c r="X492" s="3"/>
      <c r="Y492" s="3"/>
      <c r="Z492" s="3"/>
      <c r="AA492" s="3"/>
      <c r="AB492" s="3"/>
      <c r="AC492" s="3"/>
      <c r="AD492" s="3"/>
      <c r="AE492" s="3"/>
      <c r="AF492" s="3"/>
      <c r="AG492" s="3"/>
      <c r="AH492" s="3"/>
      <c r="AI492" s="3"/>
      <c r="AJ492" s="3"/>
      <c r="AK492" s="3"/>
      <c r="AL492" s="3"/>
    </row>
    <row r="493" spans="1:38" ht="12.75">
      <c r="A493" s="3"/>
      <c r="B493" s="3"/>
      <c r="C493" s="3"/>
      <c r="D493" s="3"/>
      <c r="E493" s="4"/>
      <c r="F493" s="4"/>
      <c r="G493" s="4"/>
      <c r="H493" s="111"/>
      <c r="I493" s="4"/>
      <c r="J493" s="4"/>
      <c r="K493" s="319"/>
      <c r="L493" s="113"/>
      <c r="M493" s="3"/>
      <c r="N493" s="3"/>
      <c r="O493" s="3"/>
      <c r="P493" s="3"/>
      <c r="Q493" s="3"/>
      <c r="R493" s="113"/>
      <c r="S493" s="113"/>
      <c r="T493" s="3"/>
      <c r="U493" s="3"/>
      <c r="V493" s="3"/>
      <c r="W493" s="3"/>
      <c r="X493" s="3"/>
      <c r="Y493" s="3"/>
      <c r="Z493" s="3"/>
      <c r="AA493" s="3"/>
      <c r="AB493" s="3"/>
      <c r="AC493" s="3"/>
      <c r="AD493" s="3"/>
      <c r="AE493" s="3"/>
      <c r="AF493" s="3"/>
      <c r="AG493" s="3"/>
      <c r="AH493" s="3"/>
      <c r="AI493" s="3"/>
      <c r="AJ493" s="3"/>
      <c r="AK493" s="3"/>
      <c r="AL493" s="3"/>
    </row>
    <row r="494" spans="1:38" ht="12.75">
      <c r="A494" s="3"/>
      <c r="B494" s="3"/>
      <c r="C494" s="3"/>
      <c r="D494" s="3"/>
      <c r="E494" s="4"/>
      <c r="F494" s="4"/>
      <c r="G494" s="4"/>
      <c r="H494" s="111"/>
      <c r="I494" s="4"/>
      <c r="J494" s="4"/>
      <c r="K494" s="319"/>
      <c r="L494" s="113"/>
      <c r="M494" s="3"/>
      <c r="N494" s="3"/>
      <c r="O494" s="3"/>
      <c r="P494" s="3"/>
      <c r="Q494" s="3"/>
      <c r="R494" s="113"/>
      <c r="S494" s="113"/>
      <c r="T494" s="3"/>
      <c r="U494" s="3"/>
      <c r="V494" s="3"/>
      <c r="W494" s="3"/>
      <c r="X494" s="3"/>
      <c r="Y494" s="3"/>
      <c r="Z494" s="3"/>
      <c r="AA494" s="3"/>
      <c r="AB494" s="3"/>
      <c r="AC494" s="3"/>
      <c r="AD494" s="3"/>
      <c r="AE494" s="3"/>
      <c r="AF494" s="3"/>
      <c r="AG494" s="3"/>
      <c r="AH494" s="3"/>
      <c r="AI494" s="3"/>
      <c r="AJ494" s="3"/>
      <c r="AK494" s="3"/>
      <c r="AL494" s="3"/>
    </row>
    <row r="495" spans="1:38" ht="12.75">
      <c r="A495" s="3"/>
      <c r="B495" s="3"/>
      <c r="C495" s="3"/>
      <c r="D495" s="3"/>
      <c r="E495" s="4"/>
      <c r="F495" s="4"/>
      <c r="G495" s="4"/>
      <c r="H495" s="111"/>
      <c r="I495" s="4"/>
      <c r="J495" s="4"/>
      <c r="K495" s="319"/>
      <c r="L495" s="113"/>
      <c r="M495" s="3"/>
      <c r="N495" s="3"/>
      <c r="O495" s="3"/>
      <c r="P495" s="3"/>
      <c r="Q495" s="3"/>
      <c r="R495" s="113"/>
      <c r="S495" s="113"/>
      <c r="T495" s="3"/>
      <c r="U495" s="3"/>
      <c r="V495" s="3"/>
      <c r="W495" s="3"/>
      <c r="X495" s="3"/>
      <c r="Y495" s="3"/>
      <c r="Z495" s="3"/>
      <c r="AA495" s="3"/>
      <c r="AB495" s="3"/>
      <c r="AC495" s="3"/>
      <c r="AD495" s="3"/>
      <c r="AE495" s="3"/>
      <c r="AF495" s="3"/>
      <c r="AG495" s="3"/>
      <c r="AH495" s="3"/>
      <c r="AI495" s="3"/>
      <c r="AJ495" s="3"/>
      <c r="AK495" s="3"/>
      <c r="AL495" s="3"/>
    </row>
    <row r="496" spans="1:38" ht="12.75">
      <c r="A496" s="3"/>
      <c r="B496" s="3"/>
      <c r="C496" s="3"/>
      <c r="D496" s="3"/>
      <c r="E496" s="4"/>
      <c r="F496" s="4"/>
      <c r="G496" s="4"/>
      <c r="H496" s="111"/>
      <c r="I496" s="4"/>
      <c r="J496" s="4"/>
      <c r="K496" s="319"/>
      <c r="L496" s="113"/>
      <c r="M496" s="3"/>
      <c r="N496" s="3"/>
      <c r="O496" s="3"/>
      <c r="P496" s="3"/>
      <c r="Q496" s="3"/>
      <c r="R496" s="113"/>
      <c r="S496" s="113"/>
      <c r="T496" s="3"/>
      <c r="U496" s="3"/>
      <c r="V496" s="3"/>
      <c r="W496" s="3"/>
      <c r="X496" s="3"/>
      <c r="Y496" s="3"/>
      <c r="Z496" s="3"/>
      <c r="AA496" s="3"/>
      <c r="AB496" s="3"/>
      <c r="AC496" s="3"/>
      <c r="AD496" s="3"/>
      <c r="AE496" s="3"/>
      <c r="AF496" s="3"/>
      <c r="AG496" s="3"/>
      <c r="AH496" s="3"/>
      <c r="AI496" s="3"/>
      <c r="AJ496" s="3"/>
      <c r="AK496" s="3"/>
      <c r="AL496" s="3"/>
    </row>
    <row r="497" spans="1:38" ht="12.75">
      <c r="A497" s="3"/>
      <c r="B497" s="3"/>
      <c r="C497" s="3"/>
      <c r="D497" s="3"/>
      <c r="E497" s="4"/>
      <c r="F497" s="4"/>
      <c r="G497" s="4"/>
      <c r="H497" s="111"/>
      <c r="I497" s="4"/>
      <c r="J497" s="4"/>
      <c r="K497" s="319"/>
      <c r="L497" s="113"/>
      <c r="M497" s="3"/>
      <c r="N497" s="3"/>
      <c r="O497" s="3"/>
      <c r="P497" s="3"/>
      <c r="Q497" s="3"/>
      <c r="R497" s="113"/>
      <c r="S497" s="113"/>
      <c r="T497" s="3"/>
      <c r="U497" s="3"/>
      <c r="V497" s="3"/>
      <c r="W497" s="3"/>
      <c r="X497" s="3"/>
      <c r="Y497" s="3"/>
      <c r="Z497" s="3"/>
      <c r="AA497" s="3"/>
      <c r="AB497" s="3"/>
      <c r="AC497" s="3"/>
      <c r="AD497" s="3"/>
      <c r="AE497" s="3"/>
      <c r="AF497" s="3"/>
      <c r="AG497" s="3"/>
      <c r="AH497" s="3"/>
      <c r="AI497" s="3"/>
      <c r="AJ497" s="3"/>
      <c r="AK497" s="3"/>
      <c r="AL497" s="3"/>
    </row>
    <row r="498" spans="1:38" ht="12.75">
      <c r="A498" s="3"/>
      <c r="B498" s="3"/>
      <c r="C498" s="3"/>
      <c r="D498" s="3"/>
      <c r="E498" s="4"/>
      <c r="F498" s="4"/>
      <c r="G498" s="4"/>
      <c r="H498" s="111"/>
      <c r="I498" s="4"/>
      <c r="J498" s="4"/>
      <c r="K498" s="319"/>
      <c r="L498" s="113"/>
      <c r="M498" s="3"/>
      <c r="N498" s="3"/>
      <c r="O498" s="3"/>
      <c r="P498" s="3"/>
      <c r="Q498" s="3"/>
      <c r="R498" s="113"/>
      <c r="S498" s="113"/>
      <c r="T498" s="3"/>
      <c r="U498" s="3"/>
      <c r="V498" s="3"/>
      <c r="W498" s="3"/>
      <c r="X498" s="3"/>
      <c r="Y498" s="3"/>
      <c r="Z498" s="3"/>
      <c r="AA498" s="3"/>
      <c r="AB498" s="3"/>
      <c r="AC498" s="3"/>
      <c r="AD498" s="3"/>
      <c r="AE498" s="3"/>
      <c r="AF498" s="3"/>
      <c r="AG498" s="3"/>
      <c r="AH498" s="3"/>
      <c r="AI498" s="3"/>
      <c r="AJ498" s="3"/>
      <c r="AK498" s="3"/>
      <c r="AL498" s="3"/>
    </row>
    <row r="499" spans="1:38" ht="12.75">
      <c r="A499" s="3"/>
      <c r="B499" s="3"/>
      <c r="C499" s="3"/>
      <c r="D499" s="3"/>
      <c r="E499" s="4"/>
      <c r="F499" s="4"/>
      <c r="G499" s="4"/>
      <c r="H499" s="111"/>
      <c r="I499" s="4"/>
      <c r="J499" s="4"/>
      <c r="K499" s="319"/>
      <c r="L499" s="113"/>
      <c r="M499" s="3"/>
      <c r="N499" s="3"/>
      <c r="O499" s="3"/>
      <c r="P499" s="3"/>
      <c r="Q499" s="3"/>
      <c r="R499" s="113"/>
      <c r="S499" s="113"/>
      <c r="T499" s="3"/>
      <c r="U499" s="3"/>
      <c r="V499" s="3"/>
      <c r="W499" s="3"/>
      <c r="X499" s="3"/>
      <c r="Y499" s="3"/>
      <c r="Z499" s="3"/>
      <c r="AA499" s="3"/>
      <c r="AB499" s="3"/>
      <c r="AC499" s="3"/>
      <c r="AD499" s="3"/>
      <c r="AE499" s="3"/>
      <c r="AF499" s="3"/>
      <c r="AG499" s="3"/>
      <c r="AH499" s="3"/>
      <c r="AI499" s="3"/>
      <c r="AJ499" s="3"/>
      <c r="AK499" s="3"/>
      <c r="AL499" s="3"/>
    </row>
    <row r="500" spans="1:38" ht="12.75">
      <c r="A500" s="3"/>
      <c r="B500" s="3"/>
      <c r="C500" s="3"/>
      <c r="D500" s="3"/>
      <c r="E500" s="4"/>
      <c r="F500" s="4"/>
      <c r="G500" s="4"/>
      <c r="H500" s="111"/>
      <c r="I500" s="4"/>
      <c r="J500" s="4"/>
      <c r="K500" s="319"/>
      <c r="L500" s="113"/>
      <c r="M500" s="3"/>
      <c r="N500" s="3"/>
      <c r="O500" s="3"/>
      <c r="P500" s="3"/>
      <c r="Q500" s="3"/>
      <c r="R500" s="113"/>
      <c r="S500" s="113"/>
      <c r="T500" s="3"/>
      <c r="U500" s="3"/>
      <c r="V500" s="3"/>
      <c r="W500" s="3"/>
      <c r="X500" s="3"/>
      <c r="Y500" s="3"/>
      <c r="Z500" s="3"/>
      <c r="AA500" s="3"/>
      <c r="AB500" s="3"/>
      <c r="AC500" s="3"/>
      <c r="AD500" s="3"/>
      <c r="AE500" s="3"/>
      <c r="AF500" s="3"/>
      <c r="AG500" s="3"/>
      <c r="AH500" s="3"/>
      <c r="AI500" s="3"/>
      <c r="AJ500" s="3"/>
      <c r="AK500" s="3"/>
      <c r="AL500" s="3"/>
    </row>
    <row r="501" spans="1:38" ht="12.75">
      <c r="A501" s="3"/>
      <c r="B501" s="3"/>
      <c r="C501" s="3"/>
      <c r="D501" s="3"/>
      <c r="E501" s="4"/>
      <c r="F501" s="4"/>
      <c r="G501" s="4"/>
      <c r="H501" s="111"/>
      <c r="I501" s="4"/>
      <c r="J501" s="4"/>
      <c r="K501" s="319"/>
      <c r="L501" s="113"/>
      <c r="M501" s="3"/>
      <c r="N501" s="3"/>
      <c r="O501" s="3"/>
      <c r="P501" s="3"/>
      <c r="Q501" s="3"/>
      <c r="R501" s="113"/>
      <c r="S501" s="113"/>
      <c r="T501" s="3"/>
      <c r="U501" s="3"/>
      <c r="V501" s="3"/>
      <c r="W501" s="3"/>
      <c r="X501" s="3"/>
      <c r="Y501" s="3"/>
      <c r="Z501" s="3"/>
      <c r="AA501" s="3"/>
      <c r="AB501" s="3"/>
      <c r="AC501" s="3"/>
      <c r="AD501" s="3"/>
      <c r="AE501" s="3"/>
      <c r="AF501" s="3"/>
      <c r="AG501" s="3"/>
      <c r="AH501" s="3"/>
      <c r="AI501" s="3"/>
      <c r="AJ501" s="3"/>
      <c r="AK501" s="3"/>
      <c r="AL501" s="3"/>
    </row>
    <row r="502" spans="1:38" ht="12.75">
      <c r="A502" s="3"/>
      <c r="B502" s="3"/>
      <c r="C502" s="3"/>
      <c r="D502" s="3"/>
      <c r="E502" s="4"/>
      <c r="F502" s="4"/>
      <c r="G502" s="4"/>
      <c r="H502" s="111"/>
      <c r="I502" s="4"/>
      <c r="J502" s="4"/>
      <c r="K502" s="319"/>
      <c r="L502" s="113"/>
      <c r="M502" s="3"/>
      <c r="N502" s="3"/>
      <c r="O502" s="3"/>
      <c r="P502" s="3"/>
      <c r="Q502" s="3"/>
      <c r="R502" s="113"/>
      <c r="S502" s="113"/>
      <c r="T502" s="3"/>
      <c r="U502" s="3"/>
      <c r="V502" s="3"/>
      <c r="W502" s="3"/>
      <c r="X502" s="3"/>
      <c r="Y502" s="3"/>
      <c r="Z502" s="3"/>
      <c r="AA502" s="3"/>
      <c r="AB502" s="3"/>
      <c r="AC502" s="3"/>
      <c r="AD502" s="3"/>
      <c r="AE502" s="3"/>
      <c r="AF502" s="3"/>
      <c r="AG502" s="3"/>
      <c r="AH502" s="3"/>
      <c r="AI502" s="3"/>
      <c r="AJ502" s="3"/>
      <c r="AK502" s="3"/>
      <c r="AL502" s="3"/>
    </row>
    <row r="503" spans="1:38" ht="12.75">
      <c r="A503" s="3"/>
      <c r="B503" s="3"/>
      <c r="C503" s="3"/>
      <c r="D503" s="3"/>
      <c r="E503" s="4"/>
      <c r="F503" s="4"/>
      <c r="G503" s="4"/>
      <c r="H503" s="111"/>
      <c r="I503" s="4"/>
      <c r="J503" s="4"/>
      <c r="K503" s="319"/>
      <c r="L503" s="113"/>
      <c r="M503" s="3"/>
      <c r="N503" s="3"/>
      <c r="O503" s="3"/>
      <c r="P503" s="3"/>
      <c r="Q503" s="3"/>
      <c r="R503" s="113"/>
      <c r="S503" s="113"/>
      <c r="T503" s="3"/>
      <c r="U503" s="3"/>
      <c r="V503" s="3"/>
      <c r="W503" s="3"/>
      <c r="X503" s="3"/>
      <c r="Y503" s="3"/>
      <c r="Z503" s="3"/>
      <c r="AA503" s="3"/>
      <c r="AB503" s="3"/>
      <c r="AC503" s="3"/>
      <c r="AD503" s="3"/>
      <c r="AE503" s="3"/>
      <c r="AF503" s="3"/>
      <c r="AG503" s="3"/>
      <c r="AH503" s="3"/>
      <c r="AI503" s="3"/>
      <c r="AJ503" s="3"/>
      <c r="AK503" s="3"/>
      <c r="AL503" s="3"/>
    </row>
    <row r="504" spans="1:38" ht="12.75">
      <c r="A504" s="3"/>
      <c r="B504" s="3"/>
      <c r="C504" s="3"/>
      <c r="D504" s="3"/>
      <c r="E504" s="4"/>
      <c r="F504" s="4"/>
      <c r="G504" s="4"/>
      <c r="H504" s="111"/>
      <c r="I504" s="4"/>
      <c r="J504" s="4"/>
      <c r="K504" s="319"/>
      <c r="L504" s="113"/>
      <c r="M504" s="3"/>
      <c r="N504" s="3"/>
      <c r="O504" s="3"/>
      <c r="P504" s="3"/>
      <c r="Q504" s="3"/>
      <c r="R504" s="113"/>
      <c r="S504" s="113"/>
      <c r="T504" s="3"/>
      <c r="U504" s="3"/>
      <c r="V504" s="3"/>
      <c r="W504" s="3"/>
      <c r="X504" s="3"/>
      <c r="Y504" s="3"/>
      <c r="Z504" s="3"/>
      <c r="AA504" s="3"/>
      <c r="AB504" s="3"/>
      <c r="AC504" s="3"/>
      <c r="AD504" s="3"/>
      <c r="AE504" s="3"/>
      <c r="AF504" s="3"/>
      <c r="AG504" s="3"/>
      <c r="AH504" s="3"/>
      <c r="AI504" s="3"/>
      <c r="AJ504" s="3"/>
      <c r="AK504" s="3"/>
      <c r="AL504" s="3"/>
    </row>
    <row r="505" spans="1:38" ht="12.75">
      <c r="A505" s="3"/>
      <c r="B505" s="3"/>
      <c r="C505" s="3"/>
      <c r="D505" s="3"/>
      <c r="E505" s="4"/>
      <c r="F505" s="4"/>
      <c r="G505" s="4"/>
      <c r="H505" s="111"/>
      <c r="I505" s="4"/>
      <c r="J505" s="4"/>
      <c r="K505" s="319"/>
      <c r="L505" s="113"/>
      <c r="M505" s="3"/>
      <c r="N505" s="3"/>
      <c r="O505" s="3"/>
      <c r="P505" s="3"/>
      <c r="Q505" s="3"/>
      <c r="R505" s="113"/>
      <c r="S505" s="113"/>
      <c r="T505" s="3"/>
      <c r="U505" s="3"/>
      <c r="V505" s="3"/>
      <c r="W505" s="3"/>
      <c r="X505" s="3"/>
      <c r="Y505" s="3"/>
      <c r="Z505" s="3"/>
      <c r="AA505" s="3"/>
      <c r="AB505" s="3"/>
      <c r="AC505" s="3"/>
      <c r="AD505" s="3"/>
      <c r="AE505" s="3"/>
      <c r="AF505" s="3"/>
      <c r="AG505" s="3"/>
      <c r="AH505" s="3"/>
      <c r="AI505" s="3"/>
      <c r="AJ505" s="3"/>
      <c r="AK505" s="3"/>
      <c r="AL505" s="3"/>
    </row>
    <row r="506" spans="1:38" ht="12.75">
      <c r="A506" s="3"/>
      <c r="B506" s="3"/>
      <c r="C506" s="3"/>
      <c r="D506" s="3"/>
      <c r="E506" s="4"/>
      <c r="F506" s="4"/>
      <c r="G506" s="4"/>
      <c r="H506" s="111"/>
      <c r="I506" s="4"/>
      <c r="J506" s="4"/>
      <c r="K506" s="319"/>
      <c r="L506" s="113"/>
      <c r="M506" s="3"/>
      <c r="N506" s="3"/>
      <c r="O506" s="3"/>
      <c r="P506" s="3"/>
      <c r="Q506" s="3"/>
      <c r="R506" s="113"/>
      <c r="S506" s="113"/>
      <c r="T506" s="3"/>
      <c r="U506" s="3"/>
      <c r="V506" s="3"/>
      <c r="W506" s="3"/>
      <c r="X506" s="3"/>
      <c r="Y506" s="3"/>
      <c r="Z506" s="3"/>
      <c r="AA506" s="3"/>
      <c r="AB506" s="3"/>
      <c r="AC506" s="3"/>
      <c r="AD506" s="3"/>
      <c r="AE506" s="3"/>
      <c r="AF506" s="3"/>
      <c r="AG506" s="3"/>
      <c r="AH506" s="3"/>
      <c r="AI506" s="3"/>
      <c r="AJ506" s="3"/>
      <c r="AK506" s="3"/>
      <c r="AL506" s="3"/>
    </row>
    <row r="507" spans="1:38" ht="12.75">
      <c r="A507" s="3"/>
      <c r="B507" s="3"/>
      <c r="C507" s="3"/>
      <c r="D507" s="3"/>
      <c r="E507" s="4"/>
      <c r="F507" s="4"/>
      <c r="G507" s="4"/>
      <c r="H507" s="111"/>
      <c r="I507" s="4"/>
      <c r="J507" s="4"/>
      <c r="K507" s="319"/>
      <c r="L507" s="113"/>
      <c r="M507" s="3"/>
      <c r="N507" s="3"/>
      <c r="O507" s="3"/>
      <c r="P507" s="3"/>
      <c r="Q507" s="3"/>
      <c r="R507" s="113"/>
      <c r="S507" s="113"/>
      <c r="T507" s="3"/>
      <c r="U507" s="3"/>
      <c r="V507" s="3"/>
      <c r="W507" s="3"/>
      <c r="X507" s="3"/>
      <c r="Y507" s="3"/>
      <c r="Z507" s="3"/>
      <c r="AA507" s="3"/>
      <c r="AB507" s="3"/>
      <c r="AC507" s="3"/>
      <c r="AD507" s="3"/>
      <c r="AE507" s="3"/>
      <c r="AF507" s="3"/>
      <c r="AG507" s="3"/>
      <c r="AH507" s="3"/>
      <c r="AI507" s="3"/>
      <c r="AJ507" s="3"/>
      <c r="AK507" s="3"/>
      <c r="AL507" s="3"/>
    </row>
    <row r="508" spans="1:38" ht="12.75">
      <c r="A508" s="3"/>
      <c r="B508" s="3"/>
      <c r="C508" s="3"/>
      <c r="D508" s="3"/>
      <c r="E508" s="4"/>
      <c r="F508" s="4"/>
      <c r="G508" s="4"/>
      <c r="H508" s="111"/>
      <c r="I508" s="4"/>
      <c r="J508" s="4"/>
      <c r="K508" s="319"/>
      <c r="L508" s="113"/>
      <c r="M508" s="3"/>
      <c r="N508" s="3"/>
      <c r="O508" s="3"/>
      <c r="P508" s="3"/>
      <c r="Q508" s="3"/>
      <c r="R508" s="113"/>
      <c r="S508" s="113"/>
      <c r="T508" s="3"/>
      <c r="U508" s="3"/>
      <c r="V508" s="3"/>
      <c r="W508" s="3"/>
      <c r="X508" s="3"/>
      <c r="Y508" s="3"/>
      <c r="Z508" s="3"/>
      <c r="AA508" s="3"/>
      <c r="AB508" s="3"/>
      <c r="AC508" s="3"/>
      <c r="AD508" s="3"/>
      <c r="AE508" s="3"/>
      <c r="AF508" s="3"/>
      <c r="AG508" s="3"/>
      <c r="AH508" s="3"/>
      <c r="AI508" s="3"/>
      <c r="AJ508" s="3"/>
      <c r="AK508" s="3"/>
      <c r="AL508" s="3"/>
    </row>
    <row r="509" spans="1:38" ht="12.75">
      <c r="A509" s="3"/>
      <c r="B509" s="3"/>
      <c r="C509" s="3"/>
      <c r="D509" s="3"/>
      <c r="E509" s="4"/>
      <c r="F509" s="4"/>
      <c r="G509" s="4"/>
      <c r="H509" s="111"/>
      <c r="I509" s="4"/>
      <c r="J509" s="4"/>
      <c r="K509" s="319"/>
      <c r="L509" s="113"/>
      <c r="M509" s="3"/>
      <c r="N509" s="3"/>
      <c r="O509" s="3"/>
      <c r="P509" s="3"/>
      <c r="Q509" s="3"/>
      <c r="R509" s="113"/>
      <c r="S509" s="113"/>
      <c r="T509" s="3"/>
      <c r="U509" s="3"/>
      <c r="V509" s="3"/>
      <c r="W509" s="3"/>
      <c r="X509" s="3"/>
      <c r="Y509" s="3"/>
      <c r="Z509" s="3"/>
      <c r="AA509" s="3"/>
      <c r="AB509" s="3"/>
      <c r="AC509" s="3"/>
      <c r="AD509" s="3"/>
      <c r="AE509" s="3"/>
      <c r="AF509" s="3"/>
      <c r="AG509" s="3"/>
      <c r="AH509" s="3"/>
      <c r="AI509" s="3"/>
      <c r="AJ509" s="3"/>
      <c r="AK509" s="3"/>
      <c r="AL509" s="3"/>
    </row>
    <row r="510" spans="1:38" ht="12.75">
      <c r="A510" s="3"/>
      <c r="B510" s="3"/>
      <c r="C510" s="3"/>
      <c r="D510" s="3"/>
      <c r="E510" s="4"/>
      <c r="F510" s="4"/>
      <c r="G510" s="4"/>
      <c r="H510" s="111"/>
      <c r="I510" s="4"/>
      <c r="J510" s="4"/>
      <c r="K510" s="319"/>
      <c r="L510" s="113"/>
      <c r="M510" s="3"/>
      <c r="N510" s="3"/>
      <c r="O510" s="3"/>
      <c r="P510" s="3"/>
      <c r="Q510" s="3"/>
      <c r="R510" s="113"/>
      <c r="S510" s="113"/>
      <c r="T510" s="3"/>
      <c r="U510" s="3"/>
      <c r="V510" s="3"/>
      <c r="W510" s="3"/>
      <c r="X510" s="3"/>
      <c r="Y510" s="3"/>
      <c r="Z510" s="3"/>
      <c r="AA510" s="3"/>
      <c r="AB510" s="3"/>
      <c r="AC510" s="3"/>
      <c r="AD510" s="3"/>
      <c r="AE510" s="3"/>
      <c r="AF510" s="3"/>
      <c r="AG510" s="3"/>
      <c r="AH510" s="3"/>
      <c r="AI510" s="3"/>
      <c r="AJ510" s="3"/>
      <c r="AK510" s="3"/>
      <c r="AL510" s="3"/>
    </row>
    <row r="511" spans="1:38" ht="12.75">
      <c r="A511" s="3"/>
      <c r="B511" s="3"/>
      <c r="C511" s="3"/>
      <c r="D511" s="3"/>
      <c r="E511" s="4"/>
      <c r="F511" s="4"/>
      <c r="G511" s="4"/>
      <c r="H511" s="111"/>
      <c r="I511" s="4"/>
      <c r="J511" s="4"/>
      <c r="K511" s="319"/>
      <c r="L511" s="113"/>
      <c r="M511" s="3"/>
      <c r="N511" s="3"/>
      <c r="O511" s="3"/>
      <c r="P511" s="3"/>
      <c r="Q511" s="3"/>
      <c r="R511" s="113"/>
      <c r="S511" s="113"/>
      <c r="T511" s="3"/>
      <c r="U511" s="3"/>
      <c r="V511" s="3"/>
      <c r="W511" s="3"/>
      <c r="X511" s="3"/>
      <c r="Y511" s="3"/>
      <c r="Z511" s="3"/>
      <c r="AA511" s="3"/>
      <c r="AB511" s="3"/>
      <c r="AC511" s="3"/>
      <c r="AD511" s="3"/>
      <c r="AE511" s="3"/>
      <c r="AF511" s="3"/>
      <c r="AG511" s="3"/>
      <c r="AH511" s="3"/>
      <c r="AI511" s="3"/>
      <c r="AJ511" s="3"/>
      <c r="AK511" s="3"/>
      <c r="AL511" s="3"/>
    </row>
    <row r="512" spans="1:38" ht="12.75">
      <c r="A512" s="3"/>
      <c r="B512" s="3"/>
      <c r="C512" s="3"/>
      <c r="D512" s="3"/>
      <c r="E512" s="4"/>
      <c r="F512" s="4"/>
      <c r="G512" s="4"/>
      <c r="H512" s="111"/>
      <c r="I512" s="4"/>
      <c r="J512" s="4"/>
      <c r="K512" s="319"/>
      <c r="L512" s="113"/>
      <c r="M512" s="3"/>
      <c r="N512" s="3"/>
      <c r="O512" s="3"/>
      <c r="P512" s="3"/>
      <c r="Q512" s="3"/>
      <c r="R512" s="113"/>
      <c r="S512" s="113"/>
      <c r="T512" s="3"/>
      <c r="U512" s="3"/>
      <c r="V512" s="3"/>
      <c r="W512" s="3"/>
      <c r="X512" s="3"/>
      <c r="Y512" s="3"/>
      <c r="Z512" s="3"/>
      <c r="AA512" s="3"/>
      <c r="AB512" s="3"/>
      <c r="AC512" s="3"/>
      <c r="AD512" s="3"/>
      <c r="AE512" s="3"/>
      <c r="AF512" s="3"/>
      <c r="AG512" s="3"/>
      <c r="AH512" s="3"/>
      <c r="AI512" s="3"/>
      <c r="AJ512" s="3"/>
      <c r="AK512" s="3"/>
      <c r="AL512" s="3"/>
    </row>
    <row r="513" spans="1:38" ht="12.75">
      <c r="A513" s="3"/>
      <c r="B513" s="3"/>
      <c r="C513" s="3"/>
      <c r="D513" s="3"/>
      <c r="E513" s="4"/>
      <c r="F513" s="4"/>
      <c r="G513" s="4"/>
      <c r="H513" s="111"/>
      <c r="I513" s="4"/>
      <c r="J513" s="4"/>
      <c r="K513" s="319"/>
      <c r="L513" s="113"/>
      <c r="M513" s="3"/>
      <c r="N513" s="3"/>
      <c r="O513" s="3"/>
      <c r="P513" s="3"/>
      <c r="Q513" s="3"/>
      <c r="R513" s="113"/>
      <c r="S513" s="113"/>
      <c r="T513" s="3"/>
      <c r="U513" s="3"/>
      <c r="V513" s="3"/>
      <c r="W513" s="3"/>
      <c r="X513" s="3"/>
      <c r="Y513" s="3"/>
      <c r="Z513" s="3"/>
      <c r="AA513" s="3"/>
      <c r="AB513" s="3"/>
      <c r="AC513" s="3"/>
      <c r="AD513" s="3"/>
      <c r="AE513" s="3"/>
      <c r="AF513" s="3"/>
      <c r="AG513" s="3"/>
      <c r="AH513" s="3"/>
      <c r="AI513" s="3"/>
      <c r="AJ513" s="3"/>
      <c r="AK513" s="3"/>
      <c r="AL513" s="3"/>
    </row>
    <row r="514" spans="1:38" ht="12.75">
      <c r="A514" s="3"/>
      <c r="B514" s="3"/>
      <c r="C514" s="3"/>
      <c r="D514" s="3"/>
      <c r="E514" s="4"/>
      <c r="F514" s="4"/>
      <c r="G514" s="4"/>
      <c r="H514" s="111"/>
      <c r="I514" s="4"/>
      <c r="J514" s="4"/>
      <c r="K514" s="319"/>
      <c r="L514" s="113"/>
      <c r="M514" s="3"/>
      <c r="N514" s="3"/>
      <c r="O514" s="3"/>
      <c r="P514" s="3"/>
      <c r="Q514" s="3"/>
      <c r="R514" s="113"/>
      <c r="S514" s="113"/>
      <c r="T514" s="3"/>
      <c r="U514" s="3"/>
      <c r="V514" s="3"/>
      <c r="W514" s="3"/>
      <c r="X514" s="3"/>
      <c r="Y514" s="3"/>
      <c r="Z514" s="3"/>
      <c r="AA514" s="3"/>
      <c r="AB514" s="3"/>
      <c r="AC514" s="3"/>
      <c r="AD514" s="3"/>
      <c r="AE514" s="3"/>
      <c r="AF514" s="3"/>
      <c r="AG514" s="3"/>
      <c r="AH514" s="3"/>
      <c r="AI514" s="3"/>
      <c r="AJ514" s="3"/>
      <c r="AK514" s="3"/>
      <c r="AL514" s="3"/>
    </row>
    <row r="515" spans="1:38" ht="12.75">
      <c r="A515" s="3"/>
      <c r="B515" s="3"/>
      <c r="C515" s="3"/>
      <c r="D515" s="3"/>
      <c r="E515" s="4"/>
      <c r="F515" s="4"/>
      <c r="G515" s="4"/>
      <c r="H515" s="111"/>
      <c r="I515" s="4"/>
      <c r="J515" s="4"/>
      <c r="K515" s="319"/>
      <c r="L515" s="113"/>
      <c r="M515" s="3"/>
      <c r="N515" s="3"/>
      <c r="O515" s="3"/>
      <c r="P515" s="3"/>
      <c r="Q515" s="3"/>
      <c r="R515" s="113"/>
      <c r="S515" s="113"/>
      <c r="T515" s="3"/>
      <c r="U515" s="3"/>
      <c r="V515" s="3"/>
      <c r="W515" s="3"/>
      <c r="X515" s="3"/>
      <c r="Y515" s="3"/>
      <c r="Z515" s="3"/>
      <c r="AA515" s="3"/>
      <c r="AB515" s="3"/>
      <c r="AC515" s="3"/>
      <c r="AD515" s="3"/>
      <c r="AE515" s="3"/>
      <c r="AF515" s="3"/>
      <c r="AG515" s="3"/>
      <c r="AH515" s="3"/>
      <c r="AI515" s="3"/>
      <c r="AJ515" s="3"/>
      <c r="AK515" s="3"/>
      <c r="AL515" s="3"/>
    </row>
    <row r="516" spans="1:38" ht="12.75">
      <c r="A516" s="3"/>
      <c r="B516" s="3"/>
      <c r="C516" s="3"/>
      <c r="D516" s="3"/>
      <c r="E516" s="4"/>
      <c r="F516" s="4"/>
      <c r="G516" s="4"/>
      <c r="H516" s="111"/>
      <c r="I516" s="4"/>
      <c r="J516" s="4"/>
      <c r="K516" s="319"/>
      <c r="L516" s="113"/>
      <c r="M516" s="3"/>
      <c r="N516" s="3"/>
      <c r="O516" s="3"/>
      <c r="P516" s="3"/>
      <c r="Q516" s="3"/>
      <c r="R516" s="113"/>
      <c r="S516" s="113"/>
      <c r="T516" s="3"/>
      <c r="U516" s="3"/>
      <c r="V516" s="3"/>
      <c r="W516" s="3"/>
      <c r="X516" s="3"/>
      <c r="Y516" s="3"/>
      <c r="Z516" s="3"/>
      <c r="AA516" s="3"/>
      <c r="AB516" s="3"/>
      <c r="AC516" s="3"/>
      <c r="AD516" s="3"/>
      <c r="AE516" s="3"/>
      <c r="AF516" s="3"/>
      <c r="AG516" s="3"/>
      <c r="AH516" s="3"/>
      <c r="AI516" s="3"/>
      <c r="AJ516" s="3"/>
      <c r="AK516" s="3"/>
      <c r="AL516" s="3"/>
    </row>
    <row r="517" spans="1:38" ht="12.75">
      <c r="A517" s="3"/>
      <c r="B517" s="3"/>
      <c r="C517" s="3"/>
      <c r="D517" s="3"/>
      <c r="E517" s="4"/>
      <c r="F517" s="4"/>
      <c r="G517" s="4"/>
      <c r="H517" s="111"/>
      <c r="I517" s="4"/>
      <c r="J517" s="4"/>
      <c r="K517" s="319"/>
      <c r="L517" s="113"/>
      <c r="M517" s="3"/>
      <c r="N517" s="3"/>
      <c r="O517" s="3"/>
      <c r="P517" s="3"/>
      <c r="Q517" s="3"/>
      <c r="R517" s="113"/>
      <c r="S517" s="113"/>
      <c r="T517" s="3"/>
      <c r="U517" s="3"/>
      <c r="V517" s="3"/>
      <c r="W517" s="3"/>
      <c r="X517" s="3"/>
      <c r="Y517" s="3"/>
      <c r="Z517" s="3"/>
      <c r="AA517" s="3"/>
      <c r="AB517" s="3"/>
      <c r="AC517" s="3"/>
      <c r="AD517" s="3"/>
      <c r="AE517" s="3"/>
      <c r="AF517" s="3"/>
      <c r="AG517" s="3"/>
      <c r="AH517" s="3"/>
      <c r="AI517" s="3"/>
      <c r="AJ517" s="3"/>
      <c r="AK517" s="3"/>
      <c r="AL517" s="3"/>
    </row>
    <row r="518" spans="1:38" ht="12.75">
      <c r="A518" s="3"/>
      <c r="B518" s="3"/>
      <c r="C518" s="3"/>
      <c r="D518" s="3"/>
      <c r="E518" s="4"/>
      <c r="F518" s="4"/>
      <c r="G518" s="4"/>
      <c r="H518" s="111"/>
      <c r="I518" s="4"/>
      <c r="J518" s="4"/>
      <c r="K518" s="319"/>
      <c r="L518" s="113"/>
      <c r="M518" s="3"/>
      <c r="N518" s="3"/>
      <c r="O518" s="3"/>
      <c r="P518" s="3"/>
      <c r="Q518" s="3"/>
      <c r="R518" s="113"/>
      <c r="S518" s="113"/>
      <c r="T518" s="3"/>
      <c r="U518" s="3"/>
      <c r="V518" s="3"/>
      <c r="W518" s="3"/>
      <c r="X518" s="3"/>
      <c r="Y518" s="3"/>
      <c r="Z518" s="3"/>
      <c r="AA518" s="3"/>
      <c r="AB518" s="3"/>
      <c r="AC518" s="3"/>
      <c r="AD518" s="3"/>
      <c r="AE518" s="3"/>
      <c r="AF518" s="3"/>
      <c r="AG518" s="3"/>
      <c r="AH518" s="3"/>
      <c r="AI518" s="3"/>
      <c r="AJ518" s="3"/>
      <c r="AK518" s="3"/>
      <c r="AL518" s="3"/>
    </row>
    <row r="519" spans="1:38" ht="12.75">
      <c r="A519" s="3"/>
      <c r="B519" s="3"/>
      <c r="C519" s="3"/>
      <c r="D519" s="3"/>
      <c r="E519" s="4"/>
      <c r="F519" s="4"/>
      <c r="G519" s="4"/>
      <c r="H519" s="111"/>
      <c r="I519" s="4"/>
      <c r="J519" s="4"/>
      <c r="K519" s="319"/>
      <c r="L519" s="113"/>
      <c r="M519" s="3"/>
      <c r="N519" s="3"/>
      <c r="O519" s="3"/>
      <c r="P519" s="3"/>
      <c r="Q519" s="3"/>
      <c r="R519" s="113"/>
      <c r="S519" s="113"/>
      <c r="T519" s="3"/>
      <c r="U519" s="3"/>
      <c r="V519" s="3"/>
      <c r="W519" s="3"/>
      <c r="X519" s="3"/>
      <c r="Y519" s="3"/>
      <c r="Z519" s="3"/>
      <c r="AA519" s="3"/>
      <c r="AB519" s="3"/>
      <c r="AC519" s="3"/>
      <c r="AD519" s="3"/>
      <c r="AE519" s="3"/>
      <c r="AF519" s="3"/>
      <c r="AG519" s="3"/>
      <c r="AH519" s="3"/>
      <c r="AI519" s="3"/>
      <c r="AJ519" s="3"/>
      <c r="AK519" s="3"/>
      <c r="AL519" s="3"/>
    </row>
    <row r="520" spans="1:38" ht="12.75">
      <c r="A520" s="3"/>
      <c r="B520" s="3"/>
      <c r="C520" s="3"/>
      <c r="D520" s="3"/>
      <c r="E520" s="4"/>
      <c r="F520" s="4"/>
      <c r="G520" s="4"/>
      <c r="H520" s="111"/>
      <c r="I520" s="4"/>
      <c r="J520" s="4"/>
      <c r="K520" s="319"/>
      <c r="L520" s="113"/>
      <c r="M520" s="3"/>
      <c r="N520" s="3"/>
      <c r="O520" s="3"/>
      <c r="P520" s="3"/>
      <c r="Q520" s="3"/>
      <c r="R520" s="113"/>
      <c r="S520" s="113"/>
      <c r="T520" s="3"/>
      <c r="U520" s="3"/>
      <c r="V520" s="3"/>
      <c r="W520" s="3"/>
      <c r="X520" s="3"/>
      <c r="Y520" s="3"/>
      <c r="Z520" s="3"/>
      <c r="AA520" s="3"/>
      <c r="AB520" s="3"/>
      <c r="AC520" s="3"/>
      <c r="AD520" s="3"/>
      <c r="AE520" s="3"/>
      <c r="AF520" s="3"/>
      <c r="AG520" s="3"/>
      <c r="AH520" s="3"/>
      <c r="AI520" s="3"/>
      <c r="AJ520" s="3"/>
      <c r="AK520" s="3"/>
      <c r="AL520" s="3"/>
    </row>
    <row r="521" spans="1:38" ht="12.75">
      <c r="A521" s="3"/>
      <c r="B521" s="3"/>
      <c r="C521" s="3"/>
      <c r="D521" s="3"/>
      <c r="E521" s="4"/>
      <c r="F521" s="4"/>
      <c r="G521" s="4"/>
      <c r="H521" s="111"/>
      <c r="I521" s="4"/>
      <c r="J521" s="4"/>
      <c r="K521" s="319"/>
      <c r="L521" s="113"/>
      <c r="M521" s="3"/>
      <c r="N521" s="3"/>
      <c r="O521" s="3"/>
      <c r="P521" s="3"/>
      <c r="Q521" s="3"/>
      <c r="R521" s="113"/>
      <c r="S521" s="113"/>
      <c r="T521" s="3"/>
      <c r="U521" s="3"/>
      <c r="V521" s="3"/>
      <c r="W521" s="3"/>
      <c r="X521" s="3"/>
      <c r="Y521" s="3"/>
      <c r="Z521" s="3"/>
      <c r="AA521" s="3"/>
      <c r="AB521" s="3"/>
      <c r="AC521" s="3"/>
      <c r="AD521" s="3"/>
      <c r="AE521" s="3"/>
      <c r="AF521" s="3"/>
      <c r="AG521" s="3"/>
      <c r="AH521" s="3"/>
      <c r="AI521" s="3"/>
      <c r="AJ521" s="3"/>
      <c r="AK521" s="3"/>
      <c r="AL521" s="3"/>
    </row>
    <row r="522" spans="1:38" ht="12.75">
      <c r="A522" s="3"/>
      <c r="B522" s="3"/>
      <c r="C522" s="3"/>
      <c r="D522" s="3"/>
      <c r="E522" s="4"/>
      <c r="F522" s="4"/>
      <c r="G522" s="4"/>
      <c r="H522" s="111"/>
      <c r="I522" s="4"/>
      <c r="J522" s="4"/>
      <c r="K522" s="319"/>
      <c r="L522" s="113"/>
      <c r="M522" s="3"/>
      <c r="N522" s="3"/>
      <c r="O522" s="3"/>
      <c r="P522" s="3"/>
      <c r="Q522" s="3"/>
      <c r="R522" s="113"/>
      <c r="S522" s="113"/>
      <c r="T522" s="3"/>
      <c r="U522" s="3"/>
      <c r="V522" s="3"/>
      <c r="W522" s="3"/>
      <c r="X522" s="3"/>
      <c r="Y522" s="3"/>
      <c r="Z522" s="3"/>
      <c r="AA522" s="3"/>
      <c r="AB522" s="3"/>
      <c r="AC522" s="3"/>
      <c r="AD522" s="3"/>
      <c r="AE522" s="3"/>
      <c r="AF522" s="3"/>
      <c r="AG522" s="3"/>
      <c r="AH522" s="3"/>
      <c r="AI522" s="3"/>
      <c r="AJ522" s="3"/>
      <c r="AK522" s="3"/>
      <c r="AL522" s="3"/>
    </row>
    <row r="523" spans="1:38" ht="12.75">
      <c r="A523" s="3"/>
      <c r="B523" s="3"/>
      <c r="C523" s="3"/>
      <c r="D523" s="3"/>
      <c r="E523" s="4"/>
      <c r="F523" s="4"/>
      <c r="G523" s="4"/>
      <c r="H523" s="111"/>
      <c r="I523" s="4"/>
      <c r="J523" s="4"/>
      <c r="K523" s="319"/>
      <c r="L523" s="113"/>
      <c r="M523" s="3"/>
      <c r="N523" s="3"/>
      <c r="O523" s="3"/>
      <c r="P523" s="3"/>
      <c r="Q523" s="3"/>
      <c r="R523" s="113"/>
      <c r="S523" s="113"/>
      <c r="T523" s="3"/>
      <c r="U523" s="3"/>
      <c r="V523" s="3"/>
      <c r="W523" s="3"/>
      <c r="X523" s="3"/>
      <c r="Y523" s="3"/>
      <c r="Z523" s="3"/>
      <c r="AA523" s="3"/>
      <c r="AB523" s="3"/>
      <c r="AC523" s="3"/>
      <c r="AD523" s="3"/>
      <c r="AE523" s="3"/>
      <c r="AF523" s="3"/>
      <c r="AG523" s="3"/>
      <c r="AH523" s="3"/>
      <c r="AI523" s="3"/>
      <c r="AJ523" s="3"/>
      <c r="AK523" s="3"/>
      <c r="AL523" s="3"/>
    </row>
    <row r="524" spans="1:38" ht="12.75">
      <c r="A524" s="3"/>
      <c r="B524" s="3"/>
      <c r="C524" s="3"/>
      <c r="D524" s="3"/>
      <c r="E524" s="4"/>
      <c r="F524" s="4"/>
      <c r="G524" s="4"/>
      <c r="H524" s="111"/>
      <c r="I524" s="4"/>
      <c r="J524" s="4"/>
      <c r="K524" s="319"/>
      <c r="L524" s="113"/>
      <c r="M524" s="3"/>
      <c r="N524" s="3"/>
      <c r="O524" s="3"/>
      <c r="P524" s="3"/>
      <c r="Q524" s="3"/>
      <c r="R524" s="113"/>
      <c r="S524" s="113"/>
      <c r="T524" s="3"/>
      <c r="U524" s="3"/>
      <c r="V524" s="3"/>
      <c r="W524" s="3"/>
      <c r="X524" s="3"/>
      <c r="Y524" s="3"/>
      <c r="Z524" s="3"/>
      <c r="AA524" s="3"/>
      <c r="AB524" s="3"/>
      <c r="AC524" s="3"/>
      <c r="AD524" s="3"/>
      <c r="AE524" s="3"/>
      <c r="AF524" s="3"/>
      <c r="AG524" s="3"/>
      <c r="AH524" s="3"/>
      <c r="AI524" s="3"/>
      <c r="AJ524" s="3"/>
      <c r="AK524" s="3"/>
      <c r="AL524" s="3"/>
    </row>
    <row r="525" spans="1:38" ht="12.75">
      <c r="A525" s="3"/>
      <c r="B525" s="3"/>
      <c r="C525" s="3"/>
      <c r="D525" s="3"/>
      <c r="E525" s="4"/>
      <c r="F525" s="4"/>
      <c r="G525" s="4"/>
      <c r="H525" s="111"/>
      <c r="I525" s="4"/>
      <c r="J525" s="4"/>
      <c r="K525" s="319"/>
      <c r="L525" s="113"/>
      <c r="M525" s="3"/>
      <c r="N525" s="3"/>
      <c r="O525" s="3"/>
      <c r="P525" s="3"/>
      <c r="Q525" s="3"/>
      <c r="R525" s="113"/>
      <c r="S525" s="113"/>
      <c r="T525" s="3"/>
      <c r="U525" s="3"/>
      <c r="V525" s="3"/>
      <c r="W525" s="3"/>
      <c r="X525" s="3"/>
      <c r="Y525" s="3"/>
      <c r="Z525" s="3"/>
      <c r="AA525" s="3"/>
      <c r="AB525" s="3"/>
      <c r="AC525" s="3"/>
      <c r="AD525" s="3"/>
      <c r="AE525" s="3"/>
      <c r="AF525" s="3"/>
      <c r="AG525" s="3"/>
      <c r="AH525" s="3"/>
      <c r="AI525" s="3"/>
      <c r="AJ525" s="3"/>
      <c r="AK525" s="3"/>
      <c r="AL525" s="3"/>
    </row>
    <row r="526" spans="1:38" ht="12.75">
      <c r="A526" s="3"/>
      <c r="B526" s="3"/>
      <c r="C526" s="3"/>
      <c r="D526" s="3"/>
      <c r="E526" s="4"/>
      <c r="F526" s="4"/>
      <c r="G526" s="4"/>
      <c r="H526" s="111"/>
      <c r="I526" s="4"/>
      <c r="J526" s="4"/>
      <c r="K526" s="319"/>
      <c r="L526" s="113"/>
      <c r="M526" s="3"/>
      <c r="N526" s="3"/>
      <c r="O526" s="3"/>
      <c r="P526" s="3"/>
      <c r="Q526" s="3"/>
      <c r="R526" s="113"/>
      <c r="S526" s="113"/>
      <c r="T526" s="3"/>
      <c r="U526" s="3"/>
      <c r="V526" s="3"/>
      <c r="W526" s="3"/>
      <c r="X526" s="3"/>
      <c r="Y526" s="3"/>
      <c r="Z526" s="3"/>
      <c r="AA526" s="3"/>
      <c r="AB526" s="3"/>
      <c r="AC526" s="3"/>
      <c r="AD526" s="3"/>
      <c r="AE526" s="3"/>
      <c r="AF526" s="3"/>
      <c r="AG526" s="3"/>
      <c r="AH526" s="3"/>
      <c r="AI526" s="3"/>
      <c r="AJ526" s="3"/>
      <c r="AK526" s="3"/>
      <c r="AL526" s="3"/>
    </row>
    <row r="527" spans="1:38" ht="12.75">
      <c r="A527" s="3"/>
      <c r="B527" s="3"/>
      <c r="C527" s="3"/>
      <c r="D527" s="3"/>
      <c r="E527" s="4"/>
      <c r="F527" s="4"/>
      <c r="G527" s="4"/>
      <c r="H527" s="111"/>
      <c r="I527" s="4"/>
      <c r="J527" s="4"/>
      <c r="K527" s="319"/>
      <c r="L527" s="113"/>
      <c r="M527" s="3"/>
      <c r="N527" s="3"/>
      <c r="O527" s="3"/>
      <c r="P527" s="3"/>
      <c r="Q527" s="3"/>
      <c r="R527" s="113"/>
      <c r="S527" s="113"/>
      <c r="T527" s="3"/>
      <c r="U527" s="3"/>
      <c r="V527" s="3"/>
      <c r="W527" s="3"/>
      <c r="X527" s="3"/>
      <c r="Y527" s="3"/>
      <c r="Z527" s="3"/>
      <c r="AA527" s="3"/>
      <c r="AB527" s="3"/>
      <c r="AC527" s="3"/>
      <c r="AD527" s="3"/>
      <c r="AE527" s="3"/>
      <c r="AF527" s="3"/>
      <c r="AG527" s="3"/>
      <c r="AH527" s="3"/>
      <c r="AI527" s="3"/>
      <c r="AJ527" s="3"/>
      <c r="AK527" s="3"/>
      <c r="AL527" s="3"/>
    </row>
    <row r="528" spans="1:38" ht="12.75">
      <c r="A528" s="3"/>
      <c r="B528" s="3"/>
      <c r="C528" s="3"/>
      <c r="D528" s="3"/>
      <c r="E528" s="4"/>
      <c r="F528" s="4"/>
      <c r="G528" s="4"/>
      <c r="H528" s="111"/>
      <c r="I528" s="4"/>
      <c r="J528" s="4"/>
      <c r="K528" s="319"/>
      <c r="L528" s="113"/>
      <c r="M528" s="3"/>
      <c r="N528" s="3"/>
      <c r="O528" s="3"/>
      <c r="P528" s="3"/>
      <c r="Q528" s="3"/>
      <c r="R528" s="113"/>
      <c r="S528" s="113"/>
      <c r="T528" s="3"/>
      <c r="U528" s="3"/>
      <c r="V528" s="3"/>
      <c r="W528" s="3"/>
      <c r="X528" s="3"/>
      <c r="Y528" s="3"/>
      <c r="Z528" s="3"/>
      <c r="AA528" s="3"/>
      <c r="AB528" s="3"/>
      <c r="AC528" s="3"/>
      <c r="AD528" s="3"/>
      <c r="AE528" s="3"/>
      <c r="AF528" s="3"/>
      <c r="AG528" s="3"/>
      <c r="AH528" s="3"/>
      <c r="AI528" s="3"/>
      <c r="AJ528" s="3"/>
      <c r="AK528" s="3"/>
      <c r="AL528" s="3"/>
    </row>
    <row r="529" spans="1:38" ht="12.75">
      <c r="A529" s="3"/>
      <c r="B529" s="3"/>
      <c r="C529" s="3"/>
      <c r="D529" s="3"/>
      <c r="E529" s="4"/>
      <c r="F529" s="4"/>
      <c r="G529" s="4"/>
      <c r="H529" s="111"/>
      <c r="I529" s="4"/>
      <c r="J529" s="4"/>
      <c r="K529" s="319"/>
      <c r="L529" s="113"/>
      <c r="M529" s="3"/>
      <c r="N529" s="3"/>
      <c r="O529" s="3"/>
      <c r="P529" s="3"/>
      <c r="Q529" s="3"/>
      <c r="R529" s="113"/>
      <c r="S529" s="113"/>
      <c r="T529" s="3"/>
      <c r="U529" s="3"/>
      <c r="V529" s="3"/>
      <c r="W529" s="3"/>
      <c r="X529" s="3"/>
      <c r="Y529" s="3"/>
      <c r="Z529" s="3"/>
      <c r="AA529" s="3"/>
      <c r="AB529" s="3"/>
      <c r="AC529" s="3"/>
      <c r="AD529" s="3"/>
      <c r="AE529" s="3"/>
      <c r="AF529" s="3"/>
      <c r="AG529" s="3"/>
      <c r="AH529" s="3"/>
      <c r="AI529" s="3"/>
      <c r="AJ529" s="3"/>
      <c r="AK529" s="3"/>
      <c r="AL529" s="3"/>
    </row>
    <row r="530" spans="1:38" ht="12.75">
      <c r="A530" s="3"/>
      <c r="B530" s="3"/>
      <c r="C530" s="3"/>
      <c r="D530" s="3"/>
      <c r="E530" s="4"/>
      <c r="F530" s="4"/>
      <c r="G530" s="4"/>
      <c r="H530" s="111"/>
      <c r="I530" s="4"/>
      <c r="J530" s="4"/>
      <c r="K530" s="319"/>
      <c r="L530" s="113"/>
      <c r="M530" s="3"/>
      <c r="N530" s="3"/>
      <c r="O530" s="3"/>
      <c r="P530" s="3"/>
      <c r="Q530" s="3"/>
      <c r="R530" s="113"/>
      <c r="S530" s="113"/>
      <c r="T530" s="3"/>
      <c r="U530" s="3"/>
      <c r="V530" s="3"/>
      <c r="W530" s="3"/>
      <c r="X530" s="3"/>
      <c r="Y530" s="3"/>
      <c r="Z530" s="3"/>
      <c r="AA530" s="3"/>
      <c r="AB530" s="3"/>
      <c r="AC530" s="3"/>
      <c r="AD530" s="3"/>
      <c r="AE530" s="3"/>
      <c r="AF530" s="3"/>
      <c r="AG530" s="3"/>
      <c r="AH530" s="3"/>
      <c r="AI530" s="3"/>
      <c r="AJ530" s="3"/>
      <c r="AK530" s="3"/>
      <c r="AL530" s="3"/>
    </row>
    <row r="531" spans="1:38" ht="12.75">
      <c r="A531" s="3"/>
      <c r="B531" s="3"/>
      <c r="C531" s="3"/>
      <c r="D531" s="3"/>
      <c r="E531" s="4"/>
      <c r="F531" s="4"/>
      <c r="G531" s="4"/>
      <c r="H531" s="111"/>
      <c r="I531" s="4"/>
      <c r="J531" s="4"/>
      <c r="K531" s="319"/>
      <c r="L531" s="113"/>
      <c r="M531" s="3"/>
      <c r="N531" s="3"/>
      <c r="O531" s="3"/>
      <c r="P531" s="3"/>
      <c r="Q531" s="3"/>
      <c r="R531" s="113"/>
      <c r="S531" s="113"/>
      <c r="T531" s="3"/>
      <c r="U531" s="3"/>
      <c r="V531" s="3"/>
      <c r="W531" s="3"/>
      <c r="X531" s="3"/>
      <c r="Y531" s="3"/>
      <c r="Z531" s="3"/>
      <c r="AA531" s="3"/>
      <c r="AB531" s="3"/>
      <c r="AC531" s="3"/>
      <c r="AD531" s="3"/>
      <c r="AE531" s="3"/>
      <c r="AF531" s="3"/>
      <c r="AG531" s="3"/>
      <c r="AH531" s="3"/>
      <c r="AI531" s="3"/>
      <c r="AJ531" s="3"/>
      <c r="AK531" s="3"/>
      <c r="AL531" s="3"/>
    </row>
    <row r="532" spans="1:38" ht="12.75">
      <c r="A532" s="3"/>
      <c r="B532" s="3"/>
      <c r="C532" s="3"/>
      <c r="D532" s="3"/>
      <c r="E532" s="4"/>
      <c r="F532" s="4"/>
      <c r="G532" s="4"/>
      <c r="H532" s="111"/>
      <c r="I532" s="4"/>
      <c r="J532" s="4"/>
      <c r="K532" s="319"/>
      <c r="L532" s="113"/>
      <c r="M532" s="3"/>
      <c r="N532" s="3"/>
      <c r="O532" s="3"/>
      <c r="P532" s="3"/>
      <c r="Q532" s="3"/>
      <c r="R532" s="113"/>
      <c r="S532" s="113"/>
      <c r="T532" s="3"/>
      <c r="U532" s="3"/>
      <c r="V532" s="3"/>
      <c r="W532" s="3"/>
      <c r="X532" s="3"/>
      <c r="Y532" s="3"/>
      <c r="Z532" s="3"/>
      <c r="AA532" s="3"/>
      <c r="AB532" s="3"/>
      <c r="AC532" s="3"/>
      <c r="AD532" s="3"/>
      <c r="AE532" s="3"/>
      <c r="AF532" s="3"/>
      <c r="AG532" s="3"/>
      <c r="AH532" s="3"/>
      <c r="AI532" s="3"/>
      <c r="AJ532" s="3"/>
      <c r="AK532" s="3"/>
      <c r="AL532" s="3"/>
    </row>
    <row r="533" spans="1:38" ht="12.75">
      <c r="A533" s="3"/>
      <c r="B533" s="3"/>
      <c r="C533" s="3"/>
      <c r="D533" s="3"/>
      <c r="E533" s="4"/>
      <c r="F533" s="4"/>
      <c r="G533" s="4"/>
      <c r="H533" s="111"/>
      <c r="I533" s="4"/>
      <c r="J533" s="4"/>
      <c r="K533" s="319"/>
      <c r="L533" s="113"/>
      <c r="M533" s="3"/>
      <c r="N533" s="3"/>
      <c r="O533" s="3"/>
      <c r="P533" s="3"/>
      <c r="Q533" s="3"/>
      <c r="R533" s="113"/>
      <c r="S533" s="113"/>
      <c r="T533" s="3"/>
      <c r="U533" s="3"/>
      <c r="V533" s="3"/>
      <c r="W533" s="3"/>
      <c r="X533" s="3"/>
      <c r="Y533" s="3"/>
      <c r="Z533" s="3"/>
      <c r="AA533" s="3"/>
      <c r="AB533" s="3"/>
      <c r="AC533" s="3"/>
      <c r="AD533" s="3"/>
      <c r="AE533" s="3"/>
      <c r="AF533" s="3"/>
      <c r="AG533" s="3"/>
      <c r="AH533" s="3"/>
      <c r="AI533" s="3"/>
      <c r="AJ533" s="3"/>
      <c r="AK533" s="3"/>
      <c r="AL533" s="3"/>
    </row>
    <row r="534" spans="1:38" ht="12.75">
      <c r="A534" s="3"/>
      <c r="B534" s="3"/>
      <c r="C534" s="3"/>
      <c r="D534" s="3"/>
      <c r="E534" s="4"/>
      <c r="F534" s="4"/>
      <c r="G534" s="4"/>
      <c r="H534" s="111"/>
      <c r="I534" s="4"/>
      <c r="J534" s="4"/>
      <c r="K534" s="319"/>
      <c r="L534" s="113"/>
      <c r="M534" s="3"/>
      <c r="N534" s="3"/>
      <c r="O534" s="3"/>
      <c r="P534" s="3"/>
      <c r="Q534" s="3"/>
      <c r="R534" s="113"/>
      <c r="S534" s="113"/>
      <c r="T534" s="3"/>
      <c r="U534" s="3"/>
      <c r="V534" s="3"/>
      <c r="W534" s="3"/>
      <c r="X534" s="3"/>
      <c r="Y534" s="3"/>
      <c r="Z534" s="3"/>
      <c r="AA534" s="3"/>
      <c r="AB534" s="3"/>
      <c r="AC534" s="3"/>
      <c r="AD534" s="3"/>
      <c r="AE534" s="3"/>
      <c r="AF534" s="3"/>
      <c r="AG534" s="3"/>
      <c r="AH534" s="3"/>
      <c r="AI534" s="3"/>
      <c r="AJ534" s="3"/>
      <c r="AK534" s="3"/>
      <c r="AL534" s="3"/>
    </row>
    <row r="535" spans="1:38" ht="12.75">
      <c r="A535" s="3"/>
      <c r="B535" s="3"/>
      <c r="C535" s="3"/>
      <c r="D535" s="3"/>
      <c r="E535" s="4"/>
      <c r="F535" s="4"/>
      <c r="G535" s="4"/>
      <c r="H535" s="111"/>
      <c r="I535" s="4"/>
      <c r="J535" s="4"/>
      <c r="K535" s="319"/>
      <c r="L535" s="113"/>
      <c r="M535" s="3"/>
      <c r="N535" s="3"/>
      <c r="O535" s="3"/>
      <c r="P535" s="3"/>
      <c r="Q535" s="3"/>
      <c r="R535" s="113"/>
      <c r="S535" s="113"/>
      <c r="T535" s="3"/>
      <c r="U535" s="3"/>
      <c r="V535" s="3"/>
      <c r="W535" s="3"/>
      <c r="X535" s="3"/>
      <c r="Y535" s="3"/>
      <c r="Z535" s="3"/>
      <c r="AA535" s="3"/>
      <c r="AB535" s="3"/>
      <c r="AC535" s="3"/>
      <c r="AD535" s="3"/>
      <c r="AE535" s="3"/>
      <c r="AF535" s="3"/>
      <c r="AG535" s="3"/>
      <c r="AH535" s="3"/>
      <c r="AI535" s="3"/>
      <c r="AJ535" s="3"/>
      <c r="AK535" s="3"/>
      <c r="AL535" s="3"/>
    </row>
    <row r="536" spans="1:38" ht="12.75">
      <c r="A536" s="3"/>
      <c r="B536" s="3"/>
      <c r="C536" s="3"/>
      <c r="D536" s="3"/>
      <c r="E536" s="4"/>
      <c r="F536" s="4"/>
      <c r="G536" s="4"/>
      <c r="H536" s="111"/>
      <c r="I536" s="4"/>
      <c r="J536" s="4"/>
      <c r="K536" s="319"/>
      <c r="L536" s="113"/>
      <c r="M536" s="3"/>
      <c r="N536" s="3"/>
      <c r="O536" s="3"/>
      <c r="P536" s="3"/>
      <c r="Q536" s="3"/>
      <c r="R536" s="113"/>
      <c r="S536" s="113"/>
      <c r="T536" s="3"/>
      <c r="U536" s="3"/>
      <c r="V536" s="3"/>
      <c r="W536" s="3"/>
      <c r="X536" s="3"/>
      <c r="Y536" s="3"/>
      <c r="Z536" s="3"/>
      <c r="AA536" s="3"/>
      <c r="AB536" s="3"/>
      <c r="AC536" s="3"/>
      <c r="AD536" s="3"/>
      <c r="AE536" s="3"/>
      <c r="AF536" s="3"/>
      <c r="AG536" s="3"/>
      <c r="AH536" s="3"/>
      <c r="AI536" s="3"/>
      <c r="AJ536" s="3"/>
      <c r="AK536" s="3"/>
      <c r="AL536" s="3"/>
    </row>
    <row r="537" spans="1:38" ht="12.75">
      <c r="A537" s="3"/>
      <c r="B537" s="3"/>
      <c r="C537" s="3"/>
      <c r="D537" s="3"/>
      <c r="E537" s="4"/>
      <c r="F537" s="4"/>
      <c r="G537" s="4"/>
      <c r="H537" s="111"/>
      <c r="I537" s="4"/>
      <c r="J537" s="4"/>
      <c r="K537" s="319"/>
      <c r="L537" s="113"/>
      <c r="M537" s="3"/>
      <c r="N537" s="3"/>
      <c r="O537" s="3"/>
      <c r="P537" s="3"/>
      <c r="Q537" s="3"/>
      <c r="R537" s="113"/>
      <c r="S537" s="113"/>
      <c r="T537" s="3"/>
      <c r="U537" s="3"/>
      <c r="V537" s="3"/>
      <c r="W537" s="3"/>
      <c r="X537" s="3"/>
      <c r="Y537" s="3"/>
      <c r="Z537" s="3"/>
      <c r="AA537" s="3"/>
      <c r="AB537" s="3"/>
      <c r="AC537" s="3"/>
      <c r="AD537" s="3"/>
      <c r="AE537" s="3"/>
      <c r="AF537" s="3"/>
      <c r="AG537" s="3"/>
      <c r="AH537" s="3"/>
      <c r="AI537" s="3"/>
      <c r="AJ537" s="3"/>
      <c r="AK537" s="3"/>
      <c r="AL537" s="3"/>
    </row>
    <row r="538" spans="1:38" ht="12.75">
      <c r="A538" s="3"/>
      <c r="B538" s="3"/>
      <c r="C538" s="3"/>
      <c r="D538" s="3"/>
      <c r="E538" s="4"/>
      <c r="F538" s="4"/>
      <c r="G538" s="4"/>
      <c r="H538" s="111"/>
      <c r="I538" s="4"/>
      <c r="J538" s="4"/>
      <c r="K538" s="319"/>
      <c r="L538" s="113"/>
      <c r="M538" s="3"/>
      <c r="N538" s="3"/>
      <c r="O538" s="3"/>
      <c r="P538" s="3"/>
      <c r="Q538" s="3"/>
      <c r="R538" s="113"/>
      <c r="S538" s="113"/>
      <c r="T538" s="3"/>
      <c r="U538" s="3"/>
      <c r="V538" s="3"/>
      <c r="W538" s="3"/>
      <c r="X538" s="3"/>
      <c r="Y538" s="3"/>
      <c r="Z538" s="3"/>
      <c r="AA538" s="3"/>
      <c r="AB538" s="3"/>
      <c r="AC538" s="3"/>
      <c r="AD538" s="3"/>
      <c r="AE538" s="3"/>
      <c r="AF538" s="3"/>
      <c r="AG538" s="3"/>
      <c r="AH538" s="3"/>
      <c r="AI538" s="3"/>
      <c r="AJ538" s="3"/>
      <c r="AK538" s="3"/>
      <c r="AL538" s="3"/>
    </row>
    <row r="539" spans="1:38" ht="12.75">
      <c r="A539" s="3"/>
      <c r="B539" s="3"/>
      <c r="C539" s="3"/>
      <c r="D539" s="3"/>
      <c r="E539" s="4"/>
      <c r="F539" s="4"/>
      <c r="G539" s="4"/>
      <c r="H539" s="111"/>
      <c r="I539" s="4"/>
      <c r="J539" s="4"/>
      <c r="K539" s="319"/>
      <c r="L539" s="113"/>
      <c r="M539" s="3"/>
      <c r="N539" s="3"/>
      <c r="O539" s="3"/>
      <c r="P539" s="3"/>
      <c r="Q539" s="3"/>
      <c r="R539" s="113"/>
      <c r="S539" s="113"/>
      <c r="T539" s="3"/>
      <c r="U539" s="3"/>
      <c r="V539" s="3"/>
      <c r="W539" s="3"/>
      <c r="X539" s="3"/>
      <c r="Y539" s="3"/>
      <c r="Z539" s="3"/>
      <c r="AA539" s="3"/>
      <c r="AB539" s="3"/>
      <c r="AC539" s="3"/>
      <c r="AD539" s="3"/>
      <c r="AE539" s="3"/>
      <c r="AF539" s="3"/>
      <c r="AG539" s="3"/>
      <c r="AH539" s="3"/>
      <c r="AI539" s="3"/>
      <c r="AJ539" s="3"/>
      <c r="AK539" s="3"/>
      <c r="AL539" s="3"/>
    </row>
    <row r="540" spans="1:38" ht="12.75">
      <c r="A540" s="3"/>
      <c r="B540" s="3"/>
      <c r="C540" s="3"/>
      <c r="D540" s="3"/>
      <c r="E540" s="4"/>
      <c r="F540" s="4"/>
      <c r="G540" s="4"/>
      <c r="H540" s="111"/>
      <c r="I540" s="4"/>
      <c r="J540" s="4"/>
      <c r="K540" s="319"/>
      <c r="L540" s="113"/>
      <c r="M540" s="3"/>
      <c r="N540" s="3"/>
      <c r="O540" s="3"/>
      <c r="P540" s="3"/>
      <c r="Q540" s="3"/>
      <c r="R540" s="113"/>
      <c r="S540" s="113"/>
      <c r="T540" s="3"/>
      <c r="U540" s="3"/>
      <c r="V540" s="3"/>
      <c r="W540" s="3"/>
      <c r="X540" s="3"/>
      <c r="Y540" s="3"/>
      <c r="Z540" s="3"/>
      <c r="AA540" s="3"/>
      <c r="AB540" s="3"/>
      <c r="AC540" s="3"/>
      <c r="AD540" s="3"/>
      <c r="AE540" s="3"/>
      <c r="AF540" s="3"/>
      <c r="AG540" s="3"/>
      <c r="AH540" s="3"/>
      <c r="AI540" s="3"/>
      <c r="AJ540" s="3"/>
      <c r="AK540" s="3"/>
      <c r="AL540" s="3"/>
    </row>
    <row r="541" spans="1:38" ht="12.75">
      <c r="A541" s="3"/>
      <c r="B541" s="3"/>
      <c r="C541" s="3"/>
      <c r="D541" s="3"/>
      <c r="E541" s="4"/>
      <c r="F541" s="4"/>
      <c r="G541" s="4"/>
      <c r="H541" s="111"/>
      <c r="I541" s="4"/>
      <c r="J541" s="4"/>
      <c r="K541" s="319"/>
      <c r="L541" s="113"/>
      <c r="M541" s="3"/>
      <c r="N541" s="3"/>
      <c r="O541" s="3"/>
      <c r="P541" s="3"/>
      <c r="Q541" s="3"/>
      <c r="R541" s="113"/>
      <c r="S541" s="113"/>
      <c r="T541" s="3"/>
      <c r="U541" s="3"/>
      <c r="V541" s="3"/>
      <c r="W541" s="3"/>
      <c r="X541" s="3"/>
      <c r="Y541" s="3"/>
      <c r="Z541" s="3"/>
      <c r="AA541" s="3"/>
      <c r="AB541" s="3"/>
      <c r="AC541" s="3"/>
      <c r="AD541" s="3"/>
      <c r="AE541" s="3"/>
      <c r="AF541" s="3"/>
      <c r="AG541" s="3"/>
      <c r="AH541" s="3"/>
      <c r="AI541" s="3"/>
      <c r="AJ541" s="3"/>
      <c r="AK541" s="3"/>
      <c r="AL541" s="3"/>
    </row>
    <row r="542" spans="1:38" ht="12.75">
      <c r="A542" s="3"/>
      <c r="B542" s="3"/>
      <c r="C542" s="3"/>
      <c r="D542" s="3"/>
      <c r="E542" s="4"/>
      <c r="F542" s="4"/>
      <c r="G542" s="4"/>
      <c r="H542" s="111"/>
      <c r="I542" s="4"/>
      <c r="J542" s="4"/>
      <c r="K542" s="319"/>
      <c r="L542" s="113"/>
      <c r="M542" s="3"/>
      <c r="N542" s="3"/>
      <c r="O542" s="3"/>
      <c r="P542" s="3"/>
      <c r="Q542" s="3"/>
      <c r="R542" s="113"/>
      <c r="S542" s="113"/>
      <c r="T542" s="3"/>
      <c r="U542" s="3"/>
      <c r="V542" s="3"/>
      <c r="W542" s="3"/>
      <c r="X542" s="3"/>
      <c r="Y542" s="3"/>
      <c r="Z542" s="3"/>
      <c r="AA542" s="3"/>
      <c r="AB542" s="3"/>
      <c r="AC542" s="3"/>
      <c r="AD542" s="3"/>
      <c r="AE542" s="3"/>
      <c r="AF542" s="3"/>
      <c r="AG542" s="3"/>
      <c r="AH542" s="3"/>
      <c r="AI542" s="3"/>
      <c r="AJ542" s="3"/>
      <c r="AK542" s="3"/>
      <c r="AL542" s="3"/>
    </row>
    <row r="543" spans="1:38" ht="12.75">
      <c r="A543" s="3"/>
      <c r="B543" s="3"/>
      <c r="C543" s="3"/>
      <c r="D543" s="3"/>
      <c r="E543" s="4"/>
      <c r="F543" s="4"/>
      <c r="G543" s="4"/>
      <c r="H543" s="111"/>
      <c r="I543" s="4"/>
      <c r="J543" s="4"/>
      <c r="K543" s="319"/>
      <c r="L543" s="113"/>
      <c r="M543" s="3"/>
      <c r="N543" s="3"/>
      <c r="O543" s="3"/>
      <c r="P543" s="3"/>
      <c r="Q543" s="3"/>
      <c r="R543" s="113"/>
      <c r="S543" s="113"/>
      <c r="T543" s="3"/>
      <c r="U543" s="3"/>
      <c r="V543" s="3"/>
      <c r="W543" s="3"/>
      <c r="X543" s="3"/>
      <c r="Y543" s="3"/>
      <c r="Z543" s="3"/>
      <c r="AA543" s="3"/>
      <c r="AB543" s="3"/>
      <c r="AC543" s="3"/>
      <c r="AD543" s="3"/>
      <c r="AE543" s="3"/>
      <c r="AF543" s="3"/>
      <c r="AG543" s="3"/>
      <c r="AH543" s="3"/>
      <c r="AI543" s="3"/>
      <c r="AJ543" s="3"/>
      <c r="AK543" s="3"/>
      <c r="AL543" s="3"/>
    </row>
    <row r="544" spans="1:38" ht="12.75">
      <c r="A544" s="3"/>
      <c r="B544" s="3"/>
      <c r="C544" s="3"/>
      <c r="D544" s="3"/>
      <c r="E544" s="4"/>
      <c r="F544" s="4"/>
      <c r="G544" s="4"/>
      <c r="H544" s="111"/>
      <c r="I544" s="4"/>
      <c r="J544" s="4"/>
      <c r="K544" s="319"/>
      <c r="L544" s="113"/>
      <c r="M544" s="3"/>
      <c r="N544" s="3"/>
      <c r="O544" s="3"/>
      <c r="P544" s="3"/>
      <c r="Q544" s="3"/>
      <c r="R544" s="113"/>
      <c r="S544" s="113"/>
      <c r="T544" s="3"/>
      <c r="U544" s="3"/>
      <c r="V544" s="3"/>
      <c r="W544" s="3"/>
      <c r="X544" s="3"/>
      <c r="Y544" s="3"/>
      <c r="Z544" s="3"/>
      <c r="AA544" s="3"/>
      <c r="AB544" s="3"/>
      <c r="AC544" s="3"/>
      <c r="AD544" s="3"/>
      <c r="AE544" s="3"/>
      <c r="AF544" s="3"/>
      <c r="AG544" s="3"/>
      <c r="AH544" s="3"/>
      <c r="AI544" s="3"/>
      <c r="AJ544" s="3"/>
      <c r="AK544" s="3"/>
      <c r="AL544" s="3"/>
    </row>
    <row r="545" spans="1:38" ht="12.75">
      <c r="A545" s="3"/>
      <c r="B545" s="3"/>
      <c r="C545" s="3"/>
      <c r="D545" s="3"/>
      <c r="E545" s="4"/>
      <c r="F545" s="4"/>
      <c r="G545" s="4"/>
      <c r="H545" s="111"/>
      <c r="I545" s="4"/>
      <c r="J545" s="4"/>
      <c r="K545" s="319"/>
      <c r="L545" s="113"/>
      <c r="M545" s="3"/>
      <c r="N545" s="3"/>
      <c r="O545" s="3"/>
      <c r="P545" s="3"/>
      <c r="Q545" s="3"/>
      <c r="R545" s="113"/>
      <c r="S545" s="113"/>
      <c r="T545" s="3"/>
      <c r="U545" s="3"/>
      <c r="V545" s="3"/>
      <c r="W545" s="3"/>
      <c r="X545" s="3"/>
      <c r="Y545" s="3"/>
      <c r="Z545" s="3"/>
      <c r="AA545" s="3"/>
      <c r="AB545" s="3"/>
      <c r="AC545" s="3"/>
      <c r="AD545" s="3"/>
      <c r="AE545" s="3"/>
      <c r="AF545" s="3"/>
      <c r="AG545" s="3"/>
      <c r="AH545" s="3"/>
      <c r="AI545" s="3"/>
      <c r="AJ545" s="3"/>
      <c r="AK545" s="3"/>
      <c r="AL545" s="3"/>
    </row>
    <row r="546" spans="1:38" ht="12.75">
      <c r="A546" s="3"/>
      <c r="B546" s="3"/>
      <c r="C546" s="3"/>
      <c r="D546" s="3"/>
      <c r="E546" s="4"/>
      <c r="F546" s="4"/>
      <c r="G546" s="4"/>
      <c r="H546" s="111"/>
      <c r="I546" s="4"/>
      <c r="J546" s="4"/>
      <c r="K546" s="319"/>
      <c r="L546" s="113"/>
      <c r="M546" s="3"/>
      <c r="N546" s="3"/>
      <c r="O546" s="3"/>
      <c r="P546" s="3"/>
      <c r="Q546" s="3"/>
      <c r="R546" s="113"/>
      <c r="S546" s="113"/>
      <c r="T546" s="3"/>
      <c r="U546" s="3"/>
      <c r="V546" s="3"/>
      <c r="W546" s="3"/>
      <c r="X546" s="3"/>
      <c r="Y546" s="3"/>
      <c r="Z546" s="3"/>
      <c r="AA546" s="3"/>
      <c r="AB546" s="3"/>
      <c r="AC546" s="3"/>
      <c r="AD546" s="3"/>
      <c r="AE546" s="3"/>
      <c r="AF546" s="3"/>
      <c r="AG546" s="3"/>
      <c r="AH546" s="3"/>
      <c r="AI546" s="3"/>
      <c r="AJ546" s="3"/>
      <c r="AK546" s="3"/>
      <c r="AL546" s="3"/>
    </row>
    <row r="547" spans="1:38" ht="12.75">
      <c r="A547" s="3"/>
      <c r="B547" s="3"/>
      <c r="C547" s="3"/>
      <c r="D547" s="3"/>
      <c r="E547" s="4"/>
      <c r="F547" s="4"/>
      <c r="G547" s="4"/>
      <c r="H547" s="111"/>
      <c r="I547" s="4"/>
      <c r="J547" s="4"/>
      <c r="K547" s="319"/>
      <c r="L547" s="113"/>
      <c r="M547" s="3"/>
      <c r="N547" s="3"/>
      <c r="O547" s="3"/>
      <c r="P547" s="3"/>
      <c r="Q547" s="3"/>
      <c r="R547" s="113"/>
      <c r="S547" s="113"/>
      <c r="T547" s="3"/>
      <c r="U547" s="3"/>
      <c r="V547" s="3"/>
      <c r="W547" s="3"/>
      <c r="X547" s="3"/>
      <c r="Y547" s="3"/>
      <c r="Z547" s="3"/>
      <c r="AA547" s="3"/>
      <c r="AB547" s="3"/>
      <c r="AC547" s="3"/>
      <c r="AD547" s="3"/>
      <c r="AE547" s="3"/>
      <c r="AF547" s="3"/>
      <c r="AG547" s="3"/>
      <c r="AH547" s="3"/>
      <c r="AI547" s="3"/>
      <c r="AJ547" s="3"/>
      <c r="AK547" s="3"/>
      <c r="AL547" s="3"/>
    </row>
    <row r="548" spans="1:38" ht="12.75">
      <c r="A548" s="3"/>
      <c r="B548" s="3"/>
      <c r="C548" s="3"/>
      <c r="D548" s="3"/>
      <c r="E548" s="4"/>
      <c r="F548" s="4"/>
      <c r="G548" s="4"/>
      <c r="H548" s="111"/>
      <c r="I548" s="4"/>
      <c r="J548" s="4"/>
      <c r="K548" s="319"/>
      <c r="L548" s="113"/>
      <c r="M548" s="3"/>
      <c r="N548" s="3"/>
      <c r="O548" s="3"/>
      <c r="P548" s="3"/>
      <c r="Q548" s="3"/>
      <c r="R548" s="113"/>
      <c r="S548" s="113"/>
      <c r="T548" s="3"/>
      <c r="U548" s="3"/>
      <c r="V548" s="3"/>
      <c r="W548" s="3"/>
      <c r="X548" s="3"/>
      <c r="Y548" s="3"/>
      <c r="Z548" s="3"/>
      <c r="AA548" s="3"/>
      <c r="AB548" s="3"/>
      <c r="AC548" s="3"/>
      <c r="AD548" s="3"/>
      <c r="AE548" s="3"/>
      <c r="AF548" s="3"/>
      <c r="AG548" s="3"/>
      <c r="AH548" s="3"/>
      <c r="AI548" s="3"/>
      <c r="AJ548" s="3"/>
      <c r="AK548" s="3"/>
      <c r="AL548" s="3"/>
    </row>
    <row r="549" spans="1:38" ht="12.75">
      <c r="A549" s="3"/>
      <c r="B549" s="3"/>
      <c r="C549" s="3"/>
      <c r="D549" s="3"/>
      <c r="E549" s="4"/>
      <c r="F549" s="4"/>
      <c r="G549" s="4"/>
      <c r="H549" s="111"/>
      <c r="I549" s="4"/>
      <c r="J549" s="4"/>
      <c r="K549" s="319"/>
      <c r="L549" s="113"/>
      <c r="M549" s="3"/>
      <c r="N549" s="3"/>
      <c r="O549" s="3"/>
      <c r="P549" s="3"/>
      <c r="Q549" s="3"/>
      <c r="R549" s="113"/>
      <c r="S549" s="113"/>
      <c r="T549" s="3"/>
      <c r="U549" s="3"/>
      <c r="V549" s="3"/>
      <c r="W549" s="3"/>
      <c r="X549" s="3"/>
      <c r="Y549" s="3"/>
      <c r="Z549" s="3"/>
      <c r="AA549" s="3"/>
      <c r="AB549" s="3"/>
      <c r="AC549" s="3"/>
      <c r="AD549" s="3"/>
      <c r="AE549" s="3"/>
      <c r="AF549" s="3"/>
      <c r="AG549" s="3"/>
      <c r="AH549" s="3"/>
      <c r="AI549" s="3"/>
      <c r="AJ549" s="3"/>
      <c r="AK549" s="3"/>
      <c r="AL549" s="3"/>
    </row>
    <row r="550" spans="1:38" ht="12.75">
      <c r="A550" s="3"/>
      <c r="B550" s="3"/>
      <c r="C550" s="3"/>
      <c r="D550" s="3"/>
      <c r="E550" s="4"/>
      <c r="F550" s="4"/>
      <c r="G550" s="4"/>
      <c r="H550" s="111"/>
      <c r="I550" s="4"/>
      <c r="J550" s="4"/>
      <c r="K550" s="319"/>
      <c r="L550" s="113"/>
      <c r="M550" s="3"/>
      <c r="N550" s="3"/>
      <c r="O550" s="3"/>
      <c r="P550" s="3"/>
      <c r="Q550" s="3"/>
      <c r="R550" s="113"/>
      <c r="S550" s="113"/>
      <c r="T550" s="3"/>
      <c r="U550" s="3"/>
      <c r="V550" s="3"/>
      <c r="W550" s="3"/>
      <c r="X550" s="3"/>
      <c r="Y550" s="3"/>
      <c r="Z550" s="3"/>
      <c r="AA550" s="3"/>
      <c r="AB550" s="3"/>
      <c r="AC550" s="3"/>
      <c r="AD550" s="3"/>
      <c r="AE550" s="3"/>
      <c r="AF550" s="3"/>
      <c r="AG550" s="3"/>
      <c r="AH550" s="3"/>
      <c r="AI550" s="3"/>
      <c r="AJ550" s="3"/>
      <c r="AK550" s="3"/>
      <c r="AL550" s="3"/>
    </row>
    <row r="551" spans="1:38" ht="12.75">
      <c r="A551" s="3"/>
      <c r="B551" s="3"/>
      <c r="C551" s="3"/>
      <c r="D551" s="3"/>
      <c r="E551" s="4"/>
      <c r="F551" s="4"/>
      <c r="G551" s="4"/>
      <c r="H551" s="111"/>
      <c r="I551" s="4"/>
      <c r="J551" s="4"/>
      <c r="K551" s="319"/>
      <c r="L551" s="113"/>
      <c r="M551" s="3"/>
      <c r="N551" s="3"/>
      <c r="O551" s="3"/>
      <c r="P551" s="3"/>
      <c r="Q551" s="3"/>
      <c r="R551" s="113"/>
      <c r="S551" s="113"/>
      <c r="T551" s="3"/>
      <c r="U551" s="3"/>
      <c r="V551" s="3"/>
      <c r="W551" s="3"/>
      <c r="X551" s="3"/>
      <c r="Y551" s="3"/>
      <c r="Z551" s="3"/>
      <c r="AA551" s="3"/>
      <c r="AB551" s="3"/>
      <c r="AC551" s="3"/>
      <c r="AD551" s="3"/>
      <c r="AE551" s="3"/>
      <c r="AF551" s="3"/>
      <c r="AG551" s="3"/>
      <c r="AH551" s="3"/>
      <c r="AI551" s="3"/>
      <c r="AJ551" s="3"/>
      <c r="AK551" s="3"/>
      <c r="AL551" s="3"/>
    </row>
    <row r="552" spans="1:38" ht="12.75">
      <c r="A552" s="3"/>
      <c r="B552" s="3"/>
      <c r="C552" s="3"/>
      <c r="D552" s="3"/>
      <c r="E552" s="4"/>
      <c r="F552" s="4"/>
      <c r="G552" s="4"/>
      <c r="H552" s="111"/>
      <c r="I552" s="4"/>
      <c r="J552" s="4"/>
      <c r="K552" s="319"/>
      <c r="L552" s="113"/>
      <c r="M552" s="3"/>
      <c r="N552" s="3"/>
      <c r="O552" s="3"/>
      <c r="P552" s="3"/>
      <c r="Q552" s="3"/>
      <c r="R552" s="113"/>
      <c r="S552" s="113"/>
      <c r="T552" s="3"/>
      <c r="U552" s="3"/>
      <c r="V552" s="3"/>
      <c r="W552" s="3"/>
      <c r="X552" s="3"/>
      <c r="Y552" s="3"/>
      <c r="Z552" s="3"/>
      <c r="AA552" s="3"/>
      <c r="AB552" s="3"/>
      <c r="AC552" s="3"/>
      <c r="AD552" s="3"/>
      <c r="AE552" s="3"/>
      <c r="AF552" s="3"/>
      <c r="AG552" s="3"/>
      <c r="AH552" s="3"/>
      <c r="AI552" s="3"/>
      <c r="AJ552" s="3"/>
      <c r="AK552" s="3"/>
      <c r="AL552" s="3"/>
    </row>
    <row r="553" spans="1:38" ht="12.75">
      <c r="A553" s="3"/>
      <c r="B553" s="3"/>
      <c r="C553" s="3"/>
      <c r="D553" s="3"/>
      <c r="E553" s="4"/>
      <c r="F553" s="4"/>
      <c r="G553" s="4"/>
      <c r="H553" s="111"/>
      <c r="I553" s="4"/>
      <c r="J553" s="4"/>
      <c r="K553" s="319"/>
      <c r="L553" s="113"/>
      <c r="M553" s="3"/>
      <c r="N553" s="3"/>
      <c r="O553" s="3"/>
      <c r="P553" s="3"/>
      <c r="Q553" s="3"/>
      <c r="R553" s="113"/>
      <c r="S553" s="113"/>
      <c r="T553" s="3"/>
      <c r="U553" s="3"/>
      <c r="V553" s="3"/>
      <c r="W553" s="3"/>
      <c r="X553" s="3"/>
      <c r="Y553" s="3"/>
      <c r="Z553" s="3"/>
      <c r="AA553" s="3"/>
      <c r="AB553" s="3"/>
      <c r="AC553" s="3"/>
      <c r="AD553" s="3"/>
      <c r="AE553" s="3"/>
      <c r="AF553" s="3"/>
      <c r="AG553" s="3"/>
      <c r="AH553" s="3"/>
      <c r="AI553" s="3"/>
      <c r="AJ553" s="3"/>
      <c r="AK553" s="3"/>
      <c r="AL553" s="3"/>
    </row>
    <row r="554" spans="1:38" ht="12.75">
      <c r="A554" s="3"/>
      <c r="B554" s="3"/>
      <c r="C554" s="3"/>
      <c r="D554" s="3"/>
      <c r="E554" s="4"/>
      <c r="F554" s="4"/>
      <c r="G554" s="4"/>
      <c r="H554" s="111"/>
      <c r="I554" s="4"/>
      <c r="J554" s="4"/>
      <c r="K554" s="319"/>
      <c r="L554" s="113"/>
      <c r="M554" s="3"/>
      <c r="N554" s="3"/>
      <c r="O554" s="3"/>
      <c r="P554" s="3"/>
      <c r="Q554" s="3"/>
      <c r="R554" s="113"/>
      <c r="S554" s="113"/>
      <c r="T554" s="3"/>
      <c r="U554" s="3"/>
      <c r="V554" s="3"/>
      <c r="W554" s="3"/>
      <c r="X554" s="3"/>
      <c r="Y554" s="3"/>
      <c r="Z554" s="3"/>
      <c r="AA554" s="3"/>
      <c r="AB554" s="3"/>
      <c r="AC554" s="3"/>
      <c r="AD554" s="3"/>
      <c r="AE554" s="3"/>
      <c r="AF554" s="3"/>
      <c r="AG554" s="3"/>
      <c r="AH554" s="3"/>
      <c r="AI554" s="3"/>
      <c r="AJ554" s="3"/>
      <c r="AK554" s="3"/>
      <c r="AL554" s="3"/>
    </row>
    <row r="555" spans="1:38" ht="12.75">
      <c r="A555" s="3"/>
      <c r="B555" s="3"/>
      <c r="C555" s="3"/>
      <c r="D555" s="3"/>
      <c r="E555" s="4"/>
      <c r="F555" s="4"/>
      <c r="G555" s="4"/>
      <c r="H555" s="111"/>
      <c r="I555" s="4"/>
      <c r="J555" s="4"/>
      <c r="K555" s="319"/>
      <c r="L555" s="113"/>
      <c r="M555" s="3"/>
      <c r="N555" s="3"/>
      <c r="O555" s="3"/>
      <c r="P555" s="3"/>
      <c r="Q555" s="3"/>
      <c r="R555" s="113"/>
      <c r="S555" s="113"/>
      <c r="T555" s="3"/>
      <c r="U555" s="3"/>
      <c r="V555" s="3"/>
      <c r="W555" s="3"/>
      <c r="X555" s="3"/>
      <c r="Y555" s="3"/>
      <c r="Z555" s="3"/>
      <c r="AA555" s="3"/>
      <c r="AB555" s="3"/>
      <c r="AC555" s="3"/>
      <c r="AD555" s="3"/>
      <c r="AE555" s="3"/>
      <c r="AF555" s="3"/>
      <c r="AG555" s="3"/>
      <c r="AH555" s="3"/>
      <c r="AI555" s="3"/>
      <c r="AJ555" s="3"/>
      <c r="AK555" s="3"/>
      <c r="AL555" s="3"/>
    </row>
    <row r="556" spans="1:38" ht="12.75">
      <c r="A556" s="3"/>
      <c r="B556" s="3"/>
      <c r="C556" s="3"/>
      <c r="D556" s="3"/>
      <c r="E556" s="4"/>
      <c r="F556" s="4"/>
      <c r="G556" s="4"/>
      <c r="H556" s="111"/>
      <c r="I556" s="4"/>
      <c r="J556" s="4"/>
      <c r="K556" s="319"/>
      <c r="L556" s="113"/>
      <c r="M556" s="3"/>
      <c r="N556" s="3"/>
      <c r="O556" s="3"/>
      <c r="P556" s="3"/>
      <c r="Q556" s="3"/>
      <c r="R556" s="113"/>
      <c r="S556" s="113"/>
      <c r="T556" s="3"/>
      <c r="U556" s="3"/>
      <c r="V556" s="3"/>
      <c r="W556" s="3"/>
      <c r="X556" s="3"/>
      <c r="Y556" s="3"/>
      <c r="Z556" s="3"/>
      <c r="AA556" s="3"/>
      <c r="AB556" s="3"/>
      <c r="AC556" s="3"/>
      <c r="AD556" s="3"/>
      <c r="AE556" s="3"/>
      <c r="AF556" s="3"/>
      <c r="AG556" s="3"/>
      <c r="AH556" s="3"/>
      <c r="AI556" s="3"/>
      <c r="AJ556" s="3"/>
      <c r="AK556" s="3"/>
      <c r="AL556" s="3"/>
    </row>
    <row r="557" spans="1:38" ht="12.75">
      <c r="A557" s="3"/>
      <c r="B557" s="3"/>
      <c r="C557" s="3"/>
      <c r="D557" s="3"/>
      <c r="E557" s="4"/>
      <c r="F557" s="4"/>
      <c r="G557" s="4"/>
      <c r="H557" s="111"/>
      <c r="I557" s="4"/>
      <c r="J557" s="4"/>
      <c r="K557" s="319"/>
      <c r="L557" s="113"/>
      <c r="M557" s="3"/>
      <c r="N557" s="3"/>
      <c r="O557" s="3"/>
      <c r="P557" s="3"/>
      <c r="Q557" s="3"/>
      <c r="R557" s="113"/>
      <c r="S557" s="113"/>
      <c r="T557" s="3"/>
      <c r="U557" s="3"/>
      <c r="V557" s="3"/>
      <c r="W557" s="3"/>
      <c r="X557" s="3"/>
      <c r="Y557" s="3"/>
      <c r="Z557" s="3"/>
      <c r="AA557" s="3"/>
      <c r="AB557" s="3"/>
      <c r="AC557" s="3"/>
      <c r="AD557" s="3"/>
      <c r="AE557" s="3"/>
      <c r="AF557" s="3"/>
      <c r="AG557" s="3"/>
      <c r="AH557" s="3"/>
      <c r="AI557" s="3"/>
      <c r="AJ557" s="3"/>
      <c r="AK557" s="3"/>
      <c r="AL557" s="3"/>
    </row>
    <row r="558" spans="1:38" ht="12.75">
      <c r="A558" s="3"/>
      <c r="B558" s="3"/>
      <c r="C558" s="3"/>
      <c r="D558" s="3"/>
      <c r="E558" s="4"/>
      <c r="F558" s="4"/>
      <c r="G558" s="4"/>
      <c r="H558" s="111"/>
      <c r="I558" s="4"/>
      <c r="J558" s="4"/>
      <c r="K558" s="319"/>
      <c r="L558" s="113"/>
      <c r="M558" s="3"/>
      <c r="N558" s="3"/>
      <c r="O558" s="3"/>
      <c r="P558" s="3"/>
      <c r="Q558" s="3"/>
      <c r="R558" s="113"/>
      <c r="S558" s="113"/>
      <c r="T558" s="3"/>
      <c r="U558" s="3"/>
      <c r="V558" s="3"/>
      <c r="W558" s="3"/>
      <c r="X558" s="3"/>
      <c r="Y558" s="3"/>
      <c r="Z558" s="3"/>
      <c r="AA558" s="3"/>
      <c r="AB558" s="3"/>
      <c r="AC558" s="3"/>
      <c r="AD558" s="3"/>
      <c r="AE558" s="3"/>
      <c r="AF558" s="3"/>
      <c r="AG558" s="3"/>
      <c r="AH558" s="3"/>
      <c r="AI558" s="3"/>
      <c r="AJ558" s="3"/>
      <c r="AK558" s="3"/>
      <c r="AL558" s="3"/>
    </row>
    <row r="559" spans="1:38" ht="12.75">
      <c r="A559" s="3"/>
      <c r="B559" s="3"/>
      <c r="C559" s="3"/>
      <c r="D559" s="3"/>
      <c r="E559" s="4"/>
      <c r="F559" s="4"/>
      <c r="G559" s="4"/>
      <c r="H559" s="111"/>
      <c r="I559" s="4"/>
      <c r="J559" s="4"/>
      <c r="K559" s="319"/>
      <c r="L559" s="113"/>
      <c r="M559" s="3"/>
      <c r="N559" s="3"/>
      <c r="O559" s="3"/>
      <c r="P559" s="3"/>
      <c r="Q559" s="3"/>
      <c r="R559" s="113"/>
      <c r="S559" s="113"/>
      <c r="T559" s="3"/>
      <c r="U559" s="3"/>
      <c r="V559" s="3"/>
      <c r="W559" s="3"/>
      <c r="X559" s="3"/>
      <c r="Y559" s="3"/>
      <c r="Z559" s="3"/>
      <c r="AA559" s="3"/>
      <c r="AB559" s="3"/>
      <c r="AC559" s="3"/>
      <c r="AD559" s="3"/>
      <c r="AE559" s="3"/>
      <c r="AF559" s="3"/>
      <c r="AG559" s="3"/>
      <c r="AH559" s="3"/>
      <c r="AI559" s="3"/>
      <c r="AJ559" s="3"/>
      <c r="AK559" s="3"/>
      <c r="AL559" s="3"/>
    </row>
    <row r="560" spans="1:38" ht="12.75">
      <c r="A560" s="3"/>
      <c r="B560" s="3"/>
      <c r="C560" s="3"/>
      <c r="D560" s="3"/>
      <c r="E560" s="4"/>
      <c r="F560" s="4"/>
      <c r="G560" s="4"/>
      <c r="H560" s="111"/>
      <c r="I560" s="4"/>
      <c r="J560" s="4"/>
      <c r="K560" s="319"/>
      <c r="L560" s="113"/>
      <c r="M560" s="3"/>
      <c r="N560" s="3"/>
      <c r="O560" s="3"/>
      <c r="P560" s="3"/>
      <c r="Q560" s="3"/>
      <c r="R560" s="113"/>
      <c r="S560" s="113"/>
      <c r="T560" s="3"/>
      <c r="U560" s="3"/>
      <c r="V560" s="3"/>
      <c r="W560" s="3"/>
      <c r="X560" s="3"/>
      <c r="Y560" s="3"/>
      <c r="Z560" s="3"/>
      <c r="AA560" s="3"/>
      <c r="AB560" s="3"/>
      <c r="AC560" s="3"/>
      <c r="AD560" s="3"/>
      <c r="AE560" s="3"/>
      <c r="AF560" s="3"/>
      <c r="AG560" s="3"/>
      <c r="AH560" s="3"/>
      <c r="AI560" s="3"/>
      <c r="AJ560" s="3"/>
      <c r="AK560" s="3"/>
      <c r="AL560" s="3"/>
    </row>
    <row r="561" spans="1:38" ht="12.75">
      <c r="A561" s="3"/>
      <c r="B561" s="3"/>
      <c r="C561" s="3"/>
      <c r="D561" s="3"/>
      <c r="E561" s="4"/>
      <c r="F561" s="4"/>
      <c r="G561" s="4"/>
      <c r="H561" s="111"/>
      <c r="I561" s="4"/>
      <c r="J561" s="4"/>
      <c r="K561" s="319"/>
      <c r="L561" s="113"/>
      <c r="M561" s="3"/>
      <c r="N561" s="3"/>
      <c r="O561" s="3"/>
      <c r="P561" s="3"/>
      <c r="Q561" s="3"/>
      <c r="R561" s="113"/>
      <c r="S561" s="113"/>
      <c r="T561" s="3"/>
      <c r="U561" s="3"/>
      <c r="V561" s="3"/>
      <c r="W561" s="3"/>
      <c r="X561" s="3"/>
      <c r="Y561" s="3"/>
      <c r="Z561" s="3"/>
      <c r="AA561" s="3"/>
      <c r="AB561" s="3"/>
      <c r="AC561" s="3"/>
      <c r="AD561" s="3"/>
      <c r="AE561" s="3"/>
      <c r="AF561" s="3"/>
      <c r="AG561" s="3"/>
      <c r="AH561" s="3"/>
      <c r="AI561" s="3"/>
      <c r="AJ561" s="3"/>
      <c r="AK561" s="3"/>
      <c r="AL561" s="3"/>
    </row>
    <row r="562" spans="1:38" ht="12.75">
      <c r="A562" s="3"/>
      <c r="B562" s="3"/>
      <c r="C562" s="3"/>
      <c r="D562" s="3"/>
      <c r="E562" s="4"/>
      <c r="F562" s="4"/>
      <c r="G562" s="4"/>
      <c r="H562" s="111"/>
      <c r="I562" s="4"/>
      <c r="J562" s="4"/>
      <c r="K562" s="319"/>
      <c r="L562" s="113"/>
      <c r="M562" s="3"/>
      <c r="N562" s="3"/>
      <c r="O562" s="3"/>
      <c r="P562" s="3"/>
      <c r="Q562" s="3"/>
      <c r="R562" s="113"/>
      <c r="S562" s="113"/>
      <c r="T562" s="3"/>
      <c r="U562" s="3"/>
      <c r="V562" s="3"/>
      <c r="W562" s="3"/>
      <c r="X562" s="3"/>
      <c r="Y562" s="3"/>
      <c r="Z562" s="3"/>
      <c r="AA562" s="3"/>
      <c r="AB562" s="3"/>
      <c r="AC562" s="3"/>
      <c r="AD562" s="3"/>
      <c r="AE562" s="3"/>
      <c r="AF562" s="3"/>
      <c r="AG562" s="3"/>
      <c r="AH562" s="3"/>
      <c r="AI562" s="3"/>
      <c r="AJ562" s="3"/>
      <c r="AK562" s="3"/>
      <c r="AL562" s="3"/>
    </row>
    <row r="563" spans="1:38" ht="12.75">
      <c r="A563" s="3"/>
      <c r="B563" s="3"/>
      <c r="C563" s="3"/>
      <c r="D563" s="3"/>
      <c r="E563" s="4"/>
      <c r="F563" s="4"/>
      <c r="G563" s="4"/>
      <c r="H563" s="111"/>
      <c r="I563" s="4"/>
      <c r="J563" s="4"/>
      <c r="K563" s="319"/>
      <c r="L563" s="113"/>
      <c r="M563" s="3"/>
      <c r="N563" s="3"/>
      <c r="O563" s="3"/>
      <c r="P563" s="3"/>
      <c r="Q563" s="3"/>
      <c r="R563" s="113"/>
      <c r="S563" s="113"/>
      <c r="T563" s="3"/>
      <c r="U563" s="3"/>
      <c r="V563" s="3"/>
      <c r="W563" s="3"/>
      <c r="X563" s="3"/>
      <c r="Y563" s="3"/>
      <c r="Z563" s="3"/>
      <c r="AA563" s="3"/>
      <c r="AB563" s="3"/>
      <c r="AC563" s="3"/>
      <c r="AD563" s="3"/>
      <c r="AE563" s="3"/>
      <c r="AF563" s="3"/>
      <c r="AG563" s="3"/>
      <c r="AH563" s="3"/>
      <c r="AI563" s="3"/>
      <c r="AJ563" s="3"/>
      <c r="AK563" s="3"/>
      <c r="AL563" s="3"/>
    </row>
    <row r="564" spans="1:38" ht="12.75">
      <c r="A564" s="3"/>
      <c r="B564" s="3"/>
      <c r="C564" s="3"/>
      <c r="D564" s="3"/>
      <c r="E564" s="4"/>
      <c r="F564" s="4"/>
      <c r="G564" s="4"/>
      <c r="H564" s="111"/>
      <c r="I564" s="4"/>
      <c r="J564" s="4"/>
      <c r="K564" s="319"/>
      <c r="L564" s="113"/>
      <c r="M564" s="3"/>
      <c r="N564" s="3"/>
      <c r="O564" s="3"/>
      <c r="P564" s="3"/>
      <c r="Q564" s="3"/>
      <c r="R564" s="113"/>
      <c r="S564" s="113"/>
      <c r="T564" s="3"/>
      <c r="U564" s="3"/>
      <c r="V564" s="3"/>
      <c r="W564" s="3"/>
      <c r="X564" s="3"/>
      <c r="Y564" s="3"/>
      <c r="Z564" s="3"/>
      <c r="AA564" s="3"/>
      <c r="AB564" s="3"/>
      <c r="AC564" s="3"/>
      <c r="AD564" s="3"/>
      <c r="AE564" s="3"/>
      <c r="AF564" s="3"/>
      <c r="AG564" s="3"/>
      <c r="AH564" s="3"/>
      <c r="AI564" s="3"/>
      <c r="AJ564" s="3"/>
      <c r="AK564" s="3"/>
      <c r="AL564" s="3"/>
    </row>
    <row r="565" spans="1:38" ht="12.75">
      <c r="A565" s="3"/>
      <c r="B565" s="3"/>
      <c r="C565" s="3"/>
      <c r="D565" s="3"/>
      <c r="E565" s="4"/>
      <c r="F565" s="4"/>
      <c r="G565" s="4"/>
      <c r="H565" s="111"/>
      <c r="I565" s="4"/>
      <c r="J565" s="4"/>
      <c r="K565" s="319"/>
      <c r="L565" s="113"/>
      <c r="M565" s="3"/>
      <c r="N565" s="3"/>
      <c r="O565" s="3"/>
      <c r="P565" s="3"/>
      <c r="Q565" s="3"/>
      <c r="R565" s="113"/>
      <c r="S565" s="113"/>
      <c r="T565" s="3"/>
      <c r="U565" s="3"/>
      <c r="V565" s="3"/>
      <c r="W565" s="3"/>
      <c r="X565" s="3"/>
      <c r="Y565" s="3"/>
      <c r="Z565" s="3"/>
      <c r="AA565" s="3"/>
      <c r="AB565" s="3"/>
      <c r="AC565" s="3"/>
      <c r="AD565" s="3"/>
      <c r="AE565" s="3"/>
      <c r="AF565" s="3"/>
      <c r="AG565" s="3"/>
      <c r="AH565" s="3"/>
      <c r="AI565" s="3"/>
      <c r="AJ565" s="3"/>
      <c r="AK565" s="3"/>
      <c r="AL565" s="3"/>
    </row>
    <row r="566" spans="1:38" ht="12.75">
      <c r="A566" s="3"/>
      <c r="B566" s="3"/>
      <c r="C566" s="3"/>
      <c r="D566" s="3"/>
      <c r="E566" s="4"/>
      <c r="F566" s="4"/>
      <c r="G566" s="4"/>
      <c r="H566" s="111"/>
      <c r="I566" s="4"/>
      <c r="J566" s="4"/>
      <c r="K566" s="319"/>
      <c r="L566" s="113"/>
      <c r="M566" s="3"/>
      <c r="N566" s="3"/>
      <c r="O566" s="3"/>
      <c r="P566" s="3"/>
      <c r="Q566" s="3"/>
      <c r="R566" s="113"/>
      <c r="S566" s="113"/>
      <c r="T566" s="3"/>
      <c r="U566" s="3"/>
      <c r="V566" s="3"/>
      <c r="W566" s="3"/>
      <c r="X566" s="3"/>
      <c r="Y566" s="3"/>
      <c r="Z566" s="3"/>
      <c r="AA566" s="3"/>
      <c r="AB566" s="3"/>
      <c r="AC566" s="3"/>
      <c r="AD566" s="3"/>
      <c r="AE566" s="3"/>
      <c r="AF566" s="3"/>
      <c r="AG566" s="3"/>
      <c r="AH566" s="3"/>
      <c r="AI566" s="3"/>
      <c r="AJ566" s="3"/>
      <c r="AK566" s="3"/>
      <c r="AL566" s="3"/>
    </row>
    <row r="567" spans="1:38" ht="12.75">
      <c r="A567" s="3"/>
      <c r="B567" s="3"/>
      <c r="C567" s="3"/>
      <c r="D567" s="3"/>
      <c r="E567" s="4"/>
      <c r="F567" s="4"/>
      <c r="G567" s="4"/>
      <c r="H567" s="111"/>
      <c r="I567" s="4"/>
      <c r="J567" s="4"/>
      <c r="K567" s="319"/>
      <c r="L567" s="113"/>
      <c r="M567" s="3"/>
      <c r="N567" s="3"/>
      <c r="O567" s="3"/>
      <c r="P567" s="3"/>
      <c r="Q567" s="3"/>
      <c r="R567" s="113"/>
      <c r="S567" s="113"/>
      <c r="T567" s="3"/>
      <c r="U567" s="3"/>
      <c r="V567" s="3"/>
      <c r="W567" s="3"/>
      <c r="X567" s="3"/>
      <c r="Y567" s="3"/>
      <c r="Z567" s="3"/>
      <c r="AA567" s="3"/>
      <c r="AB567" s="3"/>
      <c r="AC567" s="3"/>
      <c r="AD567" s="3"/>
      <c r="AE567" s="3"/>
      <c r="AF567" s="3"/>
      <c r="AG567" s="3"/>
      <c r="AH567" s="3"/>
      <c r="AI567" s="3"/>
      <c r="AJ567" s="3"/>
      <c r="AK567" s="3"/>
      <c r="AL567" s="3"/>
    </row>
    <row r="568" spans="1:38" ht="12.75">
      <c r="A568" s="3"/>
      <c r="B568" s="3"/>
      <c r="C568" s="3"/>
      <c r="D568" s="3"/>
      <c r="E568" s="4"/>
      <c r="F568" s="4"/>
      <c r="G568" s="4"/>
      <c r="H568" s="111"/>
      <c r="I568" s="4"/>
      <c r="J568" s="4"/>
      <c r="K568" s="319"/>
      <c r="L568" s="113"/>
      <c r="M568" s="3"/>
      <c r="N568" s="3"/>
      <c r="O568" s="3"/>
      <c r="P568" s="3"/>
      <c r="Q568" s="3"/>
      <c r="R568" s="113"/>
      <c r="S568" s="113"/>
      <c r="T568" s="3"/>
      <c r="U568" s="3"/>
      <c r="V568" s="3"/>
      <c r="W568" s="3"/>
      <c r="X568" s="3"/>
      <c r="Y568" s="3"/>
      <c r="Z568" s="3"/>
      <c r="AA568" s="3"/>
      <c r="AB568" s="3"/>
      <c r="AC568" s="3"/>
      <c r="AD568" s="3"/>
      <c r="AE568" s="3"/>
      <c r="AF568" s="3"/>
      <c r="AG568" s="3"/>
      <c r="AH568" s="3"/>
      <c r="AI568" s="3"/>
      <c r="AJ568" s="3"/>
      <c r="AK568" s="3"/>
      <c r="AL568" s="3"/>
    </row>
    <row r="569" spans="1:38" ht="12.75">
      <c r="A569" s="3"/>
      <c r="B569" s="3"/>
      <c r="C569" s="3"/>
      <c r="D569" s="3"/>
      <c r="E569" s="4"/>
      <c r="F569" s="4"/>
      <c r="G569" s="4"/>
      <c r="H569" s="111"/>
      <c r="I569" s="4"/>
      <c r="J569" s="4"/>
      <c r="K569" s="319"/>
      <c r="L569" s="113"/>
      <c r="M569" s="3"/>
      <c r="N569" s="3"/>
      <c r="O569" s="3"/>
      <c r="P569" s="3"/>
      <c r="Q569" s="3"/>
      <c r="R569" s="113"/>
      <c r="S569" s="113"/>
      <c r="T569" s="3"/>
      <c r="U569" s="3"/>
      <c r="V569" s="3"/>
      <c r="W569" s="3"/>
      <c r="X569" s="3"/>
      <c r="Y569" s="3"/>
      <c r="Z569" s="3"/>
      <c r="AA569" s="3"/>
      <c r="AB569" s="3"/>
      <c r="AC569" s="3"/>
      <c r="AD569" s="3"/>
      <c r="AE569" s="3"/>
      <c r="AF569" s="3"/>
      <c r="AG569" s="3"/>
      <c r="AH569" s="3"/>
      <c r="AI569" s="3"/>
      <c r="AJ569" s="3"/>
      <c r="AK569" s="3"/>
      <c r="AL569" s="3"/>
    </row>
    <row r="570" spans="1:38" ht="12.75">
      <c r="A570" s="3"/>
      <c r="B570" s="3"/>
      <c r="C570" s="3"/>
      <c r="D570" s="3"/>
      <c r="E570" s="4"/>
      <c r="F570" s="4"/>
      <c r="G570" s="4"/>
      <c r="H570" s="111"/>
      <c r="I570" s="4"/>
      <c r="J570" s="4"/>
      <c r="K570" s="319"/>
      <c r="L570" s="113"/>
      <c r="M570" s="3"/>
      <c r="N570" s="3"/>
      <c r="O570" s="3"/>
      <c r="P570" s="3"/>
      <c r="Q570" s="3"/>
      <c r="R570" s="113"/>
      <c r="S570" s="113"/>
      <c r="T570" s="3"/>
      <c r="U570" s="3"/>
      <c r="V570" s="3"/>
      <c r="W570" s="3"/>
      <c r="X570" s="3"/>
      <c r="Y570" s="3"/>
      <c r="Z570" s="3"/>
      <c r="AA570" s="3"/>
      <c r="AB570" s="3"/>
      <c r="AC570" s="3"/>
      <c r="AD570" s="3"/>
      <c r="AE570" s="3"/>
      <c r="AF570" s="3"/>
      <c r="AG570" s="3"/>
      <c r="AH570" s="3"/>
      <c r="AI570" s="3"/>
      <c r="AJ570" s="3"/>
      <c r="AK570" s="3"/>
      <c r="AL570" s="3"/>
    </row>
    <row r="571" spans="1:38" ht="12.75">
      <c r="A571" s="3"/>
      <c r="B571" s="3"/>
      <c r="C571" s="3"/>
      <c r="D571" s="3"/>
      <c r="E571" s="4"/>
      <c r="F571" s="4"/>
      <c r="G571" s="4"/>
      <c r="H571" s="111"/>
      <c r="I571" s="4"/>
      <c r="J571" s="4"/>
      <c r="K571" s="319"/>
      <c r="L571" s="113"/>
      <c r="M571" s="3"/>
      <c r="N571" s="3"/>
      <c r="O571" s="3"/>
      <c r="P571" s="3"/>
      <c r="Q571" s="3"/>
      <c r="R571" s="113"/>
      <c r="S571" s="113"/>
      <c r="T571" s="3"/>
      <c r="U571" s="3"/>
      <c r="V571" s="3"/>
      <c r="W571" s="3"/>
      <c r="X571" s="3"/>
      <c r="Y571" s="3"/>
      <c r="Z571" s="3"/>
      <c r="AA571" s="3"/>
      <c r="AB571" s="3"/>
      <c r="AC571" s="3"/>
      <c r="AD571" s="3"/>
      <c r="AE571" s="3"/>
      <c r="AF571" s="3"/>
      <c r="AG571" s="3"/>
      <c r="AH571" s="3"/>
      <c r="AI571" s="3"/>
      <c r="AJ571" s="3"/>
      <c r="AK571" s="3"/>
      <c r="AL571" s="3"/>
    </row>
    <row r="572" spans="1:38" ht="12.75">
      <c r="A572" s="3"/>
      <c r="B572" s="3"/>
      <c r="C572" s="3"/>
      <c r="D572" s="3"/>
      <c r="E572" s="4"/>
      <c r="F572" s="4"/>
      <c r="G572" s="4"/>
      <c r="H572" s="111"/>
      <c r="I572" s="4"/>
      <c r="J572" s="4"/>
      <c r="K572" s="319"/>
      <c r="L572" s="113"/>
      <c r="M572" s="3"/>
      <c r="N572" s="3"/>
      <c r="O572" s="3"/>
      <c r="P572" s="3"/>
      <c r="Q572" s="3"/>
      <c r="R572" s="113"/>
      <c r="S572" s="113"/>
      <c r="T572" s="3"/>
      <c r="U572" s="3"/>
      <c r="V572" s="3"/>
      <c r="W572" s="3"/>
      <c r="X572" s="3"/>
      <c r="Y572" s="3"/>
      <c r="Z572" s="3"/>
      <c r="AA572" s="3"/>
      <c r="AB572" s="3"/>
      <c r="AC572" s="3"/>
      <c r="AD572" s="3"/>
      <c r="AE572" s="3"/>
      <c r="AF572" s="3"/>
      <c r="AG572" s="3"/>
      <c r="AH572" s="3"/>
      <c r="AI572" s="3"/>
      <c r="AJ572" s="3"/>
      <c r="AK572" s="3"/>
      <c r="AL572" s="3"/>
    </row>
    <row r="573" spans="1:38" ht="12.75">
      <c r="A573" s="3"/>
      <c r="B573" s="3"/>
      <c r="C573" s="3"/>
      <c r="D573" s="3"/>
      <c r="E573" s="4"/>
      <c r="F573" s="4"/>
      <c r="G573" s="4"/>
      <c r="H573" s="111"/>
      <c r="I573" s="4"/>
      <c r="J573" s="4"/>
      <c r="K573" s="319"/>
      <c r="L573" s="113"/>
      <c r="M573" s="3"/>
      <c r="N573" s="3"/>
      <c r="O573" s="3"/>
      <c r="P573" s="3"/>
      <c r="Q573" s="3"/>
      <c r="R573" s="113"/>
      <c r="S573" s="113"/>
      <c r="T573" s="3"/>
      <c r="U573" s="3"/>
      <c r="V573" s="3"/>
      <c r="W573" s="3"/>
      <c r="X573" s="3"/>
      <c r="Y573" s="3"/>
      <c r="Z573" s="3"/>
      <c r="AA573" s="3"/>
      <c r="AB573" s="3"/>
      <c r="AC573" s="3"/>
      <c r="AD573" s="3"/>
      <c r="AE573" s="3"/>
      <c r="AF573" s="3"/>
      <c r="AG573" s="3"/>
      <c r="AH573" s="3"/>
      <c r="AI573" s="3"/>
      <c r="AJ573" s="3"/>
      <c r="AK573" s="3"/>
      <c r="AL573" s="3"/>
    </row>
    <row r="574" spans="1:38" ht="12.75">
      <c r="A574" s="3"/>
      <c r="B574" s="3"/>
      <c r="C574" s="3"/>
      <c r="D574" s="3"/>
      <c r="E574" s="4"/>
      <c r="F574" s="4"/>
      <c r="G574" s="4"/>
      <c r="H574" s="111"/>
      <c r="I574" s="4"/>
      <c r="J574" s="4"/>
      <c r="K574" s="319"/>
      <c r="L574" s="113"/>
      <c r="M574" s="3"/>
      <c r="N574" s="3"/>
      <c r="O574" s="3"/>
      <c r="P574" s="3"/>
      <c r="Q574" s="3"/>
      <c r="R574" s="113"/>
      <c r="S574" s="113"/>
      <c r="T574" s="3"/>
      <c r="U574" s="3"/>
      <c r="V574" s="3"/>
      <c r="W574" s="3"/>
      <c r="X574" s="3"/>
      <c r="Y574" s="3"/>
      <c r="Z574" s="3"/>
      <c r="AA574" s="3"/>
      <c r="AB574" s="3"/>
      <c r="AC574" s="3"/>
      <c r="AD574" s="3"/>
      <c r="AE574" s="3"/>
      <c r="AF574" s="3"/>
      <c r="AG574" s="3"/>
      <c r="AH574" s="3"/>
      <c r="AI574" s="3"/>
      <c r="AJ574" s="3"/>
      <c r="AK574" s="3"/>
      <c r="AL574" s="3"/>
    </row>
    <row r="575" spans="1:38" ht="12.75">
      <c r="A575" s="3"/>
      <c r="B575" s="3"/>
      <c r="C575" s="3"/>
      <c r="D575" s="3"/>
      <c r="E575" s="4"/>
      <c r="F575" s="4"/>
      <c r="G575" s="4"/>
      <c r="H575" s="111"/>
      <c r="I575" s="4"/>
      <c r="J575" s="4"/>
      <c r="K575" s="319"/>
      <c r="L575" s="113"/>
      <c r="M575" s="3"/>
      <c r="N575" s="3"/>
      <c r="O575" s="3"/>
      <c r="P575" s="3"/>
      <c r="Q575" s="3"/>
      <c r="R575" s="113"/>
      <c r="S575" s="113"/>
      <c r="T575" s="3"/>
      <c r="U575" s="3"/>
      <c r="V575" s="3"/>
      <c r="W575" s="3"/>
      <c r="X575" s="3"/>
      <c r="Y575" s="3"/>
      <c r="Z575" s="3"/>
      <c r="AA575" s="3"/>
      <c r="AB575" s="3"/>
      <c r="AC575" s="3"/>
      <c r="AD575" s="3"/>
      <c r="AE575" s="3"/>
      <c r="AF575" s="3"/>
      <c r="AG575" s="3"/>
      <c r="AH575" s="3"/>
      <c r="AI575" s="3"/>
      <c r="AJ575" s="3"/>
      <c r="AK575" s="3"/>
      <c r="AL575" s="3"/>
    </row>
    <row r="576" spans="1:38" ht="12.75">
      <c r="A576" s="3"/>
      <c r="B576" s="3"/>
      <c r="C576" s="3"/>
      <c r="D576" s="3"/>
      <c r="E576" s="4"/>
      <c r="F576" s="4"/>
      <c r="G576" s="4"/>
      <c r="H576" s="111"/>
      <c r="I576" s="4"/>
      <c r="J576" s="4"/>
      <c r="K576" s="319"/>
      <c r="L576" s="113"/>
      <c r="M576" s="3"/>
      <c r="N576" s="3"/>
      <c r="O576" s="3"/>
      <c r="P576" s="3"/>
      <c r="Q576" s="3"/>
      <c r="R576" s="113"/>
      <c r="S576" s="113"/>
      <c r="T576" s="3"/>
      <c r="U576" s="3"/>
      <c r="V576" s="3"/>
      <c r="W576" s="3"/>
      <c r="X576" s="3"/>
      <c r="Y576" s="3"/>
      <c r="Z576" s="3"/>
      <c r="AA576" s="3"/>
      <c r="AB576" s="3"/>
      <c r="AC576" s="3"/>
      <c r="AD576" s="3"/>
      <c r="AE576" s="3"/>
      <c r="AF576" s="3"/>
      <c r="AG576" s="3"/>
      <c r="AH576" s="3"/>
      <c r="AI576" s="3"/>
      <c r="AJ576" s="3"/>
      <c r="AK576" s="3"/>
      <c r="AL576" s="3"/>
    </row>
    <row r="577" spans="1:38" ht="12.75">
      <c r="A577" s="3"/>
      <c r="B577" s="3"/>
      <c r="C577" s="3"/>
      <c r="D577" s="3"/>
      <c r="E577" s="4"/>
      <c r="F577" s="4"/>
      <c r="G577" s="4"/>
      <c r="H577" s="111"/>
      <c r="I577" s="4"/>
      <c r="J577" s="4"/>
      <c r="K577" s="319"/>
      <c r="L577" s="113"/>
      <c r="M577" s="3"/>
      <c r="N577" s="3"/>
      <c r="O577" s="3"/>
      <c r="P577" s="3"/>
      <c r="Q577" s="3"/>
      <c r="R577" s="113"/>
      <c r="S577" s="113"/>
      <c r="T577" s="3"/>
      <c r="U577" s="3"/>
      <c r="V577" s="3"/>
      <c r="W577" s="3"/>
      <c r="X577" s="3"/>
      <c r="Y577" s="3"/>
      <c r="Z577" s="3"/>
      <c r="AA577" s="3"/>
      <c r="AB577" s="3"/>
      <c r="AC577" s="3"/>
      <c r="AD577" s="3"/>
      <c r="AE577" s="3"/>
      <c r="AF577" s="3"/>
      <c r="AG577" s="3"/>
      <c r="AH577" s="3"/>
      <c r="AI577" s="3"/>
      <c r="AJ577" s="3"/>
      <c r="AK577" s="3"/>
      <c r="AL577" s="3"/>
    </row>
    <row r="578" spans="1:38" ht="12.75">
      <c r="A578" s="3"/>
      <c r="B578" s="3"/>
      <c r="C578" s="3"/>
      <c r="D578" s="3"/>
      <c r="E578" s="4"/>
      <c r="F578" s="4"/>
      <c r="G578" s="4"/>
      <c r="H578" s="111"/>
      <c r="I578" s="4"/>
      <c r="J578" s="4"/>
      <c r="K578" s="319"/>
      <c r="L578" s="113"/>
      <c r="M578" s="3"/>
      <c r="N578" s="3"/>
      <c r="O578" s="3"/>
      <c r="P578" s="3"/>
      <c r="Q578" s="3"/>
      <c r="R578" s="113"/>
      <c r="S578" s="113"/>
      <c r="T578" s="3"/>
      <c r="U578" s="3"/>
      <c r="V578" s="3"/>
      <c r="W578" s="3"/>
      <c r="X578" s="3"/>
      <c r="Y578" s="3"/>
      <c r="Z578" s="3"/>
      <c r="AA578" s="3"/>
      <c r="AB578" s="3"/>
      <c r="AC578" s="3"/>
      <c r="AD578" s="3"/>
      <c r="AE578" s="3"/>
      <c r="AF578" s="3"/>
      <c r="AG578" s="3"/>
      <c r="AH578" s="3"/>
      <c r="AI578" s="3"/>
      <c r="AJ578" s="3"/>
      <c r="AK578" s="3"/>
      <c r="AL578" s="3"/>
    </row>
    <row r="579" spans="1:38" ht="12.75">
      <c r="A579" s="3"/>
      <c r="B579" s="3"/>
      <c r="C579" s="3"/>
      <c r="D579" s="3"/>
      <c r="E579" s="4"/>
      <c r="F579" s="4"/>
      <c r="G579" s="4"/>
      <c r="H579" s="111"/>
      <c r="I579" s="4"/>
      <c r="J579" s="4"/>
      <c r="K579" s="319"/>
      <c r="L579" s="113"/>
      <c r="M579" s="3"/>
      <c r="N579" s="3"/>
      <c r="O579" s="3"/>
      <c r="P579" s="3"/>
      <c r="Q579" s="3"/>
      <c r="R579" s="113"/>
      <c r="S579" s="113"/>
      <c r="T579" s="3"/>
      <c r="U579" s="3"/>
      <c r="V579" s="3"/>
      <c r="W579" s="3"/>
      <c r="X579" s="3"/>
      <c r="Y579" s="3"/>
      <c r="Z579" s="3"/>
      <c r="AA579" s="3"/>
      <c r="AB579" s="3"/>
      <c r="AC579" s="3"/>
      <c r="AD579" s="3"/>
      <c r="AE579" s="3"/>
      <c r="AF579" s="3"/>
      <c r="AG579" s="3"/>
      <c r="AH579" s="3"/>
      <c r="AI579" s="3"/>
      <c r="AJ579" s="3"/>
      <c r="AK579" s="3"/>
      <c r="AL579" s="3"/>
    </row>
    <row r="580" spans="1:38" ht="12.75">
      <c r="A580" s="3"/>
      <c r="B580" s="3"/>
      <c r="C580" s="3"/>
      <c r="D580" s="3"/>
      <c r="E580" s="4"/>
      <c r="F580" s="4"/>
      <c r="G580" s="4"/>
      <c r="H580" s="111"/>
      <c r="I580" s="4"/>
      <c r="J580" s="4"/>
      <c r="K580" s="319"/>
      <c r="L580" s="113"/>
      <c r="M580" s="3"/>
      <c r="N580" s="3"/>
      <c r="O580" s="3"/>
      <c r="P580" s="3"/>
      <c r="Q580" s="3"/>
      <c r="R580" s="113"/>
      <c r="S580" s="113"/>
      <c r="T580" s="3"/>
      <c r="U580" s="3"/>
      <c r="V580" s="3"/>
      <c r="W580" s="3"/>
      <c r="X580" s="3"/>
      <c r="Y580" s="3"/>
      <c r="Z580" s="3"/>
      <c r="AA580" s="3"/>
      <c r="AB580" s="3"/>
      <c r="AC580" s="3"/>
      <c r="AD580" s="3"/>
      <c r="AE580" s="3"/>
      <c r="AF580" s="3"/>
      <c r="AG580" s="3"/>
      <c r="AH580" s="3"/>
      <c r="AI580" s="3"/>
      <c r="AJ580" s="3"/>
      <c r="AK580" s="3"/>
      <c r="AL580" s="3"/>
    </row>
    <row r="581" spans="1:38" ht="12.75">
      <c r="A581" s="3"/>
      <c r="B581" s="3"/>
      <c r="C581" s="3"/>
      <c r="D581" s="3"/>
      <c r="E581" s="4"/>
      <c r="F581" s="4"/>
      <c r="G581" s="4"/>
      <c r="H581" s="111"/>
      <c r="I581" s="4"/>
      <c r="J581" s="4"/>
      <c r="K581" s="319"/>
      <c r="L581" s="113"/>
      <c r="M581" s="3"/>
      <c r="N581" s="3"/>
      <c r="O581" s="3"/>
      <c r="P581" s="3"/>
      <c r="Q581" s="3"/>
      <c r="R581" s="113"/>
      <c r="S581" s="113"/>
      <c r="T581" s="3"/>
      <c r="U581" s="3"/>
      <c r="V581" s="3"/>
      <c r="W581" s="3"/>
      <c r="X581" s="3"/>
      <c r="Y581" s="3"/>
      <c r="Z581" s="3"/>
      <c r="AA581" s="3"/>
      <c r="AB581" s="3"/>
      <c r="AC581" s="3"/>
      <c r="AD581" s="3"/>
      <c r="AE581" s="3"/>
      <c r="AF581" s="3"/>
      <c r="AG581" s="3"/>
      <c r="AH581" s="3"/>
      <c r="AI581" s="3"/>
      <c r="AJ581" s="3"/>
      <c r="AK581" s="3"/>
      <c r="AL581" s="3"/>
    </row>
    <row r="582" spans="1:38" ht="12.75">
      <c r="A582" s="3"/>
      <c r="B582" s="3"/>
      <c r="C582" s="3"/>
      <c r="D582" s="3"/>
      <c r="E582" s="4"/>
      <c r="F582" s="4"/>
      <c r="G582" s="4"/>
      <c r="H582" s="111"/>
      <c r="I582" s="4"/>
      <c r="J582" s="4"/>
      <c r="K582" s="319"/>
      <c r="L582" s="113"/>
      <c r="M582" s="3"/>
      <c r="N582" s="3"/>
      <c r="O582" s="3"/>
      <c r="P582" s="3"/>
      <c r="Q582" s="3"/>
      <c r="R582" s="113"/>
      <c r="S582" s="113"/>
      <c r="T582" s="3"/>
      <c r="U582" s="3"/>
      <c r="V582" s="3"/>
      <c r="W582" s="3"/>
      <c r="X582" s="3"/>
      <c r="Y582" s="3"/>
      <c r="Z582" s="3"/>
      <c r="AA582" s="3"/>
      <c r="AB582" s="3"/>
      <c r="AC582" s="3"/>
      <c r="AD582" s="3"/>
      <c r="AE582" s="3"/>
      <c r="AF582" s="3"/>
      <c r="AG582" s="3"/>
      <c r="AH582" s="3"/>
      <c r="AI582" s="3"/>
      <c r="AJ582" s="3"/>
      <c r="AK582" s="3"/>
      <c r="AL582" s="3"/>
    </row>
    <row r="583" spans="1:38" ht="12.75">
      <c r="A583" s="3"/>
      <c r="B583" s="3"/>
      <c r="C583" s="3"/>
      <c r="D583" s="3"/>
      <c r="E583" s="4"/>
      <c r="F583" s="4"/>
      <c r="G583" s="4"/>
      <c r="H583" s="111"/>
      <c r="I583" s="4"/>
      <c r="J583" s="4"/>
      <c r="K583" s="319"/>
      <c r="L583" s="113"/>
      <c r="M583" s="3"/>
      <c r="N583" s="3"/>
      <c r="O583" s="3"/>
      <c r="P583" s="3"/>
      <c r="Q583" s="3"/>
      <c r="R583" s="113"/>
      <c r="S583" s="113"/>
      <c r="T583" s="3"/>
      <c r="U583" s="3"/>
      <c r="V583" s="3"/>
      <c r="W583" s="3"/>
      <c r="X583" s="3"/>
      <c r="Y583" s="3"/>
      <c r="Z583" s="3"/>
      <c r="AA583" s="3"/>
      <c r="AB583" s="3"/>
      <c r="AC583" s="3"/>
      <c r="AD583" s="3"/>
      <c r="AE583" s="3"/>
      <c r="AF583" s="3"/>
      <c r="AG583" s="3"/>
      <c r="AH583" s="3"/>
      <c r="AI583" s="3"/>
      <c r="AJ583" s="3"/>
      <c r="AK583" s="3"/>
      <c r="AL583" s="3"/>
    </row>
    <row r="584" spans="1:38" ht="12.75">
      <c r="A584" s="3"/>
      <c r="B584" s="3"/>
      <c r="C584" s="3"/>
      <c r="D584" s="3"/>
      <c r="E584" s="4"/>
      <c r="F584" s="4"/>
      <c r="G584" s="4"/>
      <c r="H584" s="111"/>
      <c r="I584" s="4"/>
      <c r="J584" s="4"/>
      <c r="K584" s="319"/>
      <c r="L584" s="113"/>
      <c r="M584" s="3"/>
      <c r="N584" s="3"/>
      <c r="O584" s="3"/>
      <c r="P584" s="3"/>
      <c r="Q584" s="3"/>
      <c r="R584" s="113"/>
      <c r="S584" s="113"/>
      <c r="T584" s="3"/>
      <c r="U584" s="3"/>
      <c r="V584" s="3"/>
      <c r="W584" s="3"/>
      <c r="X584" s="3"/>
      <c r="Y584" s="3"/>
      <c r="Z584" s="3"/>
      <c r="AA584" s="3"/>
      <c r="AB584" s="3"/>
      <c r="AC584" s="3"/>
      <c r="AD584" s="3"/>
      <c r="AE584" s="3"/>
      <c r="AF584" s="3"/>
      <c r="AG584" s="3"/>
      <c r="AH584" s="3"/>
      <c r="AI584" s="3"/>
      <c r="AJ584" s="3"/>
      <c r="AK584" s="3"/>
      <c r="AL584" s="3"/>
    </row>
    <row r="585" spans="1:38" ht="12.75">
      <c r="A585" s="3"/>
      <c r="B585" s="3"/>
      <c r="C585" s="3"/>
      <c r="D585" s="3"/>
      <c r="E585" s="4"/>
      <c r="F585" s="4"/>
      <c r="G585" s="4"/>
      <c r="H585" s="111"/>
      <c r="I585" s="4"/>
      <c r="J585" s="4"/>
      <c r="K585" s="319"/>
      <c r="L585" s="113"/>
      <c r="M585" s="3"/>
      <c r="N585" s="3"/>
      <c r="O585" s="3"/>
      <c r="P585" s="3"/>
      <c r="Q585" s="3"/>
      <c r="R585" s="113"/>
      <c r="S585" s="113"/>
      <c r="T585" s="3"/>
      <c r="U585" s="3"/>
      <c r="V585" s="3"/>
      <c r="W585" s="3"/>
      <c r="X585" s="3"/>
      <c r="Y585" s="3"/>
      <c r="Z585" s="3"/>
      <c r="AA585" s="3"/>
      <c r="AB585" s="3"/>
      <c r="AC585" s="3"/>
      <c r="AD585" s="3"/>
      <c r="AE585" s="3"/>
      <c r="AF585" s="3"/>
      <c r="AG585" s="3"/>
      <c r="AH585" s="3"/>
      <c r="AI585" s="3"/>
      <c r="AJ585" s="3"/>
      <c r="AK585" s="3"/>
      <c r="AL585" s="3"/>
    </row>
    <row r="586" spans="1:38" ht="12.75">
      <c r="A586" s="3"/>
      <c r="B586" s="3"/>
      <c r="C586" s="3"/>
      <c r="D586" s="3"/>
      <c r="E586" s="4"/>
      <c r="F586" s="4"/>
      <c r="G586" s="4"/>
      <c r="H586" s="111"/>
      <c r="I586" s="4"/>
      <c r="J586" s="4"/>
      <c r="K586" s="319"/>
      <c r="L586" s="113"/>
      <c r="M586" s="3"/>
      <c r="N586" s="3"/>
      <c r="O586" s="3"/>
      <c r="P586" s="3"/>
      <c r="Q586" s="3"/>
      <c r="R586" s="113"/>
      <c r="S586" s="113"/>
      <c r="T586" s="3"/>
      <c r="U586" s="3"/>
      <c r="V586" s="3"/>
      <c r="W586" s="3"/>
      <c r="X586" s="3"/>
      <c r="Y586" s="3"/>
      <c r="Z586" s="3"/>
      <c r="AA586" s="3"/>
      <c r="AB586" s="3"/>
      <c r="AC586" s="3"/>
      <c r="AD586" s="3"/>
      <c r="AE586" s="3"/>
      <c r="AF586" s="3"/>
      <c r="AG586" s="3"/>
      <c r="AH586" s="3"/>
      <c r="AI586" s="3"/>
      <c r="AJ586" s="3"/>
      <c r="AK586" s="3"/>
      <c r="AL586" s="3"/>
    </row>
    <row r="587" spans="1:38" ht="12.75">
      <c r="A587" s="3"/>
      <c r="B587" s="3"/>
      <c r="C587" s="3"/>
      <c r="D587" s="3"/>
      <c r="E587" s="4"/>
      <c r="F587" s="4"/>
      <c r="G587" s="4"/>
      <c r="H587" s="111"/>
      <c r="I587" s="4"/>
      <c r="J587" s="4"/>
      <c r="K587" s="319"/>
      <c r="L587" s="113"/>
      <c r="M587" s="3"/>
      <c r="N587" s="3"/>
      <c r="O587" s="3"/>
      <c r="P587" s="3"/>
      <c r="Q587" s="3"/>
      <c r="R587" s="113"/>
      <c r="S587" s="113"/>
      <c r="T587" s="3"/>
      <c r="U587" s="3"/>
      <c r="V587" s="3"/>
      <c r="W587" s="3"/>
      <c r="X587" s="3"/>
      <c r="Y587" s="3"/>
      <c r="Z587" s="3"/>
      <c r="AA587" s="3"/>
      <c r="AB587" s="3"/>
      <c r="AC587" s="3"/>
      <c r="AD587" s="3"/>
      <c r="AE587" s="3"/>
      <c r="AF587" s="3"/>
      <c r="AG587" s="3"/>
      <c r="AH587" s="3"/>
      <c r="AI587" s="3"/>
      <c r="AJ587" s="3"/>
      <c r="AK587" s="3"/>
      <c r="AL587" s="3"/>
    </row>
    <row r="588" spans="1:38" ht="12.75">
      <c r="A588" s="3"/>
      <c r="B588" s="3"/>
      <c r="C588" s="3"/>
      <c r="D588" s="3"/>
      <c r="E588" s="4"/>
      <c r="F588" s="4"/>
      <c r="G588" s="4"/>
      <c r="H588" s="111"/>
      <c r="I588" s="4"/>
      <c r="J588" s="4"/>
      <c r="K588" s="319"/>
      <c r="L588" s="113"/>
      <c r="M588" s="3"/>
      <c r="N588" s="3"/>
      <c r="O588" s="3"/>
      <c r="P588" s="3"/>
      <c r="Q588" s="3"/>
      <c r="R588" s="113"/>
      <c r="S588" s="113"/>
      <c r="T588" s="3"/>
      <c r="U588" s="3"/>
      <c r="V588" s="3"/>
      <c r="W588" s="3"/>
      <c r="X588" s="3"/>
      <c r="Y588" s="3"/>
      <c r="Z588" s="3"/>
      <c r="AA588" s="3"/>
      <c r="AB588" s="3"/>
      <c r="AC588" s="3"/>
      <c r="AD588" s="3"/>
      <c r="AE588" s="3"/>
      <c r="AF588" s="3"/>
      <c r="AG588" s="3"/>
      <c r="AH588" s="3"/>
      <c r="AI588" s="3"/>
      <c r="AJ588" s="3"/>
      <c r="AK588" s="3"/>
      <c r="AL588" s="3"/>
    </row>
    <row r="589" spans="1:38" ht="12.75">
      <c r="A589" s="3"/>
      <c r="B589" s="3"/>
      <c r="C589" s="3"/>
      <c r="D589" s="3"/>
      <c r="E589" s="4"/>
      <c r="F589" s="4"/>
      <c r="G589" s="4"/>
      <c r="H589" s="111"/>
      <c r="I589" s="4"/>
      <c r="J589" s="4"/>
      <c r="K589" s="319"/>
      <c r="L589" s="113"/>
      <c r="M589" s="3"/>
      <c r="N589" s="3"/>
      <c r="O589" s="3"/>
      <c r="P589" s="3"/>
      <c r="Q589" s="3"/>
      <c r="R589" s="113"/>
      <c r="S589" s="113"/>
      <c r="T589" s="3"/>
      <c r="U589" s="3"/>
      <c r="V589" s="3"/>
      <c r="W589" s="3"/>
      <c r="X589" s="3"/>
      <c r="Y589" s="3"/>
      <c r="Z589" s="3"/>
      <c r="AA589" s="3"/>
      <c r="AB589" s="3"/>
      <c r="AC589" s="3"/>
      <c r="AD589" s="3"/>
      <c r="AE589" s="3"/>
      <c r="AF589" s="3"/>
      <c r="AG589" s="3"/>
      <c r="AH589" s="3"/>
      <c r="AI589" s="3"/>
      <c r="AJ589" s="3"/>
      <c r="AK589" s="3"/>
      <c r="AL589" s="3"/>
    </row>
    <row r="590" spans="1:38" ht="12.75">
      <c r="A590" s="3"/>
      <c r="B590" s="3"/>
      <c r="C590" s="3"/>
      <c r="D590" s="3"/>
      <c r="E590" s="4"/>
      <c r="F590" s="4"/>
      <c r="G590" s="4"/>
      <c r="H590" s="111"/>
      <c r="I590" s="4"/>
      <c r="J590" s="4"/>
      <c r="K590" s="319"/>
      <c r="L590" s="113"/>
      <c r="M590" s="3"/>
      <c r="N590" s="3"/>
      <c r="O590" s="3"/>
      <c r="P590" s="3"/>
      <c r="Q590" s="3"/>
      <c r="R590" s="113"/>
      <c r="S590" s="113"/>
      <c r="T590" s="3"/>
      <c r="U590" s="3"/>
      <c r="V590" s="3"/>
      <c r="W590" s="3"/>
      <c r="X590" s="3"/>
      <c r="Y590" s="3"/>
      <c r="Z590" s="3"/>
      <c r="AA590" s="3"/>
      <c r="AB590" s="3"/>
      <c r="AC590" s="3"/>
      <c r="AD590" s="3"/>
      <c r="AE590" s="3"/>
      <c r="AF590" s="3"/>
      <c r="AG590" s="3"/>
      <c r="AH590" s="3"/>
      <c r="AI590" s="3"/>
      <c r="AJ590" s="3"/>
      <c r="AK590" s="3"/>
      <c r="AL590" s="3"/>
    </row>
    <row r="591" spans="1:38" ht="12.75">
      <c r="A591" s="3"/>
      <c r="B591" s="3"/>
      <c r="C591" s="3"/>
      <c r="D591" s="3"/>
      <c r="E591" s="4"/>
      <c r="F591" s="4"/>
      <c r="G591" s="4"/>
      <c r="H591" s="111"/>
      <c r="I591" s="4"/>
      <c r="J591" s="4"/>
      <c r="K591" s="319"/>
      <c r="L591" s="113"/>
      <c r="M591" s="3"/>
      <c r="N591" s="3"/>
      <c r="O591" s="3"/>
      <c r="P591" s="3"/>
      <c r="Q591" s="3"/>
      <c r="R591" s="113"/>
      <c r="S591" s="113"/>
      <c r="T591" s="3"/>
      <c r="U591" s="3"/>
      <c r="V591" s="3"/>
      <c r="W591" s="3"/>
      <c r="X591" s="3"/>
      <c r="Y591" s="3"/>
      <c r="Z591" s="3"/>
      <c r="AA591" s="3"/>
      <c r="AB591" s="3"/>
      <c r="AC591" s="3"/>
      <c r="AD591" s="3"/>
      <c r="AE591" s="3"/>
      <c r="AF591" s="3"/>
      <c r="AG591" s="3"/>
      <c r="AH591" s="3"/>
      <c r="AI591" s="3"/>
      <c r="AJ591" s="3"/>
      <c r="AK591" s="3"/>
      <c r="AL591" s="3"/>
    </row>
    <row r="592" spans="1:38" ht="12.75">
      <c r="A592" s="3"/>
      <c r="B592" s="3"/>
      <c r="C592" s="3"/>
      <c r="D592" s="3"/>
      <c r="E592" s="4"/>
      <c r="F592" s="4"/>
      <c r="G592" s="4"/>
      <c r="H592" s="111"/>
      <c r="I592" s="4"/>
      <c r="J592" s="4"/>
      <c r="K592" s="319"/>
      <c r="L592" s="113"/>
      <c r="M592" s="3"/>
      <c r="N592" s="3"/>
      <c r="O592" s="3"/>
      <c r="P592" s="3"/>
      <c r="Q592" s="3"/>
      <c r="R592" s="113"/>
      <c r="S592" s="113"/>
      <c r="T592" s="3"/>
      <c r="U592" s="3"/>
      <c r="V592" s="3"/>
      <c r="W592" s="3"/>
      <c r="X592" s="3"/>
      <c r="Y592" s="3"/>
      <c r="Z592" s="3"/>
      <c r="AA592" s="3"/>
      <c r="AB592" s="3"/>
      <c r="AC592" s="3"/>
      <c r="AD592" s="3"/>
      <c r="AE592" s="3"/>
      <c r="AF592" s="3"/>
      <c r="AG592" s="3"/>
      <c r="AH592" s="3"/>
      <c r="AI592" s="3"/>
      <c r="AJ592" s="3"/>
      <c r="AK592" s="3"/>
      <c r="AL592" s="3"/>
    </row>
    <row r="593" spans="1:38" ht="12.75">
      <c r="A593" s="3"/>
      <c r="B593" s="3"/>
      <c r="C593" s="3"/>
      <c r="D593" s="3"/>
      <c r="E593" s="4"/>
      <c r="F593" s="4"/>
      <c r="G593" s="4"/>
      <c r="H593" s="111"/>
      <c r="I593" s="4"/>
      <c r="J593" s="4"/>
      <c r="K593" s="319"/>
      <c r="L593" s="113"/>
      <c r="M593" s="3"/>
      <c r="N593" s="3"/>
      <c r="O593" s="3"/>
      <c r="P593" s="3"/>
      <c r="Q593" s="3"/>
      <c r="R593" s="113"/>
      <c r="S593" s="113"/>
      <c r="T593" s="3"/>
      <c r="U593" s="3"/>
      <c r="V593" s="3"/>
      <c r="W593" s="3"/>
      <c r="X593" s="3"/>
      <c r="Y593" s="3"/>
      <c r="Z593" s="3"/>
      <c r="AA593" s="3"/>
      <c r="AB593" s="3"/>
      <c r="AC593" s="3"/>
      <c r="AD593" s="3"/>
      <c r="AE593" s="3"/>
      <c r="AF593" s="3"/>
      <c r="AG593" s="3"/>
      <c r="AH593" s="3"/>
      <c r="AI593" s="3"/>
      <c r="AJ593" s="3"/>
      <c r="AK593" s="3"/>
      <c r="AL593" s="3"/>
    </row>
    <row r="594" spans="1:38" ht="12.75">
      <c r="A594" s="3"/>
      <c r="B594" s="3"/>
      <c r="C594" s="3"/>
      <c r="D594" s="3"/>
      <c r="E594" s="4"/>
      <c r="F594" s="4"/>
      <c r="G594" s="4"/>
      <c r="H594" s="111"/>
      <c r="I594" s="4"/>
      <c r="J594" s="4"/>
      <c r="K594" s="319"/>
      <c r="L594" s="113"/>
      <c r="M594" s="3"/>
      <c r="N594" s="3"/>
      <c r="O594" s="3"/>
      <c r="P594" s="3"/>
      <c r="Q594" s="3"/>
      <c r="R594" s="113"/>
      <c r="S594" s="113"/>
      <c r="T594" s="3"/>
      <c r="U594" s="3"/>
      <c r="V594" s="3"/>
      <c r="W594" s="3"/>
      <c r="X594" s="3"/>
      <c r="Y594" s="3"/>
      <c r="Z594" s="3"/>
      <c r="AA594" s="3"/>
      <c r="AB594" s="3"/>
      <c r="AC594" s="3"/>
      <c r="AD594" s="3"/>
      <c r="AE594" s="3"/>
      <c r="AF594" s="3"/>
      <c r="AG594" s="3"/>
      <c r="AH594" s="3"/>
      <c r="AI594" s="3"/>
      <c r="AJ594" s="3"/>
      <c r="AK594" s="3"/>
      <c r="AL594" s="3"/>
    </row>
    <row r="595" spans="1:38" ht="12.75">
      <c r="A595" s="3"/>
      <c r="B595" s="3"/>
      <c r="C595" s="3"/>
      <c r="D595" s="3"/>
      <c r="E595" s="4"/>
      <c r="F595" s="4"/>
      <c r="G595" s="4"/>
      <c r="H595" s="111"/>
      <c r="I595" s="4"/>
      <c r="J595" s="4"/>
      <c r="K595" s="319"/>
      <c r="L595" s="113"/>
      <c r="M595" s="3"/>
      <c r="N595" s="3"/>
      <c r="O595" s="3"/>
      <c r="P595" s="3"/>
      <c r="Q595" s="3"/>
      <c r="R595" s="113"/>
      <c r="S595" s="113"/>
      <c r="T595" s="3"/>
      <c r="U595" s="3"/>
      <c r="V595" s="3"/>
      <c r="W595" s="3"/>
      <c r="X595" s="3"/>
      <c r="Y595" s="3"/>
      <c r="Z595" s="3"/>
      <c r="AA595" s="3"/>
      <c r="AB595" s="3"/>
      <c r="AC595" s="3"/>
      <c r="AD595" s="3"/>
      <c r="AE595" s="3"/>
      <c r="AF595" s="3"/>
      <c r="AG595" s="3"/>
      <c r="AH595" s="3"/>
      <c r="AI595" s="3"/>
      <c r="AJ595" s="3"/>
      <c r="AK595" s="3"/>
      <c r="AL595" s="3"/>
    </row>
    <row r="596" spans="1:38" ht="12.75">
      <c r="A596" s="3"/>
      <c r="B596" s="3"/>
      <c r="C596" s="3"/>
      <c r="D596" s="3"/>
      <c r="E596" s="4"/>
      <c r="F596" s="4"/>
      <c r="G596" s="4"/>
      <c r="H596" s="111"/>
      <c r="I596" s="4"/>
      <c r="J596" s="4"/>
      <c r="K596" s="319"/>
      <c r="L596" s="113"/>
      <c r="M596" s="3"/>
      <c r="N596" s="3"/>
      <c r="O596" s="3"/>
      <c r="P596" s="3"/>
      <c r="Q596" s="3"/>
      <c r="R596" s="113"/>
      <c r="S596" s="113"/>
      <c r="T596" s="3"/>
      <c r="U596" s="3"/>
      <c r="V596" s="3"/>
      <c r="W596" s="3"/>
      <c r="X596" s="3"/>
      <c r="Y596" s="3"/>
      <c r="Z596" s="3"/>
      <c r="AA596" s="3"/>
      <c r="AB596" s="3"/>
      <c r="AC596" s="3"/>
      <c r="AD596" s="3"/>
      <c r="AE596" s="3"/>
      <c r="AF596" s="3"/>
      <c r="AG596" s="3"/>
      <c r="AH596" s="3"/>
      <c r="AI596" s="3"/>
      <c r="AJ596" s="3"/>
      <c r="AK596" s="3"/>
      <c r="AL596" s="3"/>
    </row>
    <row r="597" spans="1:38" ht="12.75">
      <c r="A597" s="3"/>
      <c r="B597" s="3"/>
      <c r="C597" s="3"/>
      <c r="D597" s="3"/>
      <c r="E597" s="4"/>
      <c r="F597" s="4"/>
      <c r="G597" s="4"/>
      <c r="H597" s="111"/>
      <c r="I597" s="4"/>
      <c r="J597" s="4"/>
      <c r="K597" s="319"/>
      <c r="L597" s="113"/>
      <c r="M597" s="3"/>
      <c r="N597" s="3"/>
      <c r="O597" s="3"/>
      <c r="P597" s="3"/>
      <c r="Q597" s="3"/>
      <c r="R597" s="113"/>
      <c r="S597" s="113"/>
      <c r="T597" s="3"/>
      <c r="U597" s="3"/>
      <c r="V597" s="3"/>
      <c r="W597" s="3"/>
      <c r="X597" s="3"/>
      <c r="Y597" s="3"/>
      <c r="Z597" s="3"/>
      <c r="AA597" s="3"/>
      <c r="AB597" s="3"/>
      <c r="AC597" s="3"/>
      <c r="AD597" s="3"/>
      <c r="AE597" s="3"/>
      <c r="AF597" s="3"/>
      <c r="AG597" s="3"/>
      <c r="AH597" s="3"/>
      <c r="AI597" s="3"/>
      <c r="AJ597" s="3"/>
      <c r="AK597" s="3"/>
      <c r="AL597" s="3"/>
    </row>
    <row r="598" spans="1:38" ht="12.75">
      <c r="A598" s="3"/>
      <c r="B598" s="3"/>
      <c r="C598" s="3"/>
      <c r="D598" s="3"/>
      <c r="E598" s="4"/>
      <c r="F598" s="4"/>
      <c r="G598" s="4"/>
      <c r="H598" s="111"/>
      <c r="I598" s="4"/>
      <c r="J598" s="4"/>
      <c r="K598" s="319"/>
      <c r="L598" s="113"/>
      <c r="M598" s="3"/>
      <c r="N598" s="3"/>
      <c r="O598" s="3"/>
      <c r="P598" s="3"/>
      <c r="Q598" s="3"/>
      <c r="R598" s="113"/>
      <c r="S598" s="113"/>
      <c r="T598" s="3"/>
      <c r="U598" s="3"/>
      <c r="V598" s="3"/>
      <c r="W598" s="3"/>
      <c r="X598" s="3"/>
      <c r="Y598" s="3"/>
      <c r="Z598" s="3"/>
      <c r="AA598" s="3"/>
      <c r="AB598" s="3"/>
      <c r="AC598" s="3"/>
      <c r="AD598" s="3"/>
      <c r="AE598" s="3"/>
      <c r="AF598" s="3"/>
      <c r="AG598" s="3"/>
      <c r="AH598" s="3"/>
      <c r="AI598" s="3"/>
      <c r="AJ598" s="3"/>
      <c r="AK598" s="3"/>
      <c r="AL598" s="3"/>
    </row>
    <row r="599" spans="1:38" ht="12.75">
      <c r="A599" s="3"/>
      <c r="B599" s="3"/>
      <c r="C599" s="3"/>
      <c r="D599" s="3"/>
      <c r="E599" s="4"/>
      <c r="F599" s="4"/>
      <c r="G599" s="4"/>
      <c r="H599" s="111"/>
      <c r="I599" s="4"/>
      <c r="J599" s="4"/>
      <c r="K599" s="319"/>
      <c r="L599" s="113"/>
      <c r="M599" s="3"/>
      <c r="N599" s="3"/>
      <c r="O599" s="3"/>
      <c r="P599" s="3"/>
      <c r="Q599" s="3"/>
      <c r="R599" s="113"/>
      <c r="S599" s="113"/>
      <c r="T599" s="3"/>
      <c r="U599" s="3"/>
      <c r="V599" s="3"/>
      <c r="W599" s="3"/>
      <c r="X599" s="3"/>
      <c r="Y599" s="3"/>
      <c r="Z599" s="3"/>
      <c r="AA599" s="3"/>
      <c r="AB599" s="3"/>
      <c r="AC599" s="3"/>
      <c r="AD599" s="3"/>
      <c r="AE599" s="3"/>
      <c r="AF599" s="3"/>
      <c r="AG599" s="3"/>
      <c r="AH599" s="3"/>
      <c r="AI599" s="3"/>
      <c r="AJ599" s="3"/>
      <c r="AK599" s="3"/>
      <c r="AL599" s="3"/>
    </row>
    <row r="600" spans="1:38" ht="12.75">
      <c r="A600" s="3"/>
      <c r="B600" s="3"/>
      <c r="C600" s="3"/>
      <c r="D600" s="3"/>
      <c r="E600" s="4"/>
      <c r="F600" s="4"/>
      <c r="G600" s="4"/>
      <c r="H600" s="111"/>
      <c r="I600" s="4"/>
      <c r="J600" s="4"/>
      <c r="K600" s="319"/>
      <c r="L600" s="113"/>
      <c r="M600" s="3"/>
      <c r="N600" s="3"/>
      <c r="O600" s="3"/>
      <c r="P600" s="3"/>
      <c r="Q600" s="3"/>
      <c r="R600" s="113"/>
      <c r="S600" s="113"/>
      <c r="T600" s="3"/>
      <c r="U600" s="3"/>
      <c r="V600" s="3"/>
      <c r="W600" s="3"/>
      <c r="X600" s="3"/>
      <c r="Y600" s="3"/>
      <c r="Z600" s="3"/>
      <c r="AA600" s="3"/>
      <c r="AB600" s="3"/>
      <c r="AC600" s="3"/>
      <c r="AD600" s="3"/>
      <c r="AE600" s="3"/>
      <c r="AF600" s="3"/>
      <c r="AG600" s="3"/>
      <c r="AH600" s="3"/>
      <c r="AI600" s="3"/>
      <c r="AJ600" s="3"/>
      <c r="AK600" s="3"/>
      <c r="AL600" s="3"/>
    </row>
    <row r="601" spans="1:38" ht="12.75">
      <c r="A601" s="3"/>
      <c r="B601" s="3"/>
      <c r="C601" s="3"/>
      <c r="D601" s="3"/>
      <c r="E601" s="4"/>
      <c r="F601" s="4"/>
      <c r="G601" s="4"/>
      <c r="H601" s="111"/>
      <c r="I601" s="4"/>
      <c r="J601" s="4"/>
      <c r="K601" s="319"/>
      <c r="L601" s="113"/>
      <c r="M601" s="3"/>
      <c r="N601" s="3"/>
      <c r="O601" s="3"/>
      <c r="P601" s="3"/>
      <c r="Q601" s="3"/>
      <c r="R601" s="113"/>
      <c r="S601" s="113"/>
      <c r="T601" s="3"/>
      <c r="U601" s="3"/>
      <c r="V601" s="3"/>
      <c r="W601" s="3"/>
      <c r="X601" s="3"/>
      <c r="Y601" s="3"/>
      <c r="Z601" s="3"/>
      <c r="AA601" s="3"/>
      <c r="AB601" s="3"/>
      <c r="AC601" s="3"/>
      <c r="AD601" s="3"/>
      <c r="AE601" s="3"/>
      <c r="AF601" s="3"/>
      <c r="AG601" s="3"/>
      <c r="AH601" s="3"/>
      <c r="AI601" s="3"/>
      <c r="AJ601" s="3"/>
      <c r="AK601" s="3"/>
      <c r="AL601" s="3"/>
    </row>
    <row r="602" spans="1:38" ht="12.75">
      <c r="A602" s="3"/>
      <c r="B602" s="3"/>
      <c r="C602" s="3"/>
      <c r="D602" s="3"/>
      <c r="E602" s="4"/>
      <c r="F602" s="4"/>
      <c r="G602" s="4"/>
      <c r="H602" s="111"/>
      <c r="I602" s="4"/>
      <c r="J602" s="4"/>
      <c r="K602" s="319"/>
      <c r="L602" s="113"/>
      <c r="M602" s="3"/>
      <c r="N602" s="3"/>
      <c r="O602" s="3"/>
      <c r="P602" s="3"/>
      <c r="Q602" s="3"/>
      <c r="R602" s="113"/>
      <c r="S602" s="113"/>
      <c r="T602" s="3"/>
      <c r="U602" s="3"/>
      <c r="V602" s="3"/>
      <c r="W602" s="3"/>
      <c r="X602" s="3"/>
      <c r="Y602" s="3"/>
      <c r="Z602" s="3"/>
      <c r="AA602" s="3"/>
      <c r="AB602" s="3"/>
      <c r="AC602" s="3"/>
      <c r="AD602" s="3"/>
      <c r="AE602" s="3"/>
      <c r="AF602" s="3"/>
      <c r="AG602" s="3"/>
      <c r="AH602" s="3"/>
      <c r="AI602" s="3"/>
      <c r="AJ602" s="3"/>
      <c r="AK602" s="3"/>
      <c r="AL602" s="3"/>
    </row>
    <row r="603" spans="1:38" ht="12.75">
      <c r="A603" s="3"/>
      <c r="B603" s="3"/>
      <c r="C603" s="3"/>
      <c r="D603" s="3"/>
      <c r="E603" s="4"/>
      <c r="F603" s="4"/>
      <c r="G603" s="4"/>
      <c r="H603" s="111"/>
      <c r="I603" s="4"/>
      <c r="J603" s="4"/>
      <c r="K603" s="319"/>
      <c r="L603" s="113"/>
      <c r="M603" s="3"/>
      <c r="N603" s="3"/>
      <c r="O603" s="3"/>
      <c r="P603" s="3"/>
      <c r="Q603" s="3"/>
      <c r="R603" s="113"/>
      <c r="S603" s="113"/>
      <c r="T603" s="3"/>
      <c r="U603" s="3"/>
      <c r="V603" s="3"/>
      <c r="W603" s="3"/>
      <c r="X603" s="3"/>
      <c r="Y603" s="3"/>
      <c r="Z603" s="3"/>
      <c r="AA603" s="3"/>
      <c r="AB603" s="3"/>
      <c r="AC603" s="3"/>
      <c r="AD603" s="3"/>
      <c r="AE603" s="3"/>
      <c r="AF603" s="3"/>
      <c r="AG603" s="3"/>
      <c r="AH603" s="3"/>
      <c r="AI603" s="3"/>
      <c r="AJ603" s="3"/>
      <c r="AK603" s="3"/>
      <c r="AL603" s="3"/>
    </row>
    <row r="604" spans="1:38" ht="12.75">
      <c r="A604" s="3"/>
      <c r="B604" s="3"/>
      <c r="C604" s="3"/>
      <c r="D604" s="3"/>
      <c r="E604" s="4"/>
      <c r="F604" s="4"/>
      <c r="G604" s="4"/>
      <c r="H604" s="111"/>
      <c r="I604" s="4"/>
      <c r="J604" s="4"/>
      <c r="K604" s="319"/>
      <c r="L604" s="113"/>
      <c r="M604" s="3"/>
      <c r="N604" s="3"/>
      <c r="O604" s="3"/>
      <c r="P604" s="3"/>
      <c r="Q604" s="3"/>
      <c r="R604" s="113"/>
      <c r="S604" s="113"/>
      <c r="T604" s="3"/>
      <c r="U604" s="3"/>
      <c r="V604" s="3"/>
      <c r="W604" s="3"/>
      <c r="X604" s="3"/>
      <c r="Y604" s="3"/>
      <c r="Z604" s="3"/>
      <c r="AA604" s="3"/>
      <c r="AB604" s="3"/>
      <c r="AC604" s="3"/>
      <c r="AD604" s="3"/>
      <c r="AE604" s="3"/>
      <c r="AF604" s="3"/>
      <c r="AG604" s="3"/>
      <c r="AH604" s="3"/>
      <c r="AI604" s="3"/>
      <c r="AJ604" s="3"/>
      <c r="AK604" s="3"/>
      <c r="AL604" s="3"/>
    </row>
    <row r="605" spans="1:38" ht="12.75">
      <c r="A605" s="3"/>
      <c r="B605" s="3"/>
      <c r="C605" s="3"/>
      <c r="D605" s="3"/>
      <c r="E605" s="4"/>
      <c r="F605" s="4"/>
      <c r="G605" s="4"/>
      <c r="H605" s="111"/>
      <c r="I605" s="4"/>
      <c r="J605" s="4"/>
      <c r="K605" s="319"/>
      <c r="L605" s="113"/>
      <c r="M605" s="3"/>
      <c r="N605" s="3"/>
      <c r="O605" s="3"/>
      <c r="P605" s="3"/>
      <c r="Q605" s="3"/>
      <c r="R605" s="113"/>
      <c r="S605" s="113"/>
      <c r="T605" s="3"/>
      <c r="U605" s="3"/>
      <c r="V605" s="3"/>
      <c r="W605" s="3"/>
      <c r="X605" s="3"/>
      <c r="Y605" s="3"/>
      <c r="Z605" s="3"/>
      <c r="AA605" s="3"/>
      <c r="AB605" s="3"/>
      <c r="AC605" s="3"/>
      <c r="AD605" s="3"/>
      <c r="AE605" s="3"/>
      <c r="AF605" s="3"/>
      <c r="AG605" s="3"/>
      <c r="AH605" s="3"/>
      <c r="AI605" s="3"/>
      <c r="AJ605" s="3"/>
      <c r="AK605" s="3"/>
      <c r="AL605" s="3"/>
    </row>
    <row r="606" spans="1:38" ht="12.75">
      <c r="A606" s="3"/>
      <c r="B606" s="3"/>
      <c r="C606" s="3"/>
      <c r="D606" s="3"/>
      <c r="E606" s="4"/>
      <c r="F606" s="4"/>
      <c r="G606" s="4"/>
      <c r="H606" s="111"/>
      <c r="I606" s="4"/>
      <c r="J606" s="4"/>
      <c r="K606" s="319"/>
      <c r="L606" s="113"/>
      <c r="M606" s="3"/>
      <c r="N606" s="3"/>
      <c r="O606" s="3"/>
      <c r="P606" s="3"/>
      <c r="Q606" s="3"/>
      <c r="R606" s="113"/>
      <c r="S606" s="113"/>
      <c r="T606" s="3"/>
      <c r="U606" s="3"/>
      <c r="V606" s="3"/>
      <c r="W606" s="3"/>
      <c r="X606" s="3"/>
      <c r="Y606" s="3"/>
      <c r="Z606" s="3"/>
      <c r="AA606" s="3"/>
      <c r="AB606" s="3"/>
      <c r="AC606" s="3"/>
      <c r="AD606" s="3"/>
      <c r="AE606" s="3"/>
      <c r="AF606" s="3"/>
      <c r="AG606" s="3"/>
      <c r="AH606" s="3"/>
      <c r="AI606" s="3"/>
      <c r="AJ606" s="3"/>
      <c r="AK606" s="3"/>
      <c r="AL606" s="3"/>
    </row>
    <row r="607" spans="1:38" ht="12.75">
      <c r="A607" s="3"/>
      <c r="B607" s="3"/>
      <c r="C607" s="3"/>
      <c r="D607" s="3"/>
      <c r="E607" s="4"/>
      <c r="F607" s="4"/>
      <c r="G607" s="4"/>
      <c r="H607" s="111"/>
      <c r="I607" s="4"/>
      <c r="J607" s="4"/>
      <c r="K607" s="319"/>
      <c r="L607" s="113"/>
      <c r="M607" s="3"/>
      <c r="N607" s="3"/>
      <c r="O607" s="3"/>
      <c r="P607" s="3"/>
      <c r="Q607" s="3"/>
      <c r="R607" s="113"/>
      <c r="S607" s="113"/>
      <c r="T607" s="3"/>
      <c r="U607" s="3"/>
      <c r="V607" s="3"/>
      <c r="W607" s="3"/>
      <c r="X607" s="3"/>
      <c r="Y607" s="3"/>
      <c r="Z607" s="3"/>
      <c r="AA607" s="3"/>
      <c r="AB607" s="3"/>
      <c r="AC607" s="3"/>
      <c r="AD607" s="3"/>
      <c r="AE607" s="3"/>
      <c r="AF607" s="3"/>
      <c r="AG607" s="3"/>
      <c r="AH607" s="3"/>
      <c r="AI607" s="3"/>
      <c r="AJ607" s="3"/>
      <c r="AK607" s="3"/>
      <c r="AL607" s="3"/>
    </row>
    <row r="608" spans="1:38" ht="12.75">
      <c r="A608" s="3"/>
      <c r="B608" s="3"/>
      <c r="C608" s="3"/>
      <c r="D608" s="3"/>
      <c r="E608" s="4"/>
      <c r="F608" s="4"/>
      <c r="G608" s="4"/>
      <c r="H608" s="111"/>
      <c r="I608" s="4"/>
      <c r="J608" s="4"/>
      <c r="K608" s="319"/>
      <c r="L608" s="113"/>
      <c r="M608" s="3"/>
      <c r="N608" s="3"/>
      <c r="O608" s="3"/>
      <c r="P608" s="3"/>
      <c r="Q608" s="3"/>
      <c r="R608" s="113"/>
      <c r="S608" s="113"/>
      <c r="T608" s="3"/>
      <c r="U608" s="3"/>
      <c r="V608" s="3"/>
      <c r="W608" s="3"/>
      <c r="X608" s="3"/>
      <c r="Y608" s="3"/>
      <c r="Z608" s="3"/>
      <c r="AA608" s="3"/>
      <c r="AB608" s="3"/>
      <c r="AC608" s="3"/>
      <c r="AD608" s="3"/>
      <c r="AE608" s="3"/>
      <c r="AF608" s="3"/>
      <c r="AG608" s="3"/>
      <c r="AH608" s="3"/>
      <c r="AI608" s="3"/>
      <c r="AJ608" s="3"/>
      <c r="AK608" s="3"/>
      <c r="AL608" s="3"/>
    </row>
    <row r="609" spans="1:38" ht="12.75">
      <c r="A609" s="3"/>
      <c r="B609" s="3"/>
      <c r="C609" s="3"/>
      <c r="D609" s="3"/>
      <c r="E609" s="4"/>
      <c r="F609" s="4"/>
      <c r="G609" s="4"/>
      <c r="H609" s="111"/>
      <c r="I609" s="4"/>
      <c r="J609" s="4"/>
      <c r="K609" s="319"/>
      <c r="L609" s="113"/>
      <c r="M609" s="3"/>
      <c r="N609" s="3"/>
      <c r="O609" s="3"/>
      <c r="P609" s="3"/>
      <c r="Q609" s="3"/>
      <c r="R609" s="113"/>
      <c r="S609" s="113"/>
      <c r="T609" s="3"/>
      <c r="U609" s="3"/>
      <c r="V609" s="3"/>
      <c r="W609" s="3"/>
      <c r="X609" s="3"/>
      <c r="Y609" s="3"/>
      <c r="Z609" s="3"/>
      <c r="AA609" s="3"/>
      <c r="AB609" s="3"/>
      <c r="AC609" s="3"/>
      <c r="AD609" s="3"/>
      <c r="AE609" s="3"/>
      <c r="AF609" s="3"/>
      <c r="AG609" s="3"/>
      <c r="AH609" s="3"/>
      <c r="AI609" s="3"/>
      <c r="AJ609" s="3"/>
      <c r="AK609" s="3"/>
      <c r="AL609" s="3"/>
    </row>
    <row r="610" spans="1:38" ht="12.75">
      <c r="A610" s="3"/>
      <c r="B610" s="3"/>
      <c r="C610" s="3"/>
      <c r="D610" s="3"/>
      <c r="E610" s="4"/>
      <c r="F610" s="4"/>
      <c r="G610" s="4"/>
      <c r="H610" s="111"/>
      <c r="I610" s="4"/>
      <c r="J610" s="4"/>
      <c r="K610" s="319"/>
      <c r="L610" s="113"/>
      <c r="M610" s="3"/>
      <c r="N610" s="3"/>
      <c r="O610" s="3"/>
      <c r="P610" s="3"/>
      <c r="Q610" s="3"/>
      <c r="R610" s="113"/>
      <c r="S610" s="113"/>
      <c r="T610" s="3"/>
      <c r="U610" s="3"/>
      <c r="V610" s="3"/>
      <c r="W610" s="3"/>
      <c r="X610" s="3"/>
      <c r="Y610" s="3"/>
      <c r="Z610" s="3"/>
      <c r="AA610" s="3"/>
      <c r="AB610" s="3"/>
      <c r="AC610" s="3"/>
      <c r="AD610" s="3"/>
      <c r="AE610" s="3"/>
      <c r="AF610" s="3"/>
      <c r="AG610" s="3"/>
      <c r="AH610" s="3"/>
      <c r="AI610" s="3"/>
      <c r="AJ610" s="3"/>
      <c r="AK610" s="3"/>
      <c r="AL610" s="3"/>
    </row>
    <row r="611" spans="1:38" ht="12.75">
      <c r="A611" s="3"/>
      <c r="B611" s="3"/>
      <c r="C611" s="3"/>
      <c r="D611" s="3"/>
      <c r="E611" s="4"/>
      <c r="F611" s="4"/>
      <c r="G611" s="4"/>
      <c r="H611" s="111"/>
      <c r="I611" s="4"/>
      <c r="J611" s="4"/>
      <c r="K611" s="319"/>
      <c r="L611" s="113"/>
      <c r="M611" s="3"/>
      <c r="N611" s="3"/>
      <c r="O611" s="3"/>
      <c r="P611" s="3"/>
      <c r="Q611" s="3"/>
      <c r="R611" s="113"/>
      <c r="S611" s="113"/>
      <c r="T611" s="3"/>
      <c r="U611" s="3"/>
      <c r="V611" s="3"/>
      <c r="W611" s="3"/>
      <c r="X611" s="3"/>
      <c r="Y611" s="3"/>
      <c r="Z611" s="3"/>
      <c r="AA611" s="3"/>
      <c r="AB611" s="3"/>
      <c r="AC611" s="3"/>
      <c r="AD611" s="3"/>
      <c r="AE611" s="3"/>
      <c r="AF611" s="3"/>
      <c r="AG611" s="3"/>
      <c r="AH611" s="3"/>
      <c r="AI611" s="3"/>
      <c r="AJ611" s="3"/>
      <c r="AK611" s="3"/>
      <c r="AL611" s="3"/>
    </row>
    <row r="612" spans="1:38" ht="12.75">
      <c r="A612" s="3"/>
      <c r="B612" s="3"/>
      <c r="C612" s="3"/>
      <c r="D612" s="3"/>
      <c r="E612" s="4"/>
      <c r="F612" s="4"/>
      <c r="G612" s="4"/>
      <c r="H612" s="111"/>
      <c r="I612" s="4"/>
      <c r="J612" s="4"/>
      <c r="K612" s="319"/>
      <c r="L612" s="113"/>
      <c r="M612" s="3"/>
      <c r="N612" s="3"/>
      <c r="O612" s="3"/>
      <c r="P612" s="3"/>
      <c r="Q612" s="3"/>
      <c r="R612" s="113"/>
      <c r="S612" s="113"/>
      <c r="T612" s="3"/>
      <c r="U612" s="3"/>
      <c r="V612" s="3"/>
      <c r="W612" s="3"/>
      <c r="X612" s="3"/>
      <c r="Y612" s="3"/>
      <c r="Z612" s="3"/>
      <c r="AA612" s="3"/>
      <c r="AB612" s="3"/>
      <c r="AC612" s="3"/>
      <c r="AD612" s="3"/>
      <c r="AE612" s="3"/>
      <c r="AF612" s="3"/>
      <c r="AG612" s="3"/>
      <c r="AH612" s="3"/>
      <c r="AI612" s="3"/>
      <c r="AJ612" s="3"/>
      <c r="AK612" s="3"/>
      <c r="AL612" s="3"/>
    </row>
    <row r="613" spans="1:38" ht="12.75">
      <c r="A613" s="3"/>
      <c r="B613" s="3"/>
      <c r="C613" s="3"/>
      <c r="D613" s="3"/>
      <c r="E613" s="4"/>
      <c r="F613" s="4"/>
      <c r="G613" s="4"/>
      <c r="H613" s="111"/>
      <c r="I613" s="4"/>
      <c r="J613" s="4"/>
      <c r="K613" s="319"/>
      <c r="L613" s="113"/>
      <c r="M613" s="3"/>
      <c r="N613" s="3"/>
      <c r="O613" s="3"/>
      <c r="P613" s="3"/>
      <c r="Q613" s="3"/>
      <c r="R613" s="113"/>
      <c r="S613" s="113"/>
      <c r="T613" s="3"/>
      <c r="U613" s="3"/>
      <c r="V613" s="3"/>
      <c r="W613" s="3"/>
      <c r="X613" s="3"/>
      <c r="Y613" s="3"/>
      <c r="Z613" s="3"/>
      <c r="AA613" s="3"/>
      <c r="AB613" s="3"/>
      <c r="AC613" s="3"/>
      <c r="AD613" s="3"/>
      <c r="AE613" s="3"/>
      <c r="AF613" s="3"/>
      <c r="AG613" s="3"/>
      <c r="AH613" s="3"/>
      <c r="AI613" s="3"/>
      <c r="AJ613" s="3"/>
      <c r="AK613" s="3"/>
      <c r="AL613" s="3"/>
    </row>
    <row r="614" spans="1:38" ht="12.75">
      <c r="A614" s="3"/>
      <c r="B614" s="3"/>
      <c r="C614" s="3"/>
      <c r="D614" s="3"/>
      <c r="E614" s="4"/>
      <c r="F614" s="4"/>
      <c r="G614" s="4"/>
      <c r="H614" s="111"/>
      <c r="I614" s="4"/>
      <c r="J614" s="4"/>
      <c r="K614" s="319"/>
      <c r="L614" s="113"/>
      <c r="M614" s="3"/>
      <c r="N614" s="3"/>
      <c r="O614" s="3"/>
      <c r="P614" s="3"/>
      <c r="Q614" s="3"/>
      <c r="R614" s="113"/>
      <c r="S614" s="113"/>
      <c r="T614" s="3"/>
      <c r="U614" s="3"/>
      <c r="V614" s="3"/>
      <c r="W614" s="3"/>
      <c r="X614" s="3"/>
      <c r="Y614" s="3"/>
      <c r="Z614" s="3"/>
      <c r="AA614" s="3"/>
      <c r="AB614" s="3"/>
      <c r="AC614" s="3"/>
      <c r="AD614" s="3"/>
      <c r="AE614" s="3"/>
      <c r="AF614" s="3"/>
      <c r="AG614" s="3"/>
      <c r="AH614" s="3"/>
      <c r="AI614" s="3"/>
      <c r="AJ614" s="3"/>
      <c r="AK614" s="3"/>
      <c r="AL614" s="3"/>
    </row>
    <row r="615" spans="1:38" ht="12.75">
      <c r="A615" s="3"/>
      <c r="B615" s="3"/>
      <c r="C615" s="3"/>
      <c r="D615" s="3"/>
      <c r="E615" s="4"/>
      <c r="F615" s="4"/>
      <c r="G615" s="4"/>
      <c r="H615" s="111"/>
      <c r="I615" s="4"/>
      <c r="J615" s="4"/>
      <c r="K615" s="319"/>
      <c r="L615" s="113"/>
      <c r="M615" s="3"/>
      <c r="N615" s="3"/>
      <c r="O615" s="3"/>
      <c r="P615" s="3"/>
      <c r="Q615" s="3"/>
      <c r="R615" s="113"/>
      <c r="S615" s="113"/>
      <c r="T615" s="3"/>
      <c r="U615" s="3"/>
      <c r="V615" s="3"/>
      <c r="W615" s="3"/>
      <c r="X615" s="3"/>
      <c r="Y615" s="3"/>
      <c r="Z615" s="3"/>
      <c r="AA615" s="3"/>
      <c r="AB615" s="3"/>
      <c r="AC615" s="3"/>
      <c r="AD615" s="3"/>
      <c r="AE615" s="3"/>
      <c r="AF615" s="3"/>
      <c r="AG615" s="3"/>
      <c r="AH615" s="3"/>
      <c r="AI615" s="3"/>
      <c r="AJ615" s="3"/>
      <c r="AK615" s="3"/>
      <c r="AL615" s="3"/>
    </row>
    <row r="616" spans="1:38" ht="12.75">
      <c r="A616" s="3"/>
      <c r="B616" s="3"/>
      <c r="C616" s="3"/>
      <c r="D616" s="3"/>
      <c r="E616" s="4"/>
      <c r="F616" s="4"/>
      <c r="G616" s="4"/>
      <c r="H616" s="111"/>
      <c r="I616" s="4"/>
      <c r="J616" s="4"/>
      <c r="K616" s="319"/>
      <c r="L616" s="113"/>
      <c r="M616" s="3"/>
      <c r="N616" s="3"/>
      <c r="O616" s="3"/>
      <c r="P616" s="3"/>
      <c r="Q616" s="3"/>
      <c r="R616" s="113"/>
      <c r="S616" s="113"/>
      <c r="T616" s="3"/>
      <c r="U616" s="3"/>
      <c r="V616" s="3"/>
      <c r="W616" s="3"/>
      <c r="X616" s="3"/>
      <c r="Y616" s="3"/>
      <c r="Z616" s="3"/>
      <c r="AA616" s="3"/>
      <c r="AB616" s="3"/>
      <c r="AC616" s="3"/>
      <c r="AD616" s="3"/>
      <c r="AE616" s="3"/>
      <c r="AF616" s="3"/>
      <c r="AG616" s="3"/>
      <c r="AH616" s="3"/>
      <c r="AI616" s="3"/>
      <c r="AJ616" s="3"/>
      <c r="AK616" s="3"/>
      <c r="AL616" s="3"/>
    </row>
    <row r="617" spans="1:38" ht="12.75">
      <c r="A617" s="3"/>
      <c r="B617" s="3"/>
      <c r="C617" s="3"/>
      <c r="D617" s="3"/>
      <c r="E617" s="4"/>
      <c r="F617" s="4"/>
      <c r="G617" s="4"/>
      <c r="H617" s="111"/>
      <c r="I617" s="4"/>
      <c r="J617" s="4"/>
      <c r="K617" s="319"/>
      <c r="L617" s="113"/>
      <c r="M617" s="3"/>
      <c r="N617" s="3"/>
      <c r="O617" s="3"/>
      <c r="P617" s="3"/>
      <c r="Q617" s="3"/>
      <c r="R617" s="113"/>
      <c r="S617" s="113"/>
      <c r="T617" s="3"/>
      <c r="U617" s="3"/>
      <c r="V617" s="3"/>
      <c r="W617" s="3"/>
      <c r="X617" s="3"/>
      <c r="Y617" s="3"/>
      <c r="Z617" s="3"/>
      <c r="AA617" s="3"/>
      <c r="AB617" s="3"/>
      <c r="AC617" s="3"/>
      <c r="AD617" s="3"/>
      <c r="AE617" s="3"/>
      <c r="AF617" s="3"/>
      <c r="AG617" s="3"/>
      <c r="AH617" s="3"/>
      <c r="AI617" s="3"/>
      <c r="AJ617" s="3"/>
      <c r="AK617" s="3"/>
      <c r="AL617" s="3"/>
    </row>
    <row r="618" spans="1:38" ht="12.75">
      <c r="A618" s="3"/>
      <c r="B618" s="3"/>
      <c r="C618" s="3"/>
      <c r="D618" s="3"/>
      <c r="E618" s="4"/>
      <c r="F618" s="4"/>
      <c r="G618" s="4"/>
      <c r="H618" s="111"/>
      <c r="I618" s="4"/>
      <c r="J618" s="4"/>
      <c r="K618" s="319"/>
      <c r="L618" s="113"/>
      <c r="M618" s="3"/>
      <c r="N618" s="3"/>
      <c r="O618" s="3"/>
      <c r="P618" s="3"/>
      <c r="Q618" s="3"/>
      <c r="R618" s="113"/>
      <c r="S618" s="113"/>
      <c r="T618" s="3"/>
      <c r="U618" s="3"/>
      <c r="V618" s="3"/>
      <c r="W618" s="3"/>
      <c r="X618" s="3"/>
      <c r="Y618" s="3"/>
      <c r="Z618" s="3"/>
      <c r="AA618" s="3"/>
      <c r="AB618" s="3"/>
      <c r="AC618" s="3"/>
      <c r="AD618" s="3"/>
      <c r="AE618" s="3"/>
      <c r="AF618" s="3"/>
      <c r="AG618" s="3"/>
      <c r="AH618" s="3"/>
      <c r="AI618" s="3"/>
      <c r="AJ618" s="3"/>
      <c r="AK618" s="3"/>
      <c r="AL618" s="3"/>
    </row>
    <row r="619" spans="1:38" ht="12.75">
      <c r="A619" s="3"/>
      <c r="B619" s="3"/>
      <c r="C619" s="3"/>
      <c r="D619" s="3"/>
      <c r="E619" s="4"/>
      <c r="F619" s="4"/>
      <c r="G619" s="4"/>
      <c r="H619" s="111"/>
      <c r="I619" s="4"/>
      <c r="J619" s="4"/>
      <c r="K619" s="319"/>
      <c r="L619" s="113"/>
      <c r="M619" s="3"/>
      <c r="N619" s="3"/>
      <c r="O619" s="3"/>
      <c r="P619" s="3"/>
      <c r="Q619" s="3"/>
      <c r="R619" s="113"/>
      <c r="S619" s="113"/>
      <c r="T619" s="3"/>
      <c r="U619" s="3"/>
      <c r="V619" s="3"/>
      <c r="W619" s="3"/>
      <c r="X619" s="3"/>
      <c r="Y619" s="3"/>
      <c r="Z619" s="3"/>
      <c r="AA619" s="3"/>
      <c r="AB619" s="3"/>
      <c r="AC619" s="3"/>
      <c r="AD619" s="3"/>
      <c r="AE619" s="3"/>
      <c r="AF619" s="3"/>
      <c r="AG619" s="3"/>
      <c r="AH619" s="3"/>
      <c r="AI619" s="3"/>
      <c r="AJ619" s="3"/>
      <c r="AK619" s="3"/>
      <c r="AL619" s="3"/>
    </row>
    <row r="620" spans="1:38" ht="12.75">
      <c r="A620" s="3"/>
      <c r="B620" s="3"/>
      <c r="C620" s="3"/>
      <c r="D620" s="3"/>
      <c r="E620" s="4"/>
      <c r="F620" s="4"/>
      <c r="G620" s="4"/>
      <c r="H620" s="111"/>
      <c r="I620" s="4"/>
      <c r="J620" s="4"/>
      <c r="K620" s="319"/>
      <c r="L620" s="113"/>
      <c r="M620" s="3"/>
      <c r="N620" s="3"/>
      <c r="O620" s="3"/>
      <c r="P620" s="3"/>
      <c r="Q620" s="3"/>
      <c r="R620" s="113"/>
      <c r="S620" s="113"/>
      <c r="T620" s="3"/>
      <c r="U620" s="3"/>
      <c r="V620" s="3"/>
      <c r="W620" s="3"/>
      <c r="X620" s="3"/>
      <c r="Y620" s="3"/>
      <c r="Z620" s="3"/>
      <c r="AA620" s="3"/>
      <c r="AB620" s="3"/>
      <c r="AC620" s="3"/>
      <c r="AD620" s="3"/>
      <c r="AE620" s="3"/>
      <c r="AF620" s="3"/>
      <c r="AG620" s="3"/>
      <c r="AH620" s="3"/>
      <c r="AI620" s="3"/>
      <c r="AJ620" s="3"/>
      <c r="AK620" s="3"/>
      <c r="AL620" s="3"/>
    </row>
    <row r="621" spans="1:38" ht="12.75">
      <c r="A621" s="3"/>
      <c r="B621" s="3"/>
      <c r="C621" s="3"/>
      <c r="D621" s="3"/>
      <c r="E621" s="4"/>
      <c r="F621" s="4"/>
      <c r="G621" s="4"/>
      <c r="H621" s="111"/>
      <c r="I621" s="4"/>
      <c r="J621" s="4"/>
      <c r="K621" s="319"/>
      <c r="L621" s="113"/>
      <c r="M621" s="3"/>
      <c r="N621" s="3"/>
      <c r="O621" s="3"/>
      <c r="P621" s="3"/>
      <c r="Q621" s="3"/>
      <c r="R621" s="113"/>
      <c r="S621" s="113"/>
      <c r="T621" s="3"/>
      <c r="U621" s="3"/>
      <c r="V621" s="3"/>
      <c r="W621" s="3"/>
      <c r="X621" s="3"/>
      <c r="Y621" s="3"/>
      <c r="Z621" s="3"/>
      <c r="AA621" s="3"/>
      <c r="AB621" s="3"/>
      <c r="AC621" s="3"/>
      <c r="AD621" s="3"/>
      <c r="AE621" s="3"/>
      <c r="AF621" s="3"/>
      <c r="AG621" s="3"/>
      <c r="AH621" s="3"/>
      <c r="AI621" s="3"/>
      <c r="AJ621" s="3"/>
      <c r="AK621" s="3"/>
      <c r="AL621" s="3"/>
    </row>
    <row r="622" spans="1:38" ht="12.75">
      <c r="A622" s="3"/>
      <c r="B622" s="3"/>
      <c r="C622" s="3"/>
      <c r="D622" s="3"/>
      <c r="E622" s="4"/>
      <c r="F622" s="4"/>
      <c r="G622" s="4"/>
      <c r="H622" s="111"/>
      <c r="I622" s="4"/>
      <c r="J622" s="4"/>
      <c r="K622" s="319"/>
      <c r="L622" s="113"/>
      <c r="M622" s="3"/>
      <c r="N622" s="3"/>
      <c r="O622" s="3"/>
      <c r="P622" s="3"/>
      <c r="Q622" s="3"/>
      <c r="R622" s="113"/>
      <c r="S622" s="113"/>
      <c r="T622" s="3"/>
      <c r="U622" s="3"/>
      <c r="V622" s="3"/>
      <c r="W622" s="3"/>
      <c r="X622" s="3"/>
      <c r="Y622" s="3"/>
      <c r="Z622" s="3"/>
      <c r="AA622" s="3"/>
      <c r="AB622" s="3"/>
      <c r="AC622" s="3"/>
      <c r="AD622" s="3"/>
      <c r="AE622" s="3"/>
      <c r="AF622" s="3"/>
      <c r="AG622" s="3"/>
      <c r="AH622" s="3"/>
      <c r="AI622" s="3"/>
      <c r="AJ622" s="3"/>
      <c r="AK622" s="3"/>
      <c r="AL622" s="3"/>
    </row>
    <row r="623" spans="1:38" ht="12.75">
      <c r="A623" s="3"/>
      <c r="B623" s="3"/>
      <c r="C623" s="3"/>
      <c r="D623" s="3"/>
      <c r="E623" s="4"/>
      <c r="F623" s="4"/>
      <c r="G623" s="4"/>
      <c r="H623" s="111"/>
      <c r="I623" s="4"/>
      <c r="J623" s="4"/>
      <c r="K623" s="319"/>
      <c r="L623" s="113"/>
      <c r="M623" s="3"/>
      <c r="N623" s="3"/>
      <c r="O623" s="3"/>
      <c r="P623" s="3"/>
      <c r="Q623" s="3"/>
      <c r="R623" s="113"/>
      <c r="S623" s="113"/>
      <c r="T623" s="3"/>
      <c r="U623" s="3"/>
      <c r="V623" s="3"/>
      <c r="W623" s="3"/>
      <c r="X623" s="3"/>
      <c r="Y623" s="3"/>
      <c r="Z623" s="3"/>
      <c r="AA623" s="3"/>
      <c r="AB623" s="3"/>
      <c r="AC623" s="3"/>
      <c r="AD623" s="3"/>
      <c r="AE623" s="3"/>
      <c r="AF623" s="3"/>
      <c r="AG623" s="3"/>
      <c r="AH623" s="3"/>
      <c r="AI623" s="3"/>
      <c r="AJ623" s="3"/>
      <c r="AK623" s="3"/>
      <c r="AL623" s="3"/>
    </row>
    <row r="624" spans="1:38" ht="12.75">
      <c r="A624" s="3"/>
      <c r="B624" s="3"/>
      <c r="C624" s="3"/>
      <c r="D624" s="3"/>
      <c r="E624" s="4"/>
      <c r="F624" s="4"/>
      <c r="G624" s="4"/>
      <c r="H624" s="111"/>
      <c r="I624" s="4"/>
      <c r="J624" s="4"/>
      <c r="K624" s="319"/>
      <c r="L624" s="113"/>
      <c r="M624" s="3"/>
      <c r="N624" s="3"/>
      <c r="O624" s="3"/>
      <c r="P624" s="3"/>
      <c r="Q624" s="3"/>
      <c r="R624" s="113"/>
      <c r="S624" s="113"/>
      <c r="T624" s="3"/>
      <c r="U624" s="3"/>
      <c r="V624" s="3"/>
      <c r="W624" s="3"/>
      <c r="X624" s="3"/>
      <c r="Y624" s="3"/>
      <c r="Z624" s="3"/>
      <c r="AA624" s="3"/>
      <c r="AB624" s="3"/>
      <c r="AC624" s="3"/>
      <c r="AD624" s="3"/>
      <c r="AE624" s="3"/>
      <c r="AF624" s="3"/>
      <c r="AG624" s="3"/>
      <c r="AH624" s="3"/>
      <c r="AI624" s="3"/>
      <c r="AJ624" s="3"/>
      <c r="AK624" s="3"/>
      <c r="AL624" s="3"/>
    </row>
    <row r="625" spans="1:38" ht="12.75">
      <c r="A625" s="3"/>
      <c r="B625" s="3"/>
      <c r="C625" s="3"/>
      <c r="D625" s="3"/>
      <c r="E625" s="4"/>
      <c r="F625" s="4"/>
      <c r="G625" s="4"/>
      <c r="H625" s="111"/>
      <c r="I625" s="4"/>
      <c r="J625" s="4"/>
      <c r="K625" s="319"/>
      <c r="L625" s="113"/>
      <c r="M625" s="3"/>
      <c r="N625" s="3"/>
      <c r="O625" s="3"/>
      <c r="P625" s="3"/>
      <c r="Q625" s="3"/>
      <c r="R625" s="113"/>
      <c r="S625" s="113"/>
      <c r="T625" s="3"/>
      <c r="U625" s="3"/>
      <c r="V625" s="3"/>
      <c r="W625" s="3"/>
      <c r="X625" s="3"/>
      <c r="Y625" s="3"/>
      <c r="Z625" s="3"/>
      <c r="AA625" s="3"/>
      <c r="AB625" s="3"/>
      <c r="AC625" s="3"/>
      <c r="AD625" s="3"/>
      <c r="AE625" s="3"/>
      <c r="AF625" s="3"/>
      <c r="AG625" s="3"/>
      <c r="AH625" s="3"/>
      <c r="AI625" s="3"/>
      <c r="AJ625" s="3"/>
      <c r="AK625" s="3"/>
      <c r="AL625" s="3"/>
    </row>
    <row r="626" spans="1:38" ht="12.75">
      <c r="A626" s="3"/>
      <c r="B626" s="3"/>
      <c r="C626" s="3"/>
      <c r="D626" s="3"/>
      <c r="E626" s="4"/>
      <c r="F626" s="4"/>
      <c r="G626" s="4"/>
      <c r="H626" s="111"/>
      <c r="I626" s="4"/>
      <c r="J626" s="4"/>
      <c r="K626" s="319"/>
      <c r="L626" s="113"/>
      <c r="M626" s="3"/>
      <c r="N626" s="3"/>
      <c r="O626" s="3"/>
      <c r="P626" s="3"/>
      <c r="Q626" s="3"/>
      <c r="R626" s="113"/>
      <c r="S626" s="113"/>
      <c r="T626" s="3"/>
      <c r="U626" s="3"/>
      <c r="V626" s="3"/>
      <c r="W626" s="3"/>
      <c r="X626" s="3"/>
      <c r="Y626" s="3"/>
      <c r="Z626" s="3"/>
      <c r="AA626" s="3"/>
      <c r="AB626" s="3"/>
      <c r="AC626" s="3"/>
      <c r="AD626" s="3"/>
      <c r="AE626" s="3"/>
      <c r="AF626" s="3"/>
      <c r="AG626" s="3"/>
      <c r="AH626" s="3"/>
      <c r="AI626" s="3"/>
      <c r="AJ626" s="3"/>
      <c r="AK626" s="3"/>
      <c r="AL626" s="3"/>
    </row>
    <row r="627" spans="1:38" ht="12.75">
      <c r="A627" s="3"/>
      <c r="B627" s="3"/>
      <c r="C627" s="3"/>
      <c r="D627" s="3"/>
      <c r="E627" s="4"/>
      <c r="F627" s="4"/>
      <c r="G627" s="4"/>
      <c r="H627" s="111"/>
      <c r="I627" s="4"/>
      <c r="J627" s="4"/>
      <c r="K627" s="319"/>
      <c r="L627" s="113"/>
      <c r="M627" s="3"/>
      <c r="N627" s="3"/>
      <c r="O627" s="3"/>
      <c r="P627" s="3"/>
      <c r="Q627" s="3"/>
      <c r="R627" s="113"/>
      <c r="S627" s="113"/>
      <c r="T627" s="3"/>
      <c r="U627" s="3"/>
      <c r="V627" s="3"/>
      <c r="W627" s="3"/>
      <c r="X627" s="3"/>
      <c r="Y627" s="3"/>
      <c r="Z627" s="3"/>
      <c r="AA627" s="3"/>
      <c r="AB627" s="3"/>
      <c r="AC627" s="3"/>
      <c r="AD627" s="3"/>
      <c r="AE627" s="3"/>
      <c r="AF627" s="3"/>
      <c r="AG627" s="3"/>
      <c r="AH627" s="3"/>
      <c r="AI627" s="3"/>
      <c r="AJ627" s="3"/>
      <c r="AK627" s="3"/>
      <c r="AL627" s="3"/>
    </row>
    <row r="628" spans="1:38" ht="12.75">
      <c r="A628" s="3"/>
      <c r="B628" s="3"/>
      <c r="C628" s="3"/>
      <c r="D628" s="3"/>
      <c r="E628" s="4"/>
      <c r="F628" s="4"/>
      <c r="G628" s="4"/>
      <c r="H628" s="111"/>
      <c r="I628" s="4"/>
      <c r="J628" s="4"/>
      <c r="K628" s="319"/>
      <c r="L628" s="113"/>
      <c r="M628" s="3"/>
      <c r="N628" s="3"/>
      <c r="O628" s="3"/>
      <c r="P628" s="3"/>
      <c r="Q628" s="3"/>
      <c r="R628" s="113"/>
      <c r="S628" s="113"/>
      <c r="T628" s="3"/>
      <c r="U628" s="3"/>
      <c r="V628" s="3"/>
      <c r="W628" s="3"/>
      <c r="X628" s="3"/>
      <c r="Y628" s="3"/>
      <c r="Z628" s="3"/>
      <c r="AA628" s="3"/>
      <c r="AB628" s="3"/>
      <c r="AC628" s="3"/>
      <c r="AD628" s="3"/>
      <c r="AE628" s="3"/>
      <c r="AF628" s="3"/>
      <c r="AG628" s="3"/>
      <c r="AH628" s="3"/>
      <c r="AI628" s="3"/>
      <c r="AJ628" s="3"/>
      <c r="AK628" s="3"/>
      <c r="AL628" s="3"/>
    </row>
    <row r="629" spans="1:38" ht="12.75">
      <c r="A629" s="3"/>
      <c r="B629" s="3"/>
      <c r="C629" s="3"/>
      <c r="D629" s="3"/>
      <c r="E629" s="4"/>
      <c r="F629" s="4"/>
      <c r="G629" s="4"/>
      <c r="H629" s="111"/>
      <c r="I629" s="4"/>
      <c r="J629" s="4"/>
      <c r="K629" s="319"/>
      <c r="L629" s="113"/>
      <c r="M629" s="3"/>
      <c r="N629" s="3"/>
      <c r="O629" s="3"/>
      <c r="P629" s="3"/>
      <c r="Q629" s="3"/>
      <c r="R629" s="113"/>
      <c r="S629" s="113"/>
      <c r="T629" s="3"/>
      <c r="U629" s="3"/>
      <c r="V629" s="3"/>
      <c r="W629" s="3"/>
      <c r="X629" s="3"/>
      <c r="Y629" s="3"/>
      <c r="Z629" s="3"/>
      <c r="AA629" s="3"/>
      <c r="AB629" s="3"/>
      <c r="AC629" s="3"/>
      <c r="AD629" s="3"/>
      <c r="AE629" s="3"/>
      <c r="AF629" s="3"/>
      <c r="AG629" s="3"/>
      <c r="AH629" s="3"/>
      <c r="AI629" s="3"/>
      <c r="AJ629" s="3"/>
      <c r="AK629" s="3"/>
      <c r="AL629" s="3"/>
    </row>
    <row r="630" spans="1:38" ht="12.75">
      <c r="A630" s="3"/>
      <c r="B630" s="3"/>
      <c r="C630" s="3"/>
      <c r="D630" s="3"/>
      <c r="E630" s="4"/>
      <c r="F630" s="4"/>
      <c r="G630" s="4"/>
      <c r="H630" s="111"/>
      <c r="I630" s="4"/>
      <c r="J630" s="4"/>
      <c r="K630" s="319"/>
      <c r="L630" s="113"/>
      <c r="M630" s="3"/>
      <c r="N630" s="3"/>
      <c r="O630" s="3"/>
      <c r="P630" s="3"/>
      <c r="Q630" s="3"/>
      <c r="R630" s="113"/>
      <c r="S630" s="113"/>
      <c r="T630" s="3"/>
      <c r="U630" s="3"/>
      <c r="V630" s="3"/>
      <c r="W630" s="3"/>
      <c r="X630" s="3"/>
      <c r="Y630" s="3"/>
      <c r="Z630" s="3"/>
      <c r="AA630" s="3"/>
      <c r="AB630" s="3"/>
      <c r="AC630" s="3"/>
      <c r="AD630" s="3"/>
      <c r="AE630" s="3"/>
      <c r="AF630" s="3"/>
      <c r="AG630" s="3"/>
      <c r="AH630" s="3"/>
      <c r="AI630" s="3"/>
      <c r="AJ630" s="3"/>
      <c r="AK630" s="3"/>
      <c r="AL630" s="3"/>
    </row>
    <row r="631" spans="1:38" ht="12.75">
      <c r="A631" s="3"/>
      <c r="B631" s="3"/>
      <c r="C631" s="3"/>
      <c r="D631" s="3"/>
      <c r="E631" s="4"/>
      <c r="F631" s="4"/>
      <c r="G631" s="4"/>
      <c r="H631" s="111"/>
      <c r="I631" s="4"/>
      <c r="J631" s="4"/>
      <c r="K631" s="319"/>
      <c r="L631" s="113"/>
      <c r="M631" s="3"/>
      <c r="N631" s="3"/>
      <c r="O631" s="3"/>
      <c r="P631" s="3"/>
      <c r="Q631" s="3"/>
      <c r="R631" s="113"/>
      <c r="S631" s="113"/>
      <c r="T631" s="3"/>
      <c r="U631" s="3"/>
      <c r="V631" s="3"/>
      <c r="W631" s="3"/>
      <c r="X631" s="3"/>
      <c r="Y631" s="3"/>
      <c r="Z631" s="3"/>
      <c r="AA631" s="3"/>
      <c r="AB631" s="3"/>
      <c r="AC631" s="3"/>
      <c r="AD631" s="3"/>
      <c r="AE631" s="3"/>
      <c r="AF631" s="3"/>
      <c r="AG631" s="3"/>
      <c r="AH631" s="3"/>
      <c r="AI631" s="3"/>
      <c r="AJ631" s="3"/>
      <c r="AK631" s="3"/>
      <c r="AL631" s="3"/>
    </row>
    <row r="632" spans="1:38" ht="12.75">
      <c r="A632" s="3"/>
      <c r="B632" s="3"/>
      <c r="C632" s="3"/>
      <c r="D632" s="3"/>
      <c r="E632" s="4"/>
      <c r="F632" s="4"/>
      <c r="G632" s="4"/>
      <c r="H632" s="111"/>
      <c r="I632" s="4"/>
      <c r="J632" s="4"/>
      <c r="K632" s="319"/>
      <c r="L632" s="113"/>
      <c r="M632" s="3"/>
      <c r="N632" s="3"/>
      <c r="O632" s="3"/>
      <c r="P632" s="3"/>
      <c r="Q632" s="3"/>
      <c r="R632" s="113"/>
      <c r="S632" s="113"/>
      <c r="T632" s="3"/>
      <c r="U632" s="3"/>
      <c r="V632" s="3"/>
      <c r="W632" s="3"/>
      <c r="X632" s="3"/>
      <c r="Y632" s="3"/>
      <c r="Z632" s="3"/>
      <c r="AA632" s="3"/>
      <c r="AB632" s="3"/>
      <c r="AC632" s="3"/>
      <c r="AD632" s="3"/>
      <c r="AE632" s="3"/>
      <c r="AF632" s="3"/>
      <c r="AG632" s="3"/>
      <c r="AH632" s="3"/>
      <c r="AI632" s="3"/>
      <c r="AJ632" s="3"/>
      <c r="AK632" s="3"/>
      <c r="AL632" s="3"/>
    </row>
    <row r="633" spans="1:38" ht="12.75">
      <c r="A633" s="3"/>
      <c r="B633" s="3"/>
      <c r="C633" s="3"/>
      <c r="D633" s="3"/>
      <c r="E633" s="4"/>
      <c r="F633" s="4"/>
      <c r="G633" s="4"/>
      <c r="H633" s="111"/>
      <c r="I633" s="4"/>
      <c r="J633" s="4"/>
      <c r="K633" s="319"/>
      <c r="L633" s="113"/>
      <c r="M633" s="3"/>
      <c r="N633" s="3"/>
      <c r="O633" s="3"/>
      <c r="P633" s="3"/>
      <c r="Q633" s="3"/>
      <c r="R633" s="113"/>
      <c r="S633" s="113"/>
      <c r="T633" s="3"/>
      <c r="U633" s="3"/>
      <c r="V633" s="3"/>
      <c r="W633" s="3"/>
      <c r="X633" s="3"/>
      <c r="Y633" s="3"/>
      <c r="Z633" s="3"/>
      <c r="AA633" s="3"/>
      <c r="AB633" s="3"/>
      <c r="AC633" s="3"/>
      <c r="AD633" s="3"/>
      <c r="AE633" s="3"/>
      <c r="AF633" s="3"/>
      <c r="AG633" s="3"/>
      <c r="AH633" s="3"/>
      <c r="AI633" s="3"/>
      <c r="AJ633" s="3"/>
      <c r="AK633" s="3"/>
      <c r="AL633" s="3"/>
    </row>
    <row r="634" spans="1:38" ht="12.75">
      <c r="A634" s="3"/>
      <c r="B634" s="3"/>
      <c r="C634" s="3"/>
      <c r="D634" s="3"/>
      <c r="E634" s="4"/>
      <c r="F634" s="4"/>
      <c r="G634" s="4"/>
      <c r="H634" s="111"/>
      <c r="I634" s="4"/>
      <c r="J634" s="4"/>
      <c r="K634" s="319"/>
      <c r="L634" s="113"/>
      <c r="M634" s="3"/>
      <c r="N634" s="3"/>
      <c r="O634" s="3"/>
      <c r="P634" s="3"/>
      <c r="Q634" s="3"/>
      <c r="R634" s="113"/>
      <c r="S634" s="113"/>
      <c r="T634" s="3"/>
      <c r="U634" s="3"/>
      <c r="V634" s="3"/>
      <c r="W634" s="3"/>
      <c r="X634" s="3"/>
      <c r="Y634" s="3"/>
      <c r="Z634" s="3"/>
      <c r="AA634" s="3"/>
      <c r="AB634" s="3"/>
      <c r="AC634" s="3"/>
      <c r="AD634" s="3"/>
      <c r="AE634" s="3"/>
      <c r="AF634" s="3"/>
      <c r="AG634" s="3"/>
      <c r="AH634" s="3"/>
      <c r="AI634" s="3"/>
      <c r="AJ634" s="3"/>
      <c r="AK634" s="3"/>
      <c r="AL634" s="3"/>
    </row>
    <row r="635" spans="1:38" ht="12.75">
      <c r="A635" s="3"/>
      <c r="B635" s="3"/>
      <c r="C635" s="3"/>
      <c r="D635" s="3"/>
      <c r="E635" s="4"/>
      <c r="F635" s="4"/>
      <c r="G635" s="4"/>
      <c r="H635" s="111"/>
      <c r="I635" s="4"/>
      <c r="J635" s="4"/>
      <c r="K635" s="319"/>
      <c r="L635" s="113"/>
      <c r="M635" s="3"/>
      <c r="N635" s="3"/>
      <c r="O635" s="3"/>
      <c r="P635" s="3"/>
      <c r="Q635" s="3"/>
      <c r="R635" s="113"/>
      <c r="S635" s="113"/>
      <c r="T635" s="3"/>
      <c r="U635" s="3"/>
      <c r="V635" s="3"/>
      <c r="W635" s="3"/>
      <c r="X635" s="3"/>
      <c r="Y635" s="3"/>
      <c r="Z635" s="3"/>
      <c r="AA635" s="3"/>
      <c r="AB635" s="3"/>
      <c r="AC635" s="3"/>
      <c r="AD635" s="3"/>
      <c r="AE635" s="3"/>
      <c r="AF635" s="3"/>
      <c r="AG635" s="3"/>
      <c r="AH635" s="3"/>
      <c r="AI635" s="3"/>
      <c r="AJ635" s="3"/>
      <c r="AK635" s="3"/>
      <c r="AL635" s="3"/>
    </row>
    <row r="636" spans="1:38" ht="12.75">
      <c r="A636" s="3"/>
      <c r="B636" s="3"/>
      <c r="C636" s="3"/>
      <c r="D636" s="3"/>
      <c r="E636" s="4"/>
      <c r="F636" s="4"/>
      <c r="G636" s="4"/>
      <c r="H636" s="111"/>
      <c r="I636" s="4"/>
      <c r="J636" s="4"/>
      <c r="K636" s="319"/>
      <c r="L636" s="113"/>
      <c r="M636" s="3"/>
      <c r="N636" s="3"/>
      <c r="O636" s="3"/>
      <c r="P636" s="3"/>
      <c r="Q636" s="3"/>
      <c r="R636" s="113"/>
      <c r="S636" s="113"/>
      <c r="T636" s="3"/>
      <c r="U636" s="3"/>
      <c r="V636" s="3"/>
      <c r="W636" s="3"/>
      <c r="X636" s="3"/>
      <c r="Y636" s="3"/>
      <c r="Z636" s="3"/>
      <c r="AA636" s="3"/>
      <c r="AB636" s="3"/>
      <c r="AC636" s="3"/>
      <c r="AD636" s="3"/>
      <c r="AE636" s="3"/>
      <c r="AF636" s="3"/>
      <c r="AG636" s="3"/>
      <c r="AH636" s="3"/>
      <c r="AI636" s="3"/>
      <c r="AJ636" s="3"/>
      <c r="AK636" s="3"/>
      <c r="AL636" s="3"/>
    </row>
    <row r="637" spans="1:38" ht="12.75">
      <c r="A637" s="3"/>
      <c r="B637" s="3"/>
      <c r="C637" s="3"/>
      <c r="D637" s="3"/>
      <c r="E637" s="4"/>
      <c r="F637" s="4"/>
      <c r="G637" s="4"/>
      <c r="H637" s="111"/>
      <c r="I637" s="4"/>
      <c r="J637" s="4"/>
      <c r="K637" s="319"/>
      <c r="L637" s="113"/>
      <c r="M637" s="3"/>
      <c r="N637" s="3"/>
      <c r="O637" s="3"/>
      <c r="P637" s="3"/>
      <c r="Q637" s="3"/>
      <c r="R637" s="113"/>
      <c r="S637" s="113"/>
      <c r="T637" s="3"/>
      <c r="U637" s="3"/>
      <c r="V637" s="3"/>
      <c r="W637" s="3"/>
      <c r="X637" s="3"/>
      <c r="Y637" s="3"/>
      <c r="Z637" s="3"/>
      <c r="AA637" s="3"/>
      <c r="AB637" s="3"/>
      <c r="AC637" s="3"/>
      <c r="AD637" s="3"/>
      <c r="AE637" s="3"/>
      <c r="AF637" s="3"/>
      <c r="AG637" s="3"/>
      <c r="AH637" s="3"/>
      <c r="AI637" s="3"/>
      <c r="AJ637" s="3"/>
      <c r="AK637" s="3"/>
      <c r="AL637" s="3"/>
    </row>
    <row r="638" spans="1:38" ht="12.75">
      <c r="A638" s="3"/>
      <c r="B638" s="3"/>
      <c r="C638" s="3"/>
      <c r="D638" s="3"/>
      <c r="E638" s="4"/>
      <c r="F638" s="4"/>
      <c r="G638" s="4"/>
      <c r="H638" s="111"/>
      <c r="I638" s="4"/>
      <c r="J638" s="4"/>
      <c r="K638" s="319"/>
      <c r="L638" s="113"/>
      <c r="M638" s="3"/>
      <c r="N638" s="3"/>
      <c r="O638" s="3"/>
      <c r="P638" s="3"/>
      <c r="Q638" s="3"/>
      <c r="R638" s="113"/>
      <c r="S638" s="113"/>
      <c r="T638" s="3"/>
      <c r="U638" s="3"/>
      <c r="V638" s="3"/>
      <c r="W638" s="3"/>
      <c r="X638" s="3"/>
      <c r="Y638" s="3"/>
      <c r="Z638" s="3"/>
      <c r="AA638" s="3"/>
      <c r="AB638" s="3"/>
      <c r="AC638" s="3"/>
      <c r="AD638" s="3"/>
      <c r="AE638" s="3"/>
      <c r="AF638" s="3"/>
      <c r="AG638" s="3"/>
      <c r="AH638" s="3"/>
      <c r="AI638" s="3"/>
      <c r="AJ638" s="3"/>
      <c r="AK638" s="3"/>
      <c r="AL638" s="3"/>
    </row>
    <row r="639" spans="1:38" ht="12.75">
      <c r="A639" s="3"/>
      <c r="B639" s="3"/>
      <c r="C639" s="3"/>
      <c r="D639" s="3"/>
      <c r="E639" s="4"/>
      <c r="F639" s="4"/>
      <c r="G639" s="4"/>
      <c r="H639" s="111"/>
      <c r="I639" s="4"/>
      <c r="J639" s="4"/>
      <c r="K639" s="319"/>
      <c r="L639" s="113"/>
      <c r="M639" s="3"/>
      <c r="N639" s="3"/>
      <c r="O639" s="3"/>
      <c r="P639" s="3"/>
      <c r="Q639" s="3"/>
      <c r="R639" s="113"/>
      <c r="S639" s="113"/>
      <c r="T639" s="3"/>
      <c r="U639" s="3"/>
      <c r="V639" s="3"/>
      <c r="W639" s="3"/>
      <c r="X639" s="3"/>
      <c r="Y639" s="3"/>
      <c r="Z639" s="3"/>
      <c r="AA639" s="3"/>
      <c r="AB639" s="3"/>
      <c r="AC639" s="3"/>
      <c r="AD639" s="3"/>
      <c r="AE639" s="3"/>
      <c r="AF639" s="3"/>
      <c r="AG639" s="3"/>
      <c r="AH639" s="3"/>
      <c r="AI639" s="3"/>
      <c r="AJ639" s="3"/>
      <c r="AK639" s="3"/>
      <c r="AL639" s="3"/>
    </row>
    <row r="640" spans="1:38" ht="12.75">
      <c r="A640" s="3"/>
      <c r="B640" s="3"/>
      <c r="C640" s="3"/>
      <c r="D640" s="3"/>
      <c r="E640" s="4"/>
      <c r="F640" s="4"/>
      <c r="G640" s="4"/>
      <c r="H640" s="111"/>
      <c r="I640" s="4"/>
      <c r="J640" s="4"/>
      <c r="K640" s="319"/>
      <c r="L640" s="113"/>
      <c r="M640" s="3"/>
      <c r="N640" s="3"/>
      <c r="O640" s="3"/>
      <c r="P640" s="3"/>
      <c r="Q640" s="3"/>
      <c r="R640" s="113"/>
      <c r="S640" s="113"/>
      <c r="T640" s="3"/>
      <c r="U640" s="3"/>
      <c r="V640" s="3"/>
      <c r="W640" s="3"/>
      <c r="X640" s="3"/>
      <c r="Y640" s="3"/>
      <c r="Z640" s="3"/>
      <c r="AA640" s="3"/>
      <c r="AB640" s="3"/>
      <c r="AC640" s="3"/>
      <c r="AD640" s="3"/>
      <c r="AE640" s="3"/>
      <c r="AF640" s="3"/>
      <c r="AG640" s="3"/>
      <c r="AH640" s="3"/>
      <c r="AI640" s="3"/>
      <c r="AJ640" s="3"/>
      <c r="AK640" s="3"/>
      <c r="AL640" s="3"/>
    </row>
    <row r="641" spans="1:38" ht="12.75">
      <c r="A641" s="3"/>
      <c r="B641" s="3"/>
      <c r="C641" s="3"/>
      <c r="D641" s="3"/>
      <c r="E641" s="4"/>
      <c r="F641" s="4"/>
      <c r="G641" s="4"/>
      <c r="H641" s="111"/>
      <c r="I641" s="4"/>
      <c r="J641" s="4"/>
      <c r="K641" s="319"/>
      <c r="L641" s="113"/>
      <c r="M641" s="3"/>
      <c r="N641" s="3"/>
      <c r="O641" s="3"/>
      <c r="P641" s="3"/>
      <c r="Q641" s="3"/>
      <c r="R641" s="113"/>
      <c r="S641" s="113"/>
      <c r="T641" s="3"/>
      <c r="U641" s="3"/>
      <c r="V641" s="3"/>
      <c r="W641" s="3"/>
      <c r="X641" s="3"/>
      <c r="Y641" s="3"/>
      <c r="Z641" s="3"/>
      <c r="AA641" s="3"/>
      <c r="AB641" s="3"/>
      <c r="AC641" s="3"/>
      <c r="AD641" s="3"/>
      <c r="AE641" s="3"/>
      <c r="AF641" s="3"/>
      <c r="AG641" s="3"/>
      <c r="AH641" s="3"/>
      <c r="AI641" s="3"/>
      <c r="AJ641" s="3"/>
      <c r="AK641" s="3"/>
      <c r="AL641" s="3"/>
    </row>
    <row r="642" spans="1:38" ht="12.75">
      <c r="A642" s="3"/>
      <c r="B642" s="3"/>
      <c r="C642" s="3"/>
      <c r="D642" s="3"/>
      <c r="E642" s="4"/>
      <c r="F642" s="4"/>
      <c r="G642" s="4"/>
      <c r="H642" s="111"/>
      <c r="I642" s="4"/>
      <c r="J642" s="4"/>
      <c r="K642" s="319"/>
      <c r="L642" s="113"/>
      <c r="M642" s="3"/>
      <c r="N642" s="3"/>
      <c r="O642" s="3"/>
      <c r="P642" s="3"/>
      <c r="Q642" s="3"/>
      <c r="R642" s="113"/>
      <c r="S642" s="113"/>
      <c r="T642" s="3"/>
      <c r="U642" s="3"/>
      <c r="V642" s="3"/>
      <c r="W642" s="3"/>
      <c r="X642" s="3"/>
      <c r="Y642" s="3"/>
      <c r="Z642" s="3"/>
      <c r="AA642" s="3"/>
      <c r="AB642" s="3"/>
      <c r="AC642" s="3"/>
      <c r="AD642" s="3"/>
      <c r="AE642" s="3"/>
      <c r="AF642" s="3"/>
      <c r="AG642" s="3"/>
      <c r="AH642" s="3"/>
      <c r="AI642" s="3"/>
      <c r="AJ642" s="3"/>
      <c r="AK642" s="3"/>
      <c r="AL642" s="3"/>
    </row>
    <row r="643" spans="1:38" ht="12.75">
      <c r="A643" s="3"/>
      <c r="B643" s="3"/>
      <c r="C643" s="3"/>
      <c r="D643" s="3"/>
      <c r="E643" s="4"/>
      <c r="F643" s="4"/>
      <c r="G643" s="4"/>
      <c r="H643" s="111"/>
      <c r="I643" s="4"/>
      <c r="J643" s="4"/>
      <c r="K643" s="319"/>
      <c r="L643" s="113"/>
      <c r="M643" s="3"/>
      <c r="N643" s="3"/>
      <c r="O643" s="3"/>
      <c r="P643" s="3"/>
      <c r="Q643" s="3"/>
      <c r="R643" s="113"/>
      <c r="S643" s="113"/>
      <c r="T643" s="3"/>
      <c r="U643" s="3"/>
      <c r="V643" s="3"/>
      <c r="W643" s="3"/>
      <c r="X643" s="3"/>
      <c r="Y643" s="3"/>
      <c r="Z643" s="3"/>
      <c r="AA643" s="3"/>
      <c r="AB643" s="3"/>
      <c r="AC643" s="3"/>
      <c r="AD643" s="3"/>
      <c r="AE643" s="3"/>
      <c r="AF643" s="3"/>
      <c r="AG643" s="3"/>
      <c r="AH643" s="3"/>
      <c r="AI643" s="3"/>
      <c r="AJ643" s="3"/>
      <c r="AK643" s="3"/>
      <c r="AL643" s="3"/>
    </row>
    <row r="644" spans="1:38" ht="12.75">
      <c r="A644" s="3"/>
      <c r="B644" s="3"/>
      <c r="C644" s="3"/>
      <c r="D644" s="3"/>
      <c r="E644" s="4"/>
      <c r="F644" s="4"/>
      <c r="G644" s="4"/>
      <c r="H644" s="111"/>
      <c r="I644" s="4"/>
      <c r="J644" s="4"/>
      <c r="K644" s="319"/>
      <c r="L644" s="113"/>
      <c r="M644" s="3"/>
      <c r="N644" s="3"/>
      <c r="O644" s="3"/>
      <c r="P644" s="3"/>
      <c r="Q644" s="3"/>
      <c r="R644" s="113"/>
      <c r="S644" s="113"/>
      <c r="T644" s="3"/>
      <c r="U644" s="3"/>
      <c r="V644" s="3"/>
      <c r="W644" s="3"/>
      <c r="X644" s="3"/>
      <c r="Y644" s="3"/>
      <c r="Z644" s="3"/>
      <c r="AA644" s="3"/>
      <c r="AB644" s="3"/>
      <c r="AC644" s="3"/>
      <c r="AD644" s="3"/>
      <c r="AE644" s="3"/>
      <c r="AF644" s="3"/>
      <c r="AG644" s="3"/>
      <c r="AH644" s="3"/>
      <c r="AI644" s="3"/>
      <c r="AJ644" s="3"/>
      <c r="AK644" s="3"/>
      <c r="AL644" s="3"/>
    </row>
    <row r="645" spans="1:38" ht="12.75">
      <c r="A645" s="3"/>
      <c r="B645" s="3"/>
      <c r="C645" s="3"/>
      <c r="D645" s="3"/>
      <c r="E645" s="4"/>
      <c r="F645" s="4"/>
      <c r="G645" s="4"/>
      <c r="H645" s="111"/>
      <c r="I645" s="4"/>
      <c r="J645" s="4"/>
      <c r="K645" s="319"/>
      <c r="L645" s="113"/>
      <c r="M645" s="3"/>
      <c r="N645" s="3"/>
      <c r="O645" s="3"/>
      <c r="P645" s="3"/>
      <c r="Q645" s="3"/>
      <c r="R645" s="113"/>
      <c r="S645" s="113"/>
      <c r="T645" s="3"/>
      <c r="U645" s="3"/>
      <c r="V645" s="3"/>
      <c r="W645" s="3"/>
      <c r="X645" s="3"/>
      <c r="Y645" s="3"/>
      <c r="Z645" s="3"/>
      <c r="AA645" s="3"/>
      <c r="AB645" s="3"/>
      <c r="AC645" s="3"/>
      <c r="AD645" s="3"/>
      <c r="AE645" s="3"/>
      <c r="AF645" s="3"/>
      <c r="AG645" s="3"/>
      <c r="AH645" s="3"/>
      <c r="AI645" s="3"/>
      <c r="AJ645" s="3"/>
      <c r="AK645" s="3"/>
      <c r="AL645" s="3"/>
    </row>
    <row r="646" spans="1:38" ht="12.75">
      <c r="A646" s="3"/>
      <c r="B646" s="3"/>
      <c r="C646" s="3"/>
      <c r="D646" s="3"/>
      <c r="E646" s="4"/>
      <c r="F646" s="4"/>
      <c r="G646" s="4"/>
      <c r="H646" s="111"/>
      <c r="I646" s="4"/>
      <c r="J646" s="4"/>
      <c r="K646" s="319"/>
      <c r="L646" s="113"/>
      <c r="M646" s="3"/>
      <c r="N646" s="3"/>
      <c r="O646" s="3"/>
      <c r="P646" s="3"/>
      <c r="Q646" s="3"/>
      <c r="R646" s="113"/>
      <c r="S646" s="113"/>
      <c r="T646" s="3"/>
      <c r="U646" s="3"/>
      <c r="V646" s="3"/>
      <c r="W646" s="3"/>
      <c r="X646" s="3"/>
      <c r="Y646" s="3"/>
      <c r="Z646" s="3"/>
      <c r="AA646" s="3"/>
      <c r="AB646" s="3"/>
      <c r="AC646" s="3"/>
      <c r="AD646" s="3"/>
      <c r="AE646" s="3"/>
      <c r="AF646" s="3"/>
      <c r="AG646" s="3"/>
      <c r="AH646" s="3"/>
      <c r="AI646" s="3"/>
      <c r="AJ646" s="3"/>
      <c r="AK646" s="3"/>
      <c r="AL646" s="3"/>
    </row>
    <row r="647" spans="1:38" ht="12.75">
      <c r="A647" s="3"/>
      <c r="B647" s="3"/>
      <c r="C647" s="3"/>
      <c r="D647" s="3"/>
      <c r="E647" s="4"/>
      <c r="F647" s="4"/>
      <c r="G647" s="4"/>
      <c r="H647" s="111"/>
      <c r="I647" s="4"/>
      <c r="J647" s="4"/>
      <c r="K647" s="319"/>
      <c r="L647" s="113"/>
      <c r="M647" s="3"/>
      <c r="N647" s="3"/>
      <c r="O647" s="3"/>
      <c r="P647" s="3"/>
      <c r="Q647" s="3"/>
      <c r="R647" s="113"/>
      <c r="S647" s="113"/>
      <c r="T647" s="3"/>
      <c r="U647" s="3"/>
      <c r="V647" s="3"/>
      <c r="W647" s="3"/>
      <c r="X647" s="3"/>
      <c r="Y647" s="3"/>
      <c r="Z647" s="3"/>
      <c r="AA647" s="3"/>
      <c r="AB647" s="3"/>
      <c r="AC647" s="3"/>
      <c r="AD647" s="3"/>
      <c r="AE647" s="3"/>
      <c r="AF647" s="3"/>
      <c r="AG647" s="3"/>
      <c r="AH647" s="3"/>
      <c r="AI647" s="3"/>
      <c r="AJ647" s="3"/>
      <c r="AK647" s="3"/>
      <c r="AL647" s="3"/>
    </row>
    <row r="648" spans="1:38" ht="12.75">
      <c r="A648" s="3"/>
      <c r="B648" s="3"/>
      <c r="C648" s="3"/>
      <c r="D648" s="3"/>
      <c r="E648" s="4"/>
      <c r="F648" s="4"/>
      <c r="G648" s="4"/>
      <c r="H648" s="111"/>
      <c r="I648" s="4"/>
      <c r="J648" s="4"/>
      <c r="K648" s="319"/>
      <c r="L648" s="113"/>
      <c r="M648" s="3"/>
      <c r="N648" s="3"/>
      <c r="O648" s="3"/>
      <c r="P648" s="3"/>
      <c r="Q648" s="3"/>
      <c r="R648" s="113"/>
      <c r="S648" s="113"/>
      <c r="T648" s="3"/>
      <c r="U648" s="3"/>
      <c r="V648" s="3"/>
      <c r="W648" s="3"/>
      <c r="X648" s="3"/>
      <c r="Y648" s="3"/>
      <c r="Z648" s="3"/>
      <c r="AA648" s="3"/>
      <c r="AB648" s="3"/>
      <c r="AC648" s="3"/>
      <c r="AD648" s="3"/>
      <c r="AE648" s="3"/>
      <c r="AF648" s="3"/>
      <c r="AG648" s="3"/>
      <c r="AH648" s="3"/>
      <c r="AI648" s="3"/>
      <c r="AJ648" s="3"/>
      <c r="AK648" s="3"/>
      <c r="AL648" s="3"/>
    </row>
    <row r="649" spans="1:38" ht="12.75">
      <c r="A649" s="3"/>
      <c r="B649" s="3"/>
      <c r="C649" s="3"/>
      <c r="D649" s="3"/>
      <c r="E649" s="4"/>
      <c r="F649" s="4"/>
      <c r="G649" s="4"/>
      <c r="H649" s="111"/>
      <c r="I649" s="4"/>
      <c r="J649" s="4"/>
      <c r="K649" s="319"/>
      <c r="L649" s="113"/>
      <c r="M649" s="3"/>
      <c r="N649" s="3"/>
      <c r="O649" s="3"/>
      <c r="P649" s="3"/>
      <c r="Q649" s="3"/>
      <c r="R649" s="113"/>
      <c r="S649" s="113"/>
      <c r="T649" s="3"/>
      <c r="U649" s="3"/>
      <c r="V649" s="3"/>
      <c r="W649" s="3"/>
      <c r="X649" s="3"/>
      <c r="Y649" s="3"/>
      <c r="Z649" s="3"/>
      <c r="AA649" s="3"/>
      <c r="AB649" s="3"/>
      <c r="AC649" s="3"/>
      <c r="AD649" s="3"/>
      <c r="AE649" s="3"/>
      <c r="AF649" s="3"/>
      <c r="AG649" s="3"/>
      <c r="AH649" s="3"/>
      <c r="AI649" s="3"/>
      <c r="AJ649" s="3"/>
      <c r="AK649" s="3"/>
      <c r="AL649" s="3"/>
    </row>
    <row r="650" spans="1:38" ht="12.75">
      <c r="A650" s="3"/>
      <c r="B650" s="3"/>
      <c r="C650" s="3"/>
      <c r="D650" s="3"/>
      <c r="E650" s="4"/>
      <c r="F650" s="4"/>
      <c r="G650" s="4"/>
      <c r="H650" s="111"/>
      <c r="I650" s="4"/>
      <c r="J650" s="4"/>
      <c r="K650" s="319"/>
      <c r="L650" s="113"/>
      <c r="M650" s="3"/>
      <c r="N650" s="3"/>
      <c r="O650" s="3"/>
      <c r="P650" s="3"/>
      <c r="Q650" s="3"/>
      <c r="R650" s="113"/>
      <c r="S650" s="113"/>
      <c r="T650" s="3"/>
      <c r="U650" s="3"/>
      <c r="V650" s="3"/>
      <c r="W650" s="3"/>
      <c r="X650" s="3"/>
      <c r="Y650" s="3"/>
      <c r="Z650" s="3"/>
      <c r="AA650" s="3"/>
      <c r="AB650" s="3"/>
      <c r="AC650" s="3"/>
      <c r="AD650" s="3"/>
      <c r="AE650" s="3"/>
      <c r="AF650" s="3"/>
      <c r="AG650" s="3"/>
      <c r="AH650" s="3"/>
      <c r="AI650" s="3"/>
      <c r="AJ650" s="3"/>
      <c r="AK650" s="3"/>
      <c r="AL650" s="3"/>
    </row>
    <row r="651" spans="1:38" ht="12.75">
      <c r="A651" s="3"/>
      <c r="B651" s="3"/>
      <c r="C651" s="3"/>
      <c r="D651" s="3"/>
      <c r="E651" s="4"/>
      <c r="F651" s="4"/>
      <c r="G651" s="4"/>
      <c r="H651" s="111"/>
      <c r="I651" s="4"/>
      <c r="J651" s="4"/>
      <c r="K651" s="319"/>
      <c r="L651" s="113"/>
      <c r="M651" s="3"/>
      <c r="N651" s="3"/>
      <c r="O651" s="3"/>
      <c r="P651" s="3"/>
      <c r="Q651" s="3"/>
      <c r="R651" s="113"/>
      <c r="S651" s="113"/>
      <c r="T651" s="3"/>
      <c r="U651" s="3"/>
      <c r="V651" s="3"/>
      <c r="W651" s="3"/>
      <c r="X651" s="3"/>
      <c r="Y651" s="3"/>
      <c r="Z651" s="3"/>
      <c r="AA651" s="3"/>
      <c r="AB651" s="3"/>
      <c r="AC651" s="3"/>
      <c r="AD651" s="3"/>
      <c r="AE651" s="3"/>
      <c r="AF651" s="3"/>
      <c r="AG651" s="3"/>
      <c r="AH651" s="3"/>
      <c r="AI651" s="3"/>
      <c r="AJ651" s="3"/>
      <c r="AK651" s="3"/>
      <c r="AL651" s="3"/>
    </row>
    <row r="652" spans="1:38" ht="12.75">
      <c r="A652" s="3"/>
      <c r="B652" s="3"/>
      <c r="C652" s="3"/>
      <c r="D652" s="3"/>
      <c r="E652" s="4"/>
      <c r="F652" s="4"/>
      <c r="G652" s="4"/>
      <c r="H652" s="111"/>
      <c r="I652" s="4"/>
      <c r="J652" s="4"/>
      <c r="K652" s="319"/>
      <c r="L652" s="113"/>
      <c r="M652" s="3"/>
      <c r="N652" s="3"/>
      <c r="O652" s="3"/>
      <c r="P652" s="3"/>
      <c r="Q652" s="3"/>
      <c r="R652" s="113"/>
      <c r="S652" s="113"/>
      <c r="T652" s="3"/>
      <c r="U652" s="3"/>
      <c r="V652" s="3"/>
      <c r="W652" s="3"/>
      <c r="X652" s="3"/>
      <c r="Y652" s="3"/>
      <c r="Z652" s="3"/>
      <c r="AA652" s="3"/>
      <c r="AB652" s="3"/>
      <c r="AC652" s="3"/>
      <c r="AD652" s="3"/>
      <c r="AE652" s="3"/>
      <c r="AF652" s="3"/>
      <c r="AG652" s="3"/>
      <c r="AH652" s="3"/>
      <c r="AI652" s="3"/>
      <c r="AJ652" s="3"/>
      <c r="AK652" s="3"/>
      <c r="AL652" s="3"/>
    </row>
    <row r="653" spans="1:38" ht="12.75">
      <c r="A653" s="3"/>
      <c r="B653" s="3"/>
      <c r="C653" s="3"/>
      <c r="D653" s="3"/>
      <c r="E653" s="4"/>
      <c r="F653" s="4"/>
      <c r="G653" s="4"/>
      <c r="H653" s="111"/>
      <c r="I653" s="4"/>
      <c r="J653" s="4"/>
      <c r="K653" s="319"/>
      <c r="L653" s="113"/>
      <c r="M653" s="3"/>
      <c r="N653" s="3"/>
      <c r="O653" s="3"/>
      <c r="P653" s="3"/>
      <c r="Q653" s="3"/>
      <c r="R653" s="113"/>
      <c r="S653" s="113"/>
      <c r="T653" s="3"/>
      <c r="U653" s="3"/>
      <c r="V653" s="3"/>
      <c r="W653" s="3"/>
      <c r="X653" s="3"/>
      <c r="Y653" s="3"/>
      <c r="Z653" s="3"/>
      <c r="AA653" s="3"/>
      <c r="AB653" s="3"/>
      <c r="AC653" s="3"/>
      <c r="AD653" s="3"/>
      <c r="AE653" s="3"/>
      <c r="AF653" s="3"/>
      <c r="AG653" s="3"/>
      <c r="AH653" s="3"/>
      <c r="AI653" s="3"/>
      <c r="AJ653" s="3"/>
      <c r="AK653" s="3"/>
      <c r="AL653" s="3"/>
    </row>
    <row r="654" spans="1:38" ht="12.75">
      <c r="A654" s="3"/>
      <c r="B654" s="3"/>
      <c r="C654" s="3"/>
      <c r="D654" s="3"/>
      <c r="E654" s="4"/>
      <c r="F654" s="4"/>
      <c r="G654" s="4"/>
      <c r="H654" s="111"/>
      <c r="I654" s="4"/>
      <c r="J654" s="4"/>
      <c r="K654" s="319"/>
      <c r="L654" s="113"/>
      <c r="M654" s="3"/>
      <c r="N654" s="3"/>
      <c r="O654" s="3"/>
      <c r="P654" s="3"/>
      <c r="Q654" s="3"/>
      <c r="R654" s="113"/>
      <c r="S654" s="113"/>
      <c r="T654" s="3"/>
      <c r="U654" s="3"/>
      <c r="V654" s="3"/>
      <c r="W654" s="3"/>
      <c r="X654" s="3"/>
      <c r="Y654" s="3"/>
      <c r="Z654" s="3"/>
      <c r="AA654" s="3"/>
      <c r="AB654" s="3"/>
      <c r="AC654" s="3"/>
      <c r="AD654" s="3"/>
      <c r="AE654" s="3"/>
      <c r="AF654" s="3"/>
      <c r="AG654" s="3"/>
      <c r="AH654" s="3"/>
      <c r="AI654" s="3"/>
      <c r="AJ654" s="3"/>
      <c r="AK654" s="3"/>
      <c r="AL654" s="3"/>
    </row>
    <row r="655" spans="1:38" ht="12.75">
      <c r="A655" s="3"/>
      <c r="B655" s="3"/>
      <c r="C655" s="3"/>
      <c r="D655" s="3"/>
      <c r="E655" s="4"/>
      <c r="F655" s="4"/>
      <c r="G655" s="4"/>
      <c r="H655" s="111"/>
      <c r="I655" s="4"/>
      <c r="J655" s="4"/>
      <c r="K655" s="319"/>
      <c r="L655" s="113"/>
      <c r="M655" s="3"/>
      <c r="N655" s="3"/>
      <c r="O655" s="3"/>
      <c r="P655" s="3"/>
      <c r="Q655" s="3"/>
      <c r="R655" s="113"/>
      <c r="S655" s="113"/>
      <c r="T655" s="3"/>
      <c r="U655" s="3"/>
      <c r="V655" s="3"/>
      <c r="W655" s="3"/>
      <c r="X655" s="3"/>
      <c r="Y655" s="3"/>
      <c r="Z655" s="3"/>
      <c r="AA655" s="3"/>
      <c r="AB655" s="3"/>
      <c r="AC655" s="3"/>
      <c r="AD655" s="3"/>
      <c r="AE655" s="3"/>
      <c r="AF655" s="3"/>
      <c r="AG655" s="3"/>
      <c r="AH655" s="3"/>
      <c r="AI655" s="3"/>
      <c r="AJ655" s="3"/>
      <c r="AK655" s="3"/>
      <c r="AL655" s="3"/>
    </row>
    <row r="656" spans="1:38" ht="12.75">
      <c r="A656" s="3"/>
      <c r="B656" s="3"/>
      <c r="C656" s="3"/>
      <c r="D656" s="3"/>
      <c r="E656" s="4"/>
      <c r="F656" s="4"/>
      <c r="G656" s="4"/>
      <c r="H656" s="111"/>
      <c r="I656" s="4"/>
      <c r="J656" s="4"/>
      <c r="K656" s="319"/>
      <c r="L656" s="113"/>
      <c r="M656" s="3"/>
      <c r="N656" s="3"/>
      <c r="O656" s="3"/>
      <c r="P656" s="3"/>
      <c r="Q656" s="3"/>
      <c r="R656" s="113"/>
      <c r="S656" s="113"/>
      <c r="T656" s="3"/>
      <c r="U656" s="3"/>
      <c r="V656" s="3"/>
      <c r="W656" s="3"/>
      <c r="X656" s="3"/>
      <c r="Y656" s="3"/>
      <c r="Z656" s="3"/>
      <c r="AA656" s="3"/>
      <c r="AB656" s="3"/>
      <c r="AC656" s="3"/>
      <c r="AD656" s="3"/>
      <c r="AE656" s="3"/>
      <c r="AF656" s="3"/>
      <c r="AG656" s="3"/>
      <c r="AH656" s="3"/>
      <c r="AI656" s="3"/>
      <c r="AJ656" s="3"/>
      <c r="AK656" s="3"/>
      <c r="AL656" s="3"/>
    </row>
    <row r="657" spans="1:38" ht="12.75">
      <c r="A657" s="3"/>
      <c r="B657" s="3"/>
      <c r="C657" s="3"/>
      <c r="D657" s="3"/>
      <c r="E657" s="4"/>
      <c r="F657" s="4"/>
      <c r="G657" s="4"/>
      <c r="H657" s="111"/>
      <c r="I657" s="4"/>
      <c r="J657" s="4"/>
      <c r="K657" s="319"/>
      <c r="L657" s="113"/>
      <c r="M657" s="3"/>
      <c r="N657" s="3"/>
      <c r="O657" s="3"/>
      <c r="P657" s="3"/>
      <c r="Q657" s="3"/>
      <c r="R657" s="113"/>
      <c r="S657" s="113"/>
      <c r="T657" s="3"/>
      <c r="U657" s="3"/>
      <c r="V657" s="3"/>
      <c r="W657" s="3"/>
      <c r="X657" s="3"/>
      <c r="Y657" s="3"/>
      <c r="Z657" s="3"/>
      <c r="AA657" s="3"/>
      <c r="AB657" s="3"/>
      <c r="AC657" s="3"/>
      <c r="AD657" s="3"/>
      <c r="AE657" s="3"/>
      <c r="AF657" s="3"/>
      <c r="AG657" s="3"/>
      <c r="AH657" s="3"/>
      <c r="AI657" s="3"/>
      <c r="AJ657" s="3"/>
      <c r="AK657" s="3"/>
      <c r="AL657" s="3"/>
    </row>
    <row r="658" spans="1:38" ht="12.75">
      <c r="A658" s="3"/>
      <c r="B658" s="3"/>
      <c r="C658" s="3"/>
      <c r="D658" s="3"/>
      <c r="E658" s="4"/>
      <c r="F658" s="4"/>
      <c r="G658" s="4"/>
      <c r="H658" s="111"/>
      <c r="I658" s="4"/>
      <c r="J658" s="4"/>
      <c r="K658" s="319"/>
      <c r="L658" s="113"/>
      <c r="M658" s="3"/>
      <c r="N658" s="3"/>
      <c r="O658" s="3"/>
      <c r="P658" s="3"/>
      <c r="Q658" s="3"/>
      <c r="R658" s="113"/>
      <c r="S658" s="113"/>
      <c r="T658" s="3"/>
      <c r="U658" s="3"/>
      <c r="V658" s="3"/>
      <c r="W658" s="3"/>
      <c r="X658" s="3"/>
      <c r="Y658" s="3"/>
      <c r="Z658" s="3"/>
      <c r="AA658" s="3"/>
      <c r="AB658" s="3"/>
      <c r="AC658" s="3"/>
      <c r="AD658" s="3"/>
      <c r="AE658" s="3"/>
      <c r="AF658" s="3"/>
      <c r="AG658" s="3"/>
      <c r="AH658" s="3"/>
      <c r="AI658" s="3"/>
      <c r="AJ658" s="3"/>
      <c r="AK658" s="3"/>
      <c r="AL658" s="3"/>
    </row>
    <row r="659" spans="1:38" ht="12.75">
      <c r="A659" s="3"/>
      <c r="B659" s="3"/>
      <c r="C659" s="3"/>
      <c r="D659" s="3"/>
      <c r="E659" s="4"/>
      <c r="F659" s="4"/>
      <c r="G659" s="4"/>
      <c r="H659" s="111"/>
      <c r="I659" s="4"/>
      <c r="J659" s="4"/>
      <c r="K659" s="319"/>
      <c r="L659" s="113"/>
      <c r="M659" s="3"/>
      <c r="N659" s="3"/>
      <c r="O659" s="3"/>
      <c r="P659" s="3"/>
      <c r="Q659" s="3"/>
      <c r="R659" s="113"/>
      <c r="S659" s="113"/>
      <c r="T659" s="3"/>
      <c r="U659" s="3"/>
      <c r="V659" s="3"/>
      <c r="W659" s="3"/>
      <c r="X659" s="3"/>
      <c r="Y659" s="3"/>
      <c r="Z659" s="3"/>
      <c r="AA659" s="3"/>
      <c r="AB659" s="3"/>
      <c r="AC659" s="3"/>
      <c r="AD659" s="3"/>
      <c r="AE659" s="3"/>
      <c r="AF659" s="3"/>
      <c r="AG659" s="3"/>
      <c r="AH659" s="3"/>
      <c r="AI659" s="3"/>
      <c r="AJ659" s="3"/>
      <c r="AK659" s="3"/>
      <c r="AL659" s="3"/>
    </row>
    <row r="660" spans="1:38" ht="12.75">
      <c r="A660" s="3"/>
      <c r="B660" s="3"/>
      <c r="C660" s="3"/>
      <c r="D660" s="3"/>
      <c r="E660" s="4"/>
      <c r="F660" s="4"/>
      <c r="G660" s="4"/>
      <c r="H660" s="111"/>
      <c r="I660" s="4"/>
      <c r="J660" s="4"/>
      <c r="K660" s="319"/>
      <c r="L660" s="113"/>
      <c r="M660" s="3"/>
      <c r="N660" s="3"/>
      <c r="O660" s="3"/>
      <c r="P660" s="3"/>
      <c r="Q660" s="3"/>
      <c r="R660" s="113"/>
      <c r="S660" s="113"/>
      <c r="T660" s="3"/>
      <c r="U660" s="3"/>
      <c r="V660" s="3"/>
      <c r="W660" s="3"/>
      <c r="X660" s="3"/>
      <c r="Y660" s="3"/>
      <c r="Z660" s="3"/>
      <c r="AA660" s="3"/>
      <c r="AB660" s="3"/>
      <c r="AC660" s="3"/>
      <c r="AD660" s="3"/>
      <c r="AE660" s="3"/>
      <c r="AF660" s="3"/>
      <c r="AG660" s="3"/>
      <c r="AH660" s="3"/>
      <c r="AI660" s="3"/>
      <c r="AJ660" s="3"/>
      <c r="AK660" s="3"/>
      <c r="AL660" s="3"/>
    </row>
    <row r="661" spans="1:38" ht="12.75">
      <c r="A661" s="3"/>
      <c r="B661" s="3"/>
      <c r="C661" s="3"/>
      <c r="D661" s="3"/>
      <c r="E661" s="4"/>
      <c r="F661" s="4"/>
      <c r="G661" s="4"/>
      <c r="H661" s="111"/>
      <c r="I661" s="4"/>
      <c r="J661" s="4"/>
      <c r="K661" s="319"/>
      <c r="L661" s="113"/>
      <c r="M661" s="3"/>
      <c r="N661" s="3"/>
      <c r="O661" s="3"/>
      <c r="P661" s="3"/>
      <c r="Q661" s="3"/>
      <c r="R661" s="113"/>
      <c r="S661" s="113"/>
      <c r="T661" s="3"/>
      <c r="U661" s="3"/>
      <c r="V661" s="3"/>
      <c r="W661" s="3"/>
      <c r="X661" s="3"/>
      <c r="Y661" s="3"/>
      <c r="Z661" s="3"/>
      <c r="AA661" s="3"/>
      <c r="AB661" s="3"/>
      <c r="AC661" s="3"/>
      <c r="AD661" s="3"/>
      <c r="AE661" s="3"/>
      <c r="AF661" s="3"/>
      <c r="AG661" s="3"/>
      <c r="AH661" s="3"/>
      <c r="AI661" s="3"/>
      <c r="AJ661" s="3"/>
      <c r="AK661" s="3"/>
      <c r="AL661" s="3"/>
    </row>
    <row r="662" spans="1:38" ht="12.75">
      <c r="A662" s="3"/>
      <c r="B662" s="3"/>
      <c r="C662" s="3"/>
      <c r="D662" s="3"/>
      <c r="E662" s="4"/>
      <c r="F662" s="4"/>
      <c r="G662" s="4"/>
      <c r="H662" s="111"/>
      <c r="I662" s="4"/>
      <c r="J662" s="4"/>
      <c r="K662" s="319"/>
      <c r="L662" s="113"/>
      <c r="M662" s="3"/>
      <c r="N662" s="3"/>
      <c r="O662" s="3"/>
      <c r="P662" s="3"/>
      <c r="Q662" s="3"/>
      <c r="R662" s="113"/>
      <c r="S662" s="113"/>
      <c r="T662" s="3"/>
      <c r="U662" s="3"/>
      <c r="V662" s="3"/>
      <c r="W662" s="3"/>
      <c r="X662" s="3"/>
      <c r="Y662" s="3"/>
      <c r="Z662" s="3"/>
      <c r="AA662" s="3"/>
      <c r="AB662" s="3"/>
      <c r="AC662" s="3"/>
      <c r="AD662" s="3"/>
      <c r="AE662" s="3"/>
      <c r="AF662" s="3"/>
      <c r="AG662" s="3"/>
      <c r="AH662" s="3"/>
      <c r="AI662" s="3"/>
      <c r="AJ662" s="3"/>
      <c r="AK662" s="3"/>
      <c r="AL662" s="3"/>
    </row>
    <row r="663" spans="1:38" ht="12.75">
      <c r="A663" s="3"/>
      <c r="B663" s="3"/>
      <c r="C663" s="3"/>
      <c r="D663" s="3"/>
      <c r="E663" s="4"/>
      <c r="F663" s="4"/>
      <c r="G663" s="4"/>
      <c r="H663" s="111"/>
      <c r="I663" s="4"/>
      <c r="J663" s="4"/>
      <c r="K663" s="319"/>
      <c r="L663" s="113"/>
      <c r="M663" s="3"/>
      <c r="N663" s="3"/>
      <c r="O663" s="3"/>
      <c r="P663" s="3"/>
      <c r="Q663" s="3"/>
      <c r="R663" s="113"/>
      <c r="S663" s="113"/>
      <c r="T663" s="3"/>
      <c r="U663" s="3"/>
      <c r="V663" s="3"/>
      <c r="W663" s="3"/>
      <c r="X663" s="3"/>
      <c r="Y663" s="3"/>
      <c r="Z663" s="3"/>
      <c r="AA663" s="3"/>
      <c r="AB663" s="3"/>
      <c r="AC663" s="3"/>
      <c r="AD663" s="3"/>
      <c r="AE663" s="3"/>
      <c r="AF663" s="3"/>
      <c r="AG663" s="3"/>
      <c r="AH663" s="3"/>
      <c r="AI663" s="3"/>
      <c r="AJ663" s="3"/>
      <c r="AK663" s="3"/>
      <c r="AL663" s="3"/>
    </row>
    <row r="664" spans="1:38" ht="12.75">
      <c r="A664" s="3"/>
      <c r="B664" s="3"/>
      <c r="C664" s="3"/>
      <c r="D664" s="3"/>
      <c r="E664" s="4"/>
      <c r="F664" s="4"/>
      <c r="G664" s="4"/>
      <c r="H664" s="111"/>
      <c r="I664" s="4"/>
      <c r="J664" s="4"/>
      <c r="K664" s="319"/>
      <c r="L664" s="113"/>
      <c r="M664" s="3"/>
      <c r="N664" s="3"/>
      <c r="O664" s="3"/>
      <c r="P664" s="3"/>
      <c r="Q664" s="3"/>
      <c r="R664" s="113"/>
      <c r="S664" s="113"/>
      <c r="T664" s="3"/>
      <c r="U664" s="3"/>
      <c r="V664" s="3"/>
      <c r="W664" s="3"/>
      <c r="X664" s="3"/>
      <c r="Y664" s="3"/>
      <c r="Z664" s="3"/>
      <c r="AA664" s="3"/>
      <c r="AB664" s="3"/>
      <c r="AC664" s="3"/>
      <c r="AD664" s="3"/>
      <c r="AE664" s="3"/>
      <c r="AF664" s="3"/>
      <c r="AG664" s="3"/>
      <c r="AH664" s="3"/>
      <c r="AI664" s="3"/>
      <c r="AJ664" s="3"/>
      <c r="AK664" s="3"/>
      <c r="AL664" s="3"/>
    </row>
    <row r="665" spans="1:38" ht="12.75">
      <c r="A665" s="3"/>
      <c r="B665" s="3"/>
      <c r="C665" s="3"/>
      <c r="D665" s="3"/>
      <c r="E665" s="4"/>
      <c r="F665" s="4"/>
      <c r="G665" s="4"/>
      <c r="H665" s="111"/>
      <c r="I665" s="4"/>
      <c r="J665" s="4"/>
      <c r="K665" s="319"/>
      <c r="L665" s="113"/>
      <c r="M665" s="3"/>
      <c r="N665" s="3"/>
      <c r="O665" s="3"/>
      <c r="P665" s="3"/>
      <c r="Q665" s="3"/>
      <c r="R665" s="113"/>
      <c r="S665" s="113"/>
      <c r="T665" s="3"/>
      <c r="U665" s="3"/>
      <c r="V665" s="3"/>
      <c r="W665" s="3"/>
      <c r="X665" s="3"/>
      <c r="Y665" s="3"/>
      <c r="Z665" s="3"/>
      <c r="AA665" s="3"/>
      <c r="AB665" s="3"/>
      <c r="AC665" s="3"/>
      <c r="AD665" s="3"/>
      <c r="AE665" s="3"/>
      <c r="AF665" s="3"/>
      <c r="AG665" s="3"/>
      <c r="AH665" s="3"/>
      <c r="AI665" s="3"/>
      <c r="AJ665" s="3"/>
      <c r="AK665" s="3"/>
      <c r="AL665" s="3"/>
    </row>
    <row r="666" spans="1:38" ht="12.75">
      <c r="A666" s="3"/>
      <c r="B666" s="3"/>
      <c r="C666" s="3"/>
      <c r="D666" s="3"/>
      <c r="E666" s="4"/>
      <c r="F666" s="4"/>
      <c r="G666" s="4"/>
      <c r="H666" s="111"/>
      <c r="I666" s="4"/>
      <c r="J666" s="4"/>
      <c r="K666" s="319"/>
      <c r="L666" s="113"/>
      <c r="M666" s="3"/>
      <c r="N666" s="3"/>
      <c r="O666" s="3"/>
      <c r="P666" s="3"/>
      <c r="Q666" s="3"/>
      <c r="R666" s="113"/>
      <c r="S666" s="113"/>
      <c r="T666" s="3"/>
      <c r="U666" s="3"/>
      <c r="V666" s="3"/>
      <c r="W666" s="3"/>
      <c r="X666" s="3"/>
      <c r="Y666" s="3"/>
      <c r="Z666" s="3"/>
      <c r="AA666" s="3"/>
      <c r="AB666" s="3"/>
      <c r="AC666" s="3"/>
      <c r="AD666" s="3"/>
      <c r="AE666" s="3"/>
      <c r="AF666" s="3"/>
      <c r="AG666" s="3"/>
      <c r="AH666" s="3"/>
      <c r="AI666" s="3"/>
      <c r="AJ666" s="3"/>
      <c r="AK666" s="3"/>
      <c r="AL666" s="3"/>
    </row>
    <row r="667" spans="1:38" ht="12.75">
      <c r="A667" s="3"/>
      <c r="B667" s="3"/>
      <c r="C667" s="3"/>
      <c r="D667" s="3"/>
      <c r="E667" s="4"/>
      <c r="F667" s="4"/>
      <c r="G667" s="4"/>
      <c r="H667" s="111"/>
      <c r="I667" s="4"/>
      <c r="J667" s="4"/>
      <c r="K667" s="319"/>
      <c r="L667" s="113"/>
      <c r="M667" s="3"/>
      <c r="N667" s="3"/>
      <c r="O667" s="3"/>
      <c r="P667" s="3"/>
      <c r="Q667" s="3"/>
      <c r="R667" s="113"/>
      <c r="S667" s="113"/>
      <c r="T667" s="3"/>
      <c r="U667" s="3"/>
      <c r="V667" s="3"/>
      <c r="W667" s="3"/>
      <c r="X667" s="3"/>
      <c r="Y667" s="3"/>
      <c r="Z667" s="3"/>
      <c r="AA667" s="3"/>
      <c r="AB667" s="3"/>
      <c r="AC667" s="3"/>
      <c r="AD667" s="3"/>
      <c r="AE667" s="3"/>
      <c r="AF667" s="3"/>
      <c r="AG667" s="3"/>
      <c r="AH667" s="3"/>
      <c r="AI667" s="3"/>
      <c r="AJ667" s="3"/>
      <c r="AK667" s="3"/>
      <c r="AL667" s="3"/>
    </row>
    <row r="668" spans="1:38" ht="12.75">
      <c r="A668" s="3"/>
      <c r="B668" s="3"/>
      <c r="C668" s="3"/>
      <c r="D668" s="3"/>
      <c r="E668" s="4"/>
      <c r="F668" s="4"/>
      <c r="G668" s="4"/>
      <c r="H668" s="111"/>
      <c r="I668" s="4"/>
      <c r="J668" s="4"/>
      <c r="K668" s="319"/>
      <c r="L668" s="113"/>
      <c r="M668" s="3"/>
      <c r="N668" s="3"/>
      <c r="O668" s="3"/>
      <c r="P668" s="3"/>
      <c r="Q668" s="3"/>
      <c r="R668" s="113"/>
      <c r="S668" s="113"/>
      <c r="T668" s="3"/>
      <c r="U668" s="3"/>
      <c r="V668" s="3"/>
      <c r="W668" s="3"/>
      <c r="X668" s="3"/>
      <c r="Y668" s="3"/>
      <c r="Z668" s="3"/>
      <c r="AA668" s="3"/>
      <c r="AB668" s="3"/>
      <c r="AC668" s="3"/>
      <c r="AD668" s="3"/>
      <c r="AE668" s="3"/>
      <c r="AF668" s="3"/>
      <c r="AG668" s="3"/>
      <c r="AH668" s="3"/>
      <c r="AI668" s="3"/>
      <c r="AJ668" s="3"/>
      <c r="AK668" s="3"/>
      <c r="AL668" s="3"/>
    </row>
    <row r="669" spans="1:38" ht="12.75">
      <c r="A669" s="3"/>
      <c r="B669" s="3"/>
      <c r="C669" s="3"/>
      <c r="D669" s="3"/>
      <c r="E669" s="4"/>
      <c r="F669" s="4"/>
      <c r="G669" s="4"/>
      <c r="H669" s="111"/>
      <c r="I669" s="4"/>
      <c r="J669" s="4"/>
      <c r="K669" s="319"/>
      <c r="L669" s="113"/>
      <c r="M669" s="3"/>
      <c r="N669" s="3"/>
      <c r="O669" s="3"/>
      <c r="P669" s="3"/>
      <c r="Q669" s="3"/>
      <c r="R669" s="113"/>
      <c r="S669" s="113"/>
      <c r="T669" s="3"/>
      <c r="U669" s="3"/>
      <c r="V669" s="3"/>
      <c r="W669" s="3"/>
      <c r="X669" s="3"/>
      <c r="Y669" s="3"/>
      <c r="Z669" s="3"/>
      <c r="AA669" s="3"/>
      <c r="AB669" s="3"/>
      <c r="AC669" s="3"/>
      <c r="AD669" s="3"/>
      <c r="AE669" s="3"/>
      <c r="AF669" s="3"/>
      <c r="AG669" s="3"/>
      <c r="AH669" s="3"/>
      <c r="AI669" s="3"/>
      <c r="AJ669" s="3"/>
      <c r="AK669" s="3"/>
      <c r="AL669" s="3"/>
    </row>
    <row r="670" spans="1:38" ht="12.75">
      <c r="A670" s="3"/>
      <c r="B670" s="3"/>
      <c r="C670" s="3"/>
      <c r="D670" s="3"/>
      <c r="E670" s="4"/>
      <c r="F670" s="4"/>
      <c r="G670" s="4"/>
      <c r="H670" s="111"/>
      <c r="I670" s="4"/>
      <c r="J670" s="4"/>
      <c r="K670" s="319"/>
      <c r="L670" s="113"/>
      <c r="M670" s="3"/>
      <c r="N670" s="3"/>
      <c r="O670" s="3"/>
      <c r="P670" s="3"/>
      <c r="Q670" s="3"/>
      <c r="R670" s="113"/>
      <c r="S670" s="113"/>
      <c r="T670" s="3"/>
      <c r="U670" s="3"/>
      <c r="V670" s="3"/>
      <c r="W670" s="3"/>
      <c r="X670" s="3"/>
      <c r="Y670" s="3"/>
      <c r="Z670" s="3"/>
      <c r="AA670" s="3"/>
      <c r="AB670" s="3"/>
      <c r="AC670" s="3"/>
      <c r="AD670" s="3"/>
      <c r="AE670" s="3"/>
      <c r="AF670" s="3"/>
      <c r="AG670" s="3"/>
      <c r="AH670" s="3"/>
      <c r="AI670" s="3"/>
      <c r="AJ670" s="3"/>
      <c r="AK670" s="3"/>
      <c r="AL670" s="3"/>
    </row>
    <row r="671" spans="1:38" ht="12.75">
      <c r="A671" s="3"/>
      <c r="B671" s="3"/>
      <c r="C671" s="3"/>
      <c r="D671" s="3"/>
      <c r="E671" s="4"/>
      <c r="F671" s="4"/>
      <c r="G671" s="4"/>
      <c r="H671" s="111"/>
      <c r="I671" s="4"/>
      <c r="J671" s="4"/>
      <c r="K671" s="319"/>
      <c r="L671" s="113"/>
      <c r="M671" s="3"/>
      <c r="N671" s="3"/>
      <c r="O671" s="3"/>
      <c r="P671" s="3"/>
      <c r="Q671" s="3"/>
      <c r="R671" s="113"/>
      <c r="S671" s="113"/>
      <c r="T671" s="3"/>
      <c r="U671" s="3"/>
      <c r="V671" s="3"/>
      <c r="W671" s="3"/>
      <c r="X671" s="3"/>
      <c r="Y671" s="3"/>
      <c r="Z671" s="3"/>
      <c r="AA671" s="3"/>
      <c r="AB671" s="3"/>
      <c r="AC671" s="3"/>
      <c r="AD671" s="3"/>
      <c r="AE671" s="3"/>
      <c r="AF671" s="3"/>
      <c r="AG671" s="3"/>
      <c r="AH671" s="3"/>
      <c r="AI671" s="3"/>
      <c r="AJ671" s="3"/>
      <c r="AK671" s="3"/>
      <c r="AL671" s="3"/>
    </row>
    <row r="672" spans="1:38" ht="12.75">
      <c r="A672" s="3"/>
      <c r="B672" s="3"/>
      <c r="C672" s="3"/>
      <c r="D672" s="3"/>
      <c r="E672" s="4"/>
      <c r="F672" s="4"/>
      <c r="G672" s="4"/>
      <c r="H672" s="111"/>
      <c r="I672" s="4"/>
      <c r="J672" s="4"/>
      <c r="K672" s="319"/>
      <c r="L672" s="113"/>
      <c r="M672" s="3"/>
      <c r="N672" s="3"/>
      <c r="O672" s="3"/>
      <c r="P672" s="3"/>
      <c r="Q672" s="3"/>
      <c r="R672" s="113"/>
      <c r="S672" s="113"/>
      <c r="T672" s="3"/>
      <c r="U672" s="3"/>
      <c r="V672" s="3"/>
      <c r="W672" s="3"/>
      <c r="X672" s="3"/>
      <c r="Y672" s="3"/>
      <c r="Z672" s="3"/>
      <c r="AA672" s="3"/>
      <c r="AB672" s="3"/>
      <c r="AC672" s="3"/>
      <c r="AD672" s="3"/>
      <c r="AE672" s="3"/>
      <c r="AF672" s="3"/>
      <c r="AG672" s="3"/>
      <c r="AH672" s="3"/>
      <c r="AI672" s="3"/>
      <c r="AJ672" s="3"/>
      <c r="AK672" s="3"/>
      <c r="AL672" s="3"/>
    </row>
    <row r="673" spans="1:38" ht="12.75">
      <c r="A673" s="3"/>
      <c r="B673" s="3"/>
      <c r="C673" s="3"/>
      <c r="D673" s="3"/>
      <c r="E673" s="4"/>
      <c r="F673" s="4"/>
      <c r="G673" s="4"/>
      <c r="H673" s="111"/>
      <c r="I673" s="4"/>
      <c r="J673" s="4"/>
      <c r="K673" s="319"/>
      <c r="L673" s="113"/>
      <c r="M673" s="3"/>
      <c r="N673" s="3"/>
      <c r="O673" s="3"/>
      <c r="P673" s="3"/>
      <c r="Q673" s="3"/>
      <c r="R673" s="113"/>
      <c r="S673" s="113"/>
      <c r="T673" s="3"/>
      <c r="U673" s="3"/>
      <c r="V673" s="3"/>
      <c r="W673" s="3"/>
      <c r="X673" s="3"/>
      <c r="Y673" s="3"/>
      <c r="Z673" s="3"/>
      <c r="AA673" s="3"/>
      <c r="AB673" s="3"/>
      <c r="AC673" s="3"/>
      <c r="AD673" s="3"/>
      <c r="AE673" s="3"/>
      <c r="AF673" s="3"/>
      <c r="AG673" s="3"/>
      <c r="AH673" s="3"/>
      <c r="AI673" s="3"/>
      <c r="AJ673" s="3"/>
      <c r="AK673" s="3"/>
      <c r="AL673" s="3"/>
    </row>
    <row r="674" spans="1:38" ht="12.75">
      <c r="A674" s="3"/>
      <c r="B674" s="3"/>
      <c r="C674" s="3"/>
      <c r="D674" s="3"/>
      <c r="E674" s="4"/>
      <c r="F674" s="4"/>
      <c r="G674" s="4"/>
      <c r="H674" s="111"/>
      <c r="I674" s="4"/>
      <c r="J674" s="4"/>
      <c r="K674" s="319"/>
      <c r="L674" s="113"/>
      <c r="M674" s="3"/>
      <c r="N674" s="3"/>
      <c r="O674" s="3"/>
      <c r="P674" s="3"/>
      <c r="Q674" s="3"/>
      <c r="R674" s="113"/>
      <c r="S674" s="113"/>
      <c r="T674" s="3"/>
      <c r="U674" s="3"/>
      <c r="V674" s="3"/>
      <c r="W674" s="3"/>
      <c r="X674" s="3"/>
      <c r="Y674" s="3"/>
      <c r="Z674" s="3"/>
      <c r="AA674" s="3"/>
      <c r="AB674" s="3"/>
      <c r="AC674" s="3"/>
      <c r="AD674" s="3"/>
      <c r="AE674" s="3"/>
      <c r="AF674" s="3"/>
      <c r="AG674" s="3"/>
      <c r="AH674" s="3"/>
      <c r="AI674" s="3"/>
      <c r="AJ674" s="3"/>
      <c r="AK674" s="3"/>
      <c r="AL674" s="3"/>
    </row>
    <row r="675" spans="1:38" ht="12.75">
      <c r="A675" s="3"/>
      <c r="B675" s="3"/>
      <c r="C675" s="3"/>
      <c r="D675" s="3"/>
      <c r="E675" s="4"/>
      <c r="F675" s="4"/>
      <c r="G675" s="4"/>
      <c r="H675" s="111"/>
      <c r="I675" s="4"/>
      <c r="J675" s="4"/>
      <c r="K675" s="319"/>
      <c r="L675" s="113"/>
      <c r="M675" s="3"/>
      <c r="N675" s="3"/>
      <c r="O675" s="3"/>
      <c r="P675" s="3"/>
      <c r="Q675" s="3"/>
      <c r="R675" s="113"/>
      <c r="S675" s="113"/>
      <c r="T675" s="3"/>
      <c r="U675" s="3"/>
      <c r="V675" s="3"/>
      <c r="W675" s="3"/>
      <c r="X675" s="3"/>
      <c r="Y675" s="3"/>
      <c r="Z675" s="3"/>
      <c r="AA675" s="3"/>
      <c r="AB675" s="3"/>
      <c r="AC675" s="3"/>
      <c r="AD675" s="3"/>
      <c r="AE675" s="3"/>
      <c r="AF675" s="3"/>
      <c r="AG675" s="3"/>
      <c r="AH675" s="3"/>
      <c r="AI675" s="3"/>
      <c r="AJ675" s="3"/>
      <c r="AK675" s="3"/>
      <c r="AL675" s="3"/>
    </row>
    <row r="676" spans="1:38" ht="12.75">
      <c r="A676" s="3"/>
      <c r="B676" s="3"/>
      <c r="C676" s="3"/>
      <c r="D676" s="3"/>
      <c r="E676" s="4"/>
      <c r="F676" s="4"/>
      <c r="G676" s="4"/>
      <c r="H676" s="111"/>
      <c r="I676" s="4"/>
      <c r="J676" s="4"/>
      <c r="K676" s="319"/>
      <c r="L676" s="113"/>
      <c r="M676" s="3"/>
      <c r="N676" s="3"/>
      <c r="O676" s="3"/>
      <c r="P676" s="3"/>
      <c r="Q676" s="3"/>
      <c r="R676" s="113"/>
      <c r="S676" s="113"/>
      <c r="T676" s="3"/>
      <c r="U676" s="3"/>
      <c r="V676" s="3"/>
      <c r="W676" s="3"/>
      <c r="X676" s="3"/>
      <c r="Y676" s="3"/>
      <c r="Z676" s="3"/>
      <c r="AA676" s="3"/>
      <c r="AB676" s="3"/>
      <c r="AC676" s="3"/>
      <c r="AD676" s="3"/>
      <c r="AE676" s="3"/>
      <c r="AF676" s="3"/>
      <c r="AG676" s="3"/>
      <c r="AH676" s="3"/>
      <c r="AI676" s="3"/>
      <c r="AJ676" s="3"/>
      <c r="AK676" s="3"/>
      <c r="AL676" s="3"/>
    </row>
    <row r="677" spans="1:38" ht="12.75">
      <c r="A677" s="3"/>
      <c r="B677" s="3"/>
      <c r="C677" s="3"/>
      <c r="D677" s="3"/>
      <c r="E677" s="4"/>
      <c r="F677" s="4"/>
      <c r="G677" s="4"/>
      <c r="H677" s="111"/>
      <c r="I677" s="4"/>
      <c r="J677" s="4"/>
      <c r="K677" s="319"/>
      <c r="L677" s="113"/>
      <c r="M677" s="3"/>
      <c r="N677" s="3"/>
      <c r="O677" s="3"/>
      <c r="P677" s="3"/>
      <c r="Q677" s="3"/>
      <c r="R677" s="113"/>
      <c r="S677" s="113"/>
      <c r="T677" s="3"/>
      <c r="U677" s="3"/>
      <c r="V677" s="3"/>
      <c r="W677" s="3"/>
      <c r="X677" s="3"/>
      <c r="Y677" s="3"/>
      <c r="Z677" s="3"/>
      <c r="AA677" s="3"/>
      <c r="AB677" s="3"/>
      <c r="AC677" s="3"/>
      <c r="AD677" s="3"/>
      <c r="AE677" s="3"/>
      <c r="AF677" s="3"/>
      <c r="AG677" s="3"/>
      <c r="AH677" s="3"/>
      <c r="AI677" s="3"/>
      <c r="AJ677" s="3"/>
      <c r="AK677" s="3"/>
      <c r="AL677" s="3"/>
    </row>
    <row r="678" spans="1:38" ht="12.75">
      <c r="A678" s="3"/>
      <c r="B678" s="3"/>
      <c r="C678" s="3"/>
      <c r="D678" s="3"/>
      <c r="E678" s="4"/>
      <c r="F678" s="4"/>
      <c r="G678" s="4"/>
      <c r="H678" s="111"/>
      <c r="I678" s="4"/>
      <c r="J678" s="4"/>
      <c r="K678" s="319"/>
      <c r="L678" s="113"/>
      <c r="M678" s="3"/>
      <c r="N678" s="3"/>
      <c r="O678" s="3"/>
      <c r="P678" s="3"/>
      <c r="Q678" s="3"/>
      <c r="R678" s="113"/>
      <c r="S678" s="113"/>
      <c r="T678" s="3"/>
      <c r="U678" s="3"/>
      <c r="V678" s="3"/>
      <c r="W678" s="3"/>
      <c r="X678" s="3"/>
      <c r="Y678" s="3"/>
      <c r="Z678" s="3"/>
      <c r="AA678" s="3"/>
      <c r="AB678" s="3"/>
      <c r="AC678" s="3"/>
      <c r="AD678" s="3"/>
      <c r="AE678" s="3"/>
      <c r="AF678" s="3"/>
      <c r="AG678" s="3"/>
      <c r="AH678" s="3"/>
      <c r="AI678" s="3"/>
      <c r="AJ678" s="3"/>
      <c r="AK678" s="3"/>
      <c r="AL678" s="3"/>
    </row>
    <row r="679" spans="1:38" ht="12.75">
      <c r="A679" s="3"/>
      <c r="B679" s="3"/>
      <c r="C679" s="3"/>
      <c r="D679" s="3"/>
      <c r="E679" s="4"/>
      <c r="F679" s="4"/>
      <c r="G679" s="4"/>
      <c r="H679" s="111"/>
      <c r="I679" s="4"/>
      <c r="J679" s="4"/>
      <c r="K679" s="319"/>
      <c r="L679" s="113"/>
      <c r="M679" s="3"/>
      <c r="N679" s="3"/>
      <c r="O679" s="3"/>
      <c r="P679" s="3"/>
      <c r="Q679" s="3"/>
      <c r="R679" s="113"/>
      <c r="S679" s="113"/>
      <c r="T679" s="3"/>
      <c r="U679" s="3"/>
      <c r="V679" s="3"/>
      <c r="W679" s="3"/>
      <c r="X679" s="3"/>
      <c r="Y679" s="3"/>
      <c r="Z679" s="3"/>
      <c r="AA679" s="3"/>
      <c r="AB679" s="3"/>
      <c r="AC679" s="3"/>
      <c r="AD679" s="3"/>
      <c r="AE679" s="3"/>
      <c r="AF679" s="3"/>
      <c r="AG679" s="3"/>
      <c r="AH679" s="3"/>
      <c r="AI679" s="3"/>
      <c r="AJ679" s="3"/>
      <c r="AK679" s="3"/>
      <c r="AL679" s="3"/>
    </row>
    <row r="680" spans="1:38" ht="12.75">
      <c r="A680" s="3"/>
      <c r="B680" s="3"/>
      <c r="C680" s="3"/>
      <c r="D680" s="3"/>
      <c r="E680" s="4"/>
      <c r="F680" s="4"/>
      <c r="G680" s="4"/>
      <c r="H680" s="111"/>
      <c r="I680" s="4"/>
      <c r="J680" s="4"/>
      <c r="K680" s="319"/>
      <c r="L680" s="113"/>
      <c r="M680" s="3"/>
      <c r="N680" s="3"/>
      <c r="O680" s="3"/>
      <c r="P680" s="3"/>
      <c r="Q680" s="3"/>
      <c r="R680" s="113"/>
      <c r="S680" s="113"/>
      <c r="T680" s="3"/>
      <c r="U680" s="3"/>
      <c r="V680" s="3"/>
      <c r="W680" s="3"/>
      <c r="X680" s="3"/>
      <c r="Y680" s="3"/>
      <c r="Z680" s="3"/>
      <c r="AA680" s="3"/>
      <c r="AB680" s="3"/>
      <c r="AC680" s="3"/>
      <c r="AD680" s="3"/>
      <c r="AE680" s="3"/>
      <c r="AF680" s="3"/>
      <c r="AG680" s="3"/>
      <c r="AH680" s="3"/>
      <c r="AI680" s="3"/>
      <c r="AJ680" s="3"/>
      <c r="AK680" s="3"/>
      <c r="AL680" s="3"/>
    </row>
    <row r="681" spans="1:38" ht="12.75">
      <c r="A681" s="3"/>
      <c r="B681" s="3"/>
      <c r="C681" s="3"/>
      <c r="D681" s="3"/>
      <c r="E681" s="4"/>
      <c r="F681" s="4"/>
      <c r="G681" s="4"/>
      <c r="H681" s="111"/>
      <c r="I681" s="4"/>
      <c r="J681" s="4"/>
      <c r="K681" s="319"/>
      <c r="L681" s="113"/>
      <c r="M681" s="3"/>
      <c r="N681" s="3"/>
      <c r="O681" s="3"/>
      <c r="P681" s="3"/>
      <c r="Q681" s="3"/>
      <c r="R681" s="113"/>
      <c r="S681" s="113"/>
      <c r="T681" s="3"/>
      <c r="U681" s="3"/>
      <c r="V681" s="3"/>
      <c r="W681" s="3"/>
      <c r="X681" s="3"/>
      <c r="Y681" s="3"/>
      <c r="Z681" s="3"/>
      <c r="AA681" s="3"/>
      <c r="AB681" s="3"/>
      <c r="AC681" s="3"/>
      <c r="AD681" s="3"/>
      <c r="AE681" s="3"/>
      <c r="AF681" s="3"/>
      <c r="AG681" s="3"/>
      <c r="AH681" s="3"/>
      <c r="AI681" s="3"/>
      <c r="AJ681" s="3"/>
      <c r="AK681" s="3"/>
      <c r="AL681" s="3"/>
    </row>
    <row r="682" spans="1:38" ht="12.75">
      <c r="A682" s="3"/>
      <c r="B682" s="3"/>
      <c r="C682" s="3"/>
      <c r="D682" s="3"/>
      <c r="E682" s="4"/>
      <c r="F682" s="4"/>
      <c r="G682" s="4"/>
      <c r="H682" s="111"/>
      <c r="I682" s="4"/>
      <c r="J682" s="4"/>
      <c r="K682" s="319"/>
      <c r="L682" s="113"/>
      <c r="M682" s="3"/>
      <c r="N682" s="3"/>
      <c r="O682" s="3"/>
      <c r="P682" s="3"/>
      <c r="Q682" s="3"/>
      <c r="R682" s="113"/>
      <c r="S682" s="113"/>
      <c r="T682" s="3"/>
      <c r="U682" s="3"/>
      <c r="V682" s="3"/>
      <c r="W682" s="3"/>
      <c r="X682" s="3"/>
      <c r="Y682" s="3"/>
      <c r="Z682" s="3"/>
      <c r="AA682" s="3"/>
      <c r="AB682" s="3"/>
      <c r="AC682" s="3"/>
      <c r="AD682" s="3"/>
      <c r="AE682" s="3"/>
      <c r="AF682" s="3"/>
      <c r="AG682" s="3"/>
      <c r="AH682" s="3"/>
      <c r="AI682" s="3"/>
      <c r="AJ682" s="3"/>
      <c r="AK682" s="3"/>
      <c r="AL682" s="3"/>
    </row>
    <row r="683" spans="1:38" ht="12.75">
      <c r="A683" s="3"/>
      <c r="B683" s="3"/>
      <c r="C683" s="3"/>
      <c r="D683" s="3"/>
      <c r="E683" s="4"/>
      <c r="F683" s="4"/>
      <c r="G683" s="4"/>
      <c r="H683" s="111"/>
      <c r="I683" s="4"/>
      <c r="J683" s="4"/>
      <c r="K683" s="319"/>
      <c r="L683" s="113"/>
      <c r="M683" s="3"/>
      <c r="N683" s="3"/>
      <c r="O683" s="3"/>
      <c r="P683" s="3"/>
      <c r="Q683" s="3"/>
      <c r="R683" s="113"/>
      <c r="S683" s="113"/>
      <c r="T683" s="3"/>
      <c r="U683" s="3"/>
      <c r="V683" s="3"/>
      <c r="W683" s="3"/>
      <c r="X683" s="3"/>
      <c r="Y683" s="3"/>
      <c r="Z683" s="3"/>
      <c r="AA683" s="3"/>
      <c r="AB683" s="3"/>
      <c r="AC683" s="3"/>
      <c r="AD683" s="3"/>
      <c r="AE683" s="3"/>
      <c r="AF683" s="3"/>
      <c r="AG683" s="3"/>
      <c r="AH683" s="3"/>
      <c r="AI683" s="3"/>
      <c r="AJ683" s="3"/>
      <c r="AK683" s="3"/>
      <c r="AL683" s="3"/>
    </row>
    <row r="684" spans="1:38" ht="12.75">
      <c r="A684" s="3"/>
      <c r="B684" s="3"/>
      <c r="C684" s="3"/>
      <c r="D684" s="3"/>
      <c r="E684" s="4"/>
      <c r="F684" s="4"/>
      <c r="G684" s="4"/>
      <c r="H684" s="111"/>
      <c r="I684" s="4"/>
      <c r="J684" s="4"/>
      <c r="K684" s="319"/>
      <c r="L684" s="113"/>
      <c r="M684" s="3"/>
      <c r="N684" s="3"/>
      <c r="O684" s="3"/>
      <c r="P684" s="3"/>
      <c r="Q684" s="3"/>
      <c r="R684" s="113"/>
      <c r="S684" s="113"/>
      <c r="T684" s="3"/>
      <c r="U684" s="3"/>
      <c r="V684" s="3"/>
      <c r="W684" s="3"/>
      <c r="X684" s="3"/>
      <c r="Y684" s="3"/>
      <c r="Z684" s="3"/>
      <c r="AA684" s="3"/>
      <c r="AB684" s="3"/>
      <c r="AC684" s="3"/>
      <c r="AD684" s="3"/>
      <c r="AE684" s="3"/>
      <c r="AF684" s="3"/>
      <c r="AG684" s="3"/>
      <c r="AH684" s="3"/>
      <c r="AI684" s="3"/>
      <c r="AJ684" s="3"/>
      <c r="AK684" s="3"/>
      <c r="AL684" s="3"/>
    </row>
    <row r="685" spans="1:38" ht="12.75">
      <c r="A685" s="3"/>
      <c r="B685" s="3"/>
      <c r="C685" s="3"/>
      <c r="D685" s="3"/>
      <c r="E685" s="4"/>
      <c r="F685" s="4"/>
      <c r="G685" s="4"/>
      <c r="H685" s="111"/>
      <c r="I685" s="4"/>
      <c r="J685" s="4"/>
      <c r="K685" s="319"/>
      <c r="L685" s="113"/>
      <c r="M685" s="3"/>
      <c r="N685" s="3"/>
      <c r="O685" s="3"/>
      <c r="P685" s="3"/>
      <c r="Q685" s="3"/>
      <c r="R685" s="113"/>
      <c r="S685" s="113"/>
      <c r="T685" s="3"/>
      <c r="U685" s="3"/>
      <c r="V685" s="3"/>
      <c r="W685" s="3"/>
      <c r="X685" s="3"/>
      <c r="Y685" s="3"/>
      <c r="Z685" s="3"/>
      <c r="AA685" s="3"/>
      <c r="AB685" s="3"/>
      <c r="AC685" s="3"/>
      <c r="AD685" s="3"/>
      <c r="AE685" s="3"/>
      <c r="AF685" s="3"/>
      <c r="AG685" s="3"/>
      <c r="AH685" s="3"/>
      <c r="AI685" s="3"/>
      <c r="AJ685" s="3"/>
      <c r="AK685" s="3"/>
      <c r="AL685" s="3"/>
    </row>
    <row r="686" spans="1:38" ht="12.75">
      <c r="A686" s="3"/>
      <c r="B686" s="3"/>
      <c r="C686" s="3"/>
      <c r="D686" s="3"/>
      <c r="E686" s="4"/>
      <c r="F686" s="4"/>
      <c r="G686" s="4"/>
      <c r="H686" s="111"/>
      <c r="I686" s="4"/>
      <c r="J686" s="4"/>
      <c r="K686" s="319"/>
      <c r="L686" s="113"/>
      <c r="M686" s="3"/>
      <c r="N686" s="3"/>
      <c r="O686" s="3"/>
      <c r="P686" s="3"/>
      <c r="Q686" s="3"/>
      <c r="R686" s="113"/>
      <c r="S686" s="113"/>
      <c r="T686" s="3"/>
      <c r="U686" s="3"/>
      <c r="V686" s="3"/>
      <c r="W686" s="3"/>
      <c r="X686" s="3"/>
      <c r="Y686" s="3"/>
      <c r="Z686" s="3"/>
      <c r="AA686" s="3"/>
      <c r="AB686" s="3"/>
      <c r="AC686" s="3"/>
      <c r="AD686" s="3"/>
      <c r="AE686" s="3"/>
      <c r="AF686" s="3"/>
      <c r="AG686" s="3"/>
      <c r="AH686" s="3"/>
      <c r="AI686" s="3"/>
      <c r="AJ686" s="3"/>
      <c r="AK686" s="3"/>
      <c r="AL686" s="3"/>
    </row>
    <row r="687" spans="1:38" ht="12.75">
      <c r="A687" s="3"/>
      <c r="B687" s="3"/>
      <c r="C687" s="3"/>
      <c r="D687" s="3"/>
      <c r="E687" s="4"/>
      <c r="F687" s="4"/>
      <c r="G687" s="4"/>
      <c r="H687" s="111"/>
      <c r="I687" s="4"/>
      <c r="J687" s="4"/>
      <c r="K687" s="319"/>
      <c r="L687" s="113"/>
      <c r="M687" s="3"/>
      <c r="N687" s="3"/>
      <c r="O687" s="3"/>
      <c r="P687" s="3"/>
      <c r="Q687" s="3"/>
      <c r="R687" s="113"/>
      <c r="S687" s="113"/>
      <c r="T687" s="3"/>
      <c r="U687" s="3"/>
      <c r="V687" s="3"/>
      <c r="W687" s="3"/>
      <c r="X687" s="3"/>
      <c r="Y687" s="3"/>
      <c r="Z687" s="3"/>
      <c r="AA687" s="3"/>
      <c r="AB687" s="3"/>
      <c r="AC687" s="3"/>
      <c r="AD687" s="3"/>
      <c r="AE687" s="3"/>
      <c r="AF687" s="3"/>
      <c r="AG687" s="3"/>
      <c r="AH687" s="3"/>
      <c r="AI687" s="3"/>
      <c r="AJ687" s="3"/>
      <c r="AK687" s="3"/>
      <c r="AL687" s="3"/>
    </row>
    <row r="688" spans="1:38" ht="12.75">
      <c r="A688" s="3"/>
      <c r="B688" s="3"/>
      <c r="C688" s="3"/>
      <c r="D688" s="3"/>
      <c r="E688" s="4"/>
      <c r="F688" s="4"/>
      <c r="G688" s="4"/>
      <c r="H688" s="111"/>
      <c r="I688" s="4"/>
      <c r="J688" s="4"/>
      <c r="K688" s="319"/>
      <c r="L688" s="113"/>
      <c r="M688" s="3"/>
      <c r="N688" s="3"/>
      <c r="O688" s="3"/>
      <c r="P688" s="3"/>
      <c r="Q688" s="3"/>
      <c r="R688" s="113"/>
      <c r="S688" s="113"/>
      <c r="T688" s="3"/>
      <c r="U688" s="3"/>
      <c r="V688" s="3"/>
      <c r="W688" s="3"/>
      <c r="X688" s="3"/>
      <c r="Y688" s="3"/>
      <c r="Z688" s="3"/>
      <c r="AA688" s="3"/>
      <c r="AB688" s="3"/>
      <c r="AC688" s="3"/>
      <c r="AD688" s="3"/>
      <c r="AE688" s="3"/>
      <c r="AF688" s="3"/>
      <c r="AG688" s="3"/>
      <c r="AH688" s="3"/>
      <c r="AI688" s="3"/>
      <c r="AJ688" s="3"/>
      <c r="AK688" s="3"/>
      <c r="AL688" s="3"/>
    </row>
    <row r="689" spans="1:38" ht="12.75">
      <c r="A689" s="3"/>
      <c r="B689" s="3"/>
      <c r="C689" s="3"/>
      <c r="D689" s="3"/>
      <c r="E689" s="4"/>
      <c r="F689" s="4"/>
      <c r="G689" s="4"/>
      <c r="H689" s="111"/>
      <c r="I689" s="4"/>
      <c r="J689" s="4"/>
      <c r="K689" s="319"/>
      <c r="L689" s="113"/>
      <c r="M689" s="3"/>
      <c r="N689" s="3"/>
      <c r="O689" s="3"/>
      <c r="P689" s="3"/>
      <c r="Q689" s="3"/>
      <c r="R689" s="113"/>
      <c r="S689" s="113"/>
      <c r="T689" s="3"/>
      <c r="U689" s="3"/>
      <c r="V689" s="3"/>
      <c r="W689" s="3"/>
      <c r="X689" s="3"/>
      <c r="Y689" s="3"/>
      <c r="Z689" s="3"/>
      <c r="AA689" s="3"/>
      <c r="AB689" s="3"/>
      <c r="AC689" s="3"/>
      <c r="AD689" s="3"/>
      <c r="AE689" s="3"/>
      <c r="AF689" s="3"/>
      <c r="AG689" s="3"/>
      <c r="AH689" s="3"/>
      <c r="AI689" s="3"/>
      <c r="AJ689" s="3"/>
      <c r="AK689" s="3"/>
      <c r="AL689" s="3"/>
    </row>
    <row r="690" spans="1:38" ht="12.75">
      <c r="A690" s="3"/>
      <c r="B690" s="3"/>
      <c r="C690" s="3"/>
      <c r="D690" s="3"/>
      <c r="E690" s="4"/>
      <c r="F690" s="4"/>
      <c r="G690" s="4"/>
      <c r="H690" s="111"/>
      <c r="I690" s="4"/>
      <c r="J690" s="4"/>
      <c r="K690" s="319"/>
      <c r="L690" s="113"/>
      <c r="M690" s="3"/>
      <c r="N690" s="3"/>
      <c r="O690" s="3"/>
      <c r="P690" s="3"/>
      <c r="Q690" s="3"/>
      <c r="R690" s="113"/>
      <c r="S690" s="113"/>
      <c r="T690" s="3"/>
      <c r="U690" s="3"/>
      <c r="V690" s="3"/>
      <c r="W690" s="3"/>
      <c r="X690" s="3"/>
      <c r="Y690" s="3"/>
      <c r="Z690" s="3"/>
      <c r="AA690" s="3"/>
      <c r="AB690" s="3"/>
      <c r="AC690" s="3"/>
      <c r="AD690" s="3"/>
      <c r="AE690" s="3"/>
      <c r="AF690" s="3"/>
      <c r="AG690" s="3"/>
      <c r="AH690" s="3"/>
      <c r="AI690" s="3"/>
      <c r="AJ690" s="3"/>
      <c r="AK690" s="3"/>
      <c r="AL690" s="3"/>
    </row>
    <row r="691" spans="1:38" ht="12.75">
      <c r="A691" s="3"/>
      <c r="B691" s="3"/>
      <c r="C691" s="3"/>
      <c r="D691" s="3"/>
      <c r="E691" s="4"/>
      <c r="F691" s="4"/>
      <c r="G691" s="4"/>
      <c r="H691" s="111"/>
      <c r="I691" s="4"/>
      <c r="J691" s="4"/>
      <c r="K691" s="319"/>
      <c r="L691" s="113"/>
      <c r="M691" s="3"/>
      <c r="N691" s="3"/>
      <c r="O691" s="3"/>
      <c r="P691" s="3"/>
      <c r="Q691" s="3"/>
      <c r="R691" s="113"/>
      <c r="S691" s="113"/>
      <c r="T691" s="3"/>
      <c r="U691" s="3"/>
      <c r="V691" s="3"/>
      <c r="W691" s="3"/>
      <c r="X691" s="3"/>
      <c r="Y691" s="3"/>
      <c r="Z691" s="3"/>
      <c r="AA691" s="3"/>
      <c r="AB691" s="3"/>
      <c r="AC691" s="3"/>
      <c r="AD691" s="3"/>
      <c r="AE691" s="3"/>
      <c r="AF691" s="3"/>
      <c r="AG691" s="3"/>
      <c r="AH691" s="3"/>
      <c r="AI691" s="3"/>
      <c r="AJ691" s="3"/>
      <c r="AK691" s="3"/>
      <c r="AL691" s="3"/>
    </row>
    <row r="692" spans="1:38" ht="12.75">
      <c r="A692" s="3"/>
      <c r="B692" s="3"/>
      <c r="C692" s="3"/>
      <c r="D692" s="3"/>
      <c r="E692" s="4"/>
      <c r="F692" s="4"/>
      <c r="G692" s="4"/>
      <c r="H692" s="111"/>
      <c r="I692" s="4"/>
      <c r="J692" s="4"/>
      <c r="K692" s="319"/>
      <c r="L692" s="113"/>
      <c r="M692" s="3"/>
      <c r="N692" s="3"/>
      <c r="O692" s="3"/>
      <c r="P692" s="3"/>
      <c r="Q692" s="3"/>
      <c r="R692" s="113"/>
      <c r="S692" s="113"/>
      <c r="T692" s="3"/>
      <c r="U692" s="3"/>
      <c r="V692" s="3"/>
      <c r="W692" s="3"/>
      <c r="X692" s="3"/>
      <c r="Y692" s="3"/>
      <c r="Z692" s="3"/>
      <c r="AA692" s="3"/>
      <c r="AB692" s="3"/>
      <c r="AC692" s="3"/>
      <c r="AD692" s="3"/>
      <c r="AE692" s="3"/>
      <c r="AF692" s="3"/>
      <c r="AG692" s="3"/>
      <c r="AH692" s="3"/>
      <c r="AI692" s="3"/>
      <c r="AJ692" s="3"/>
      <c r="AK692" s="3"/>
      <c r="AL692" s="3"/>
    </row>
    <row r="693" spans="1:38" ht="12.75">
      <c r="A693" s="3"/>
      <c r="B693" s="3"/>
      <c r="C693" s="3"/>
      <c r="D693" s="3"/>
      <c r="E693" s="4"/>
      <c r="F693" s="4"/>
      <c r="G693" s="4"/>
      <c r="H693" s="111"/>
      <c r="I693" s="4"/>
      <c r="J693" s="4"/>
      <c r="K693" s="319"/>
      <c r="L693" s="113"/>
      <c r="M693" s="3"/>
      <c r="N693" s="3"/>
      <c r="O693" s="3"/>
      <c r="P693" s="3"/>
      <c r="Q693" s="3"/>
      <c r="R693" s="113"/>
      <c r="S693" s="113"/>
      <c r="T693" s="3"/>
      <c r="U693" s="3"/>
      <c r="V693" s="3"/>
      <c r="W693" s="3"/>
      <c r="X693" s="3"/>
      <c r="Y693" s="3"/>
      <c r="Z693" s="3"/>
      <c r="AA693" s="3"/>
      <c r="AB693" s="3"/>
      <c r="AC693" s="3"/>
      <c r="AD693" s="3"/>
      <c r="AE693" s="3"/>
      <c r="AF693" s="3"/>
      <c r="AG693" s="3"/>
      <c r="AH693" s="3"/>
      <c r="AI693" s="3"/>
      <c r="AJ693" s="3"/>
      <c r="AK693" s="3"/>
      <c r="AL693" s="3"/>
    </row>
    <row r="694" spans="1:38" ht="12.75">
      <c r="A694" s="3"/>
      <c r="B694" s="3"/>
      <c r="C694" s="3"/>
      <c r="D694" s="3"/>
      <c r="E694" s="4"/>
      <c r="F694" s="4"/>
      <c r="G694" s="4"/>
      <c r="H694" s="111"/>
      <c r="I694" s="4"/>
      <c r="J694" s="4"/>
      <c r="K694" s="319"/>
      <c r="L694" s="113"/>
      <c r="M694" s="3"/>
      <c r="N694" s="3"/>
      <c r="O694" s="3"/>
      <c r="P694" s="3"/>
      <c r="Q694" s="3"/>
      <c r="R694" s="113"/>
      <c r="S694" s="113"/>
      <c r="T694" s="3"/>
      <c r="U694" s="3"/>
      <c r="V694" s="3"/>
      <c r="W694" s="3"/>
      <c r="X694" s="3"/>
      <c r="Y694" s="3"/>
      <c r="Z694" s="3"/>
      <c r="AA694" s="3"/>
      <c r="AB694" s="3"/>
      <c r="AC694" s="3"/>
      <c r="AD694" s="3"/>
      <c r="AE694" s="3"/>
      <c r="AF694" s="3"/>
      <c r="AG694" s="3"/>
      <c r="AH694" s="3"/>
      <c r="AI694" s="3"/>
      <c r="AJ694" s="3"/>
      <c r="AK694" s="3"/>
      <c r="AL694" s="3"/>
    </row>
    <row r="695" spans="1:38" ht="12.75">
      <c r="A695" s="3"/>
      <c r="B695" s="3"/>
      <c r="C695" s="3"/>
      <c r="D695" s="3"/>
      <c r="E695" s="4"/>
      <c r="F695" s="4"/>
      <c r="G695" s="4"/>
      <c r="H695" s="111"/>
      <c r="I695" s="4"/>
      <c r="J695" s="4"/>
      <c r="K695" s="319"/>
      <c r="L695" s="113"/>
      <c r="M695" s="3"/>
      <c r="N695" s="3"/>
      <c r="O695" s="3"/>
      <c r="P695" s="3"/>
      <c r="Q695" s="3"/>
      <c r="R695" s="113"/>
      <c r="S695" s="113"/>
      <c r="T695" s="3"/>
      <c r="U695" s="3"/>
      <c r="V695" s="3"/>
      <c r="W695" s="3"/>
      <c r="X695" s="3"/>
      <c r="Y695" s="3"/>
      <c r="Z695" s="3"/>
      <c r="AA695" s="3"/>
      <c r="AB695" s="3"/>
      <c r="AC695" s="3"/>
      <c r="AD695" s="3"/>
      <c r="AE695" s="3"/>
      <c r="AF695" s="3"/>
      <c r="AG695" s="3"/>
      <c r="AH695" s="3"/>
      <c r="AI695" s="3"/>
      <c r="AJ695" s="3"/>
      <c r="AK695" s="3"/>
      <c r="AL695" s="3"/>
    </row>
    <row r="696" spans="1:38" ht="12.75">
      <c r="A696" s="3"/>
      <c r="B696" s="3"/>
      <c r="C696" s="3"/>
      <c r="D696" s="3"/>
      <c r="E696" s="4"/>
      <c r="F696" s="4"/>
      <c r="G696" s="4"/>
      <c r="H696" s="111"/>
      <c r="I696" s="4"/>
      <c r="J696" s="4"/>
      <c r="K696" s="319"/>
      <c r="L696" s="113"/>
      <c r="M696" s="3"/>
      <c r="N696" s="3"/>
      <c r="O696" s="3"/>
      <c r="P696" s="3"/>
      <c r="Q696" s="3"/>
      <c r="R696" s="113"/>
      <c r="S696" s="113"/>
      <c r="T696" s="3"/>
      <c r="U696" s="3"/>
      <c r="V696" s="3"/>
      <c r="W696" s="3"/>
      <c r="X696" s="3"/>
      <c r="Y696" s="3"/>
      <c r="Z696" s="3"/>
      <c r="AA696" s="3"/>
      <c r="AB696" s="3"/>
      <c r="AC696" s="3"/>
      <c r="AD696" s="3"/>
      <c r="AE696" s="3"/>
      <c r="AF696" s="3"/>
      <c r="AG696" s="3"/>
      <c r="AH696" s="3"/>
      <c r="AI696" s="3"/>
      <c r="AJ696" s="3"/>
      <c r="AK696" s="3"/>
      <c r="AL696" s="3"/>
    </row>
    <row r="697" spans="1:38" ht="12.75">
      <c r="A697" s="3"/>
      <c r="B697" s="3"/>
      <c r="C697" s="3"/>
      <c r="D697" s="3"/>
      <c r="E697" s="4"/>
      <c r="F697" s="4"/>
      <c r="G697" s="4"/>
      <c r="H697" s="111"/>
      <c r="I697" s="4"/>
      <c r="J697" s="4"/>
      <c r="K697" s="319"/>
      <c r="L697" s="113"/>
      <c r="M697" s="3"/>
      <c r="N697" s="3"/>
      <c r="O697" s="3"/>
      <c r="P697" s="3"/>
      <c r="Q697" s="3"/>
      <c r="R697" s="113"/>
      <c r="S697" s="113"/>
      <c r="T697" s="3"/>
      <c r="U697" s="3"/>
      <c r="V697" s="3"/>
      <c r="W697" s="3"/>
      <c r="X697" s="3"/>
      <c r="Y697" s="3"/>
      <c r="Z697" s="3"/>
      <c r="AA697" s="3"/>
      <c r="AB697" s="3"/>
      <c r="AC697" s="3"/>
      <c r="AD697" s="3"/>
      <c r="AE697" s="3"/>
      <c r="AF697" s="3"/>
      <c r="AG697" s="3"/>
      <c r="AH697" s="3"/>
      <c r="AI697" s="3"/>
      <c r="AJ697" s="3"/>
      <c r="AK697" s="3"/>
      <c r="AL697" s="3"/>
    </row>
    <row r="698" spans="1:38" ht="12.75">
      <c r="A698" s="3"/>
      <c r="B698" s="3"/>
      <c r="C698" s="3"/>
      <c r="D698" s="3"/>
      <c r="E698" s="4"/>
      <c r="F698" s="4"/>
      <c r="G698" s="4"/>
      <c r="H698" s="111"/>
      <c r="I698" s="4"/>
      <c r="J698" s="4"/>
      <c r="K698" s="319"/>
      <c r="L698" s="113"/>
      <c r="M698" s="3"/>
      <c r="N698" s="3"/>
      <c r="O698" s="3"/>
      <c r="P698" s="3"/>
      <c r="Q698" s="3"/>
      <c r="R698" s="113"/>
      <c r="S698" s="113"/>
      <c r="T698" s="3"/>
      <c r="U698" s="3"/>
      <c r="V698" s="3"/>
      <c r="W698" s="3"/>
      <c r="X698" s="3"/>
      <c r="Y698" s="3"/>
      <c r="Z698" s="3"/>
      <c r="AA698" s="3"/>
      <c r="AB698" s="3"/>
      <c r="AC698" s="3"/>
      <c r="AD698" s="3"/>
      <c r="AE698" s="3"/>
      <c r="AF698" s="3"/>
      <c r="AG698" s="3"/>
      <c r="AH698" s="3"/>
      <c r="AI698" s="3"/>
      <c r="AJ698" s="3"/>
      <c r="AK698" s="3"/>
      <c r="AL698" s="3"/>
    </row>
    <row r="699" spans="1:38" ht="12.75">
      <c r="A699" s="3"/>
      <c r="B699" s="3"/>
      <c r="C699" s="3"/>
      <c r="D699" s="3"/>
      <c r="E699" s="4"/>
      <c r="F699" s="4"/>
      <c r="G699" s="4"/>
      <c r="H699" s="111"/>
      <c r="I699" s="4"/>
      <c r="J699" s="4"/>
      <c r="K699" s="319"/>
      <c r="L699" s="113"/>
      <c r="M699" s="3"/>
      <c r="N699" s="3"/>
      <c r="O699" s="3"/>
      <c r="P699" s="3"/>
      <c r="Q699" s="3"/>
      <c r="R699" s="113"/>
      <c r="S699" s="113"/>
      <c r="T699" s="3"/>
      <c r="U699" s="3"/>
      <c r="V699" s="3"/>
      <c r="W699" s="3"/>
      <c r="X699" s="3"/>
      <c r="Y699" s="3"/>
      <c r="Z699" s="3"/>
      <c r="AA699" s="3"/>
      <c r="AB699" s="3"/>
      <c r="AC699" s="3"/>
      <c r="AD699" s="3"/>
      <c r="AE699" s="3"/>
      <c r="AF699" s="3"/>
      <c r="AG699" s="3"/>
      <c r="AH699" s="3"/>
      <c r="AI699" s="3"/>
      <c r="AJ699" s="3"/>
      <c r="AK699" s="3"/>
      <c r="AL699" s="3"/>
    </row>
    <row r="700" spans="1:38" ht="12.75">
      <c r="A700" s="3"/>
      <c r="B700" s="3"/>
      <c r="C700" s="3"/>
      <c r="D700" s="3"/>
      <c r="E700" s="4"/>
      <c r="F700" s="4"/>
      <c r="G700" s="4"/>
      <c r="H700" s="111"/>
      <c r="I700" s="4"/>
      <c r="J700" s="4"/>
      <c r="K700" s="319"/>
      <c r="L700" s="113"/>
      <c r="M700" s="3"/>
      <c r="N700" s="3"/>
      <c r="O700" s="3"/>
      <c r="P700" s="3"/>
      <c r="Q700" s="3"/>
      <c r="R700" s="113"/>
      <c r="S700" s="113"/>
      <c r="T700" s="3"/>
      <c r="U700" s="3"/>
      <c r="V700" s="3"/>
      <c r="W700" s="3"/>
      <c r="X700" s="3"/>
      <c r="Y700" s="3"/>
      <c r="Z700" s="3"/>
      <c r="AA700" s="3"/>
      <c r="AB700" s="3"/>
      <c r="AC700" s="3"/>
      <c r="AD700" s="3"/>
      <c r="AE700" s="3"/>
      <c r="AF700" s="3"/>
      <c r="AG700" s="3"/>
      <c r="AH700" s="3"/>
      <c r="AI700" s="3"/>
      <c r="AJ700" s="3"/>
      <c r="AK700" s="3"/>
      <c r="AL700" s="3"/>
    </row>
    <row r="701" spans="1:38" ht="12.75">
      <c r="A701" s="3"/>
      <c r="B701" s="3"/>
      <c r="C701" s="3"/>
      <c r="D701" s="3"/>
      <c r="E701" s="4"/>
      <c r="F701" s="4"/>
      <c r="G701" s="4"/>
      <c r="H701" s="111"/>
      <c r="I701" s="4"/>
      <c r="J701" s="4"/>
      <c r="K701" s="319"/>
      <c r="L701" s="113"/>
      <c r="M701" s="3"/>
      <c r="N701" s="3"/>
      <c r="O701" s="3"/>
      <c r="P701" s="3"/>
      <c r="Q701" s="3"/>
      <c r="R701" s="113"/>
      <c r="S701" s="113"/>
      <c r="T701" s="3"/>
      <c r="U701" s="3"/>
      <c r="V701" s="3"/>
      <c r="W701" s="3"/>
      <c r="X701" s="3"/>
      <c r="Y701" s="3"/>
      <c r="Z701" s="3"/>
      <c r="AA701" s="3"/>
      <c r="AB701" s="3"/>
      <c r="AC701" s="3"/>
      <c r="AD701" s="3"/>
      <c r="AE701" s="3"/>
      <c r="AF701" s="3"/>
      <c r="AG701" s="3"/>
      <c r="AH701" s="3"/>
      <c r="AI701" s="3"/>
      <c r="AJ701" s="3"/>
      <c r="AK701" s="3"/>
      <c r="AL701" s="3"/>
    </row>
    <row r="702" spans="1:38" ht="12.75">
      <c r="A702" s="3"/>
      <c r="B702" s="3"/>
      <c r="C702" s="3"/>
      <c r="D702" s="3"/>
      <c r="E702" s="4"/>
      <c r="F702" s="4"/>
      <c r="G702" s="4"/>
      <c r="H702" s="111"/>
      <c r="I702" s="4"/>
      <c r="J702" s="4"/>
      <c r="K702" s="319"/>
      <c r="L702" s="113"/>
      <c r="M702" s="3"/>
      <c r="N702" s="3"/>
      <c r="O702" s="3"/>
      <c r="P702" s="3"/>
      <c r="Q702" s="3"/>
      <c r="R702" s="113"/>
      <c r="S702" s="113"/>
      <c r="T702" s="3"/>
      <c r="U702" s="3"/>
      <c r="V702" s="3"/>
      <c r="W702" s="3"/>
      <c r="X702" s="3"/>
      <c r="Y702" s="3"/>
      <c r="Z702" s="3"/>
      <c r="AA702" s="3"/>
      <c r="AB702" s="3"/>
      <c r="AC702" s="3"/>
      <c r="AD702" s="3"/>
      <c r="AE702" s="3"/>
      <c r="AF702" s="3"/>
      <c r="AG702" s="3"/>
      <c r="AH702" s="3"/>
      <c r="AI702" s="3"/>
      <c r="AJ702" s="3"/>
      <c r="AK702" s="3"/>
      <c r="AL702" s="3"/>
    </row>
    <row r="703" spans="1:38" ht="12.75">
      <c r="A703" s="3"/>
      <c r="B703" s="3"/>
      <c r="C703" s="3"/>
      <c r="D703" s="3"/>
      <c r="E703" s="4"/>
      <c r="F703" s="4"/>
      <c r="G703" s="4"/>
      <c r="H703" s="111"/>
      <c r="I703" s="4"/>
      <c r="J703" s="4"/>
      <c r="K703" s="319"/>
      <c r="L703" s="113"/>
      <c r="M703" s="3"/>
      <c r="N703" s="3"/>
      <c r="O703" s="3"/>
      <c r="P703" s="3"/>
      <c r="Q703" s="3"/>
      <c r="R703" s="113"/>
      <c r="S703" s="113"/>
      <c r="T703" s="3"/>
      <c r="U703" s="3"/>
      <c r="V703" s="3"/>
      <c r="W703" s="3"/>
      <c r="X703" s="3"/>
      <c r="Y703" s="3"/>
      <c r="Z703" s="3"/>
      <c r="AA703" s="3"/>
      <c r="AB703" s="3"/>
      <c r="AC703" s="3"/>
      <c r="AD703" s="3"/>
      <c r="AE703" s="3"/>
      <c r="AF703" s="3"/>
      <c r="AG703" s="3"/>
      <c r="AH703" s="3"/>
      <c r="AI703" s="3"/>
      <c r="AJ703" s="3"/>
      <c r="AK703" s="3"/>
      <c r="AL703" s="3"/>
    </row>
    <row r="704" spans="1:38" ht="12.75">
      <c r="A704" s="3"/>
      <c r="B704" s="3"/>
      <c r="C704" s="3"/>
      <c r="D704" s="3"/>
      <c r="E704" s="4"/>
      <c r="F704" s="4"/>
      <c r="G704" s="4"/>
      <c r="H704" s="111"/>
      <c r="I704" s="4"/>
      <c r="J704" s="4"/>
      <c r="K704" s="319"/>
      <c r="L704" s="113"/>
      <c r="M704" s="3"/>
      <c r="N704" s="3"/>
      <c r="O704" s="3"/>
      <c r="P704" s="3"/>
      <c r="Q704" s="3"/>
      <c r="R704" s="113"/>
      <c r="S704" s="113"/>
      <c r="T704" s="3"/>
      <c r="U704" s="3"/>
      <c r="V704" s="3"/>
      <c r="W704" s="3"/>
      <c r="X704" s="3"/>
      <c r="Y704" s="3"/>
      <c r="Z704" s="3"/>
      <c r="AA704" s="3"/>
      <c r="AB704" s="3"/>
      <c r="AC704" s="3"/>
      <c r="AD704" s="3"/>
      <c r="AE704" s="3"/>
      <c r="AF704" s="3"/>
      <c r="AG704" s="3"/>
      <c r="AH704" s="3"/>
      <c r="AI704" s="3"/>
      <c r="AJ704" s="3"/>
      <c r="AK704" s="3"/>
      <c r="AL704" s="3"/>
    </row>
    <row r="705" spans="1:38" ht="12.75">
      <c r="A705" s="3"/>
      <c r="B705" s="3"/>
      <c r="C705" s="3"/>
      <c r="D705" s="3"/>
      <c r="E705" s="4"/>
      <c r="F705" s="4"/>
      <c r="G705" s="4"/>
      <c r="H705" s="111"/>
      <c r="I705" s="4"/>
      <c r="J705" s="4"/>
      <c r="K705" s="319"/>
      <c r="L705" s="113"/>
      <c r="M705" s="3"/>
      <c r="N705" s="3"/>
      <c r="O705" s="3"/>
      <c r="P705" s="3"/>
      <c r="Q705" s="3"/>
      <c r="R705" s="113"/>
      <c r="S705" s="113"/>
      <c r="T705" s="3"/>
      <c r="U705" s="3"/>
      <c r="V705" s="3"/>
      <c r="W705" s="3"/>
      <c r="X705" s="3"/>
      <c r="Y705" s="3"/>
      <c r="Z705" s="3"/>
      <c r="AA705" s="3"/>
      <c r="AB705" s="3"/>
      <c r="AC705" s="3"/>
      <c r="AD705" s="3"/>
      <c r="AE705" s="3"/>
      <c r="AF705" s="3"/>
      <c r="AG705" s="3"/>
      <c r="AH705" s="3"/>
      <c r="AI705" s="3"/>
      <c r="AJ705" s="3"/>
      <c r="AK705" s="3"/>
      <c r="AL705" s="3"/>
    </row>
    <row r="706" spans="1:38" ht="12.75">
      <c r="A706" s="3"/>
      <c r="B706" s="3"/>
      <c r="C706" s="3"/>
      <c r="D706" s="3"/>
      <c r="E706" s="4"/>
      <c r="F706" s="4"/>
      <c r="G706" s="4"/>
      <c r="H706" s="111"/>
      <c r="I706" s="4"/>
      <c r="J706" s="4"/>
      <c r="K706" s="319"/>
      <c r="L706" s="113"/>
      <c r="M706" s="3"/>
      <c r="N706" s="3"/>
      <c r="O706" s="3"/>
      <c r="P706" s="3"/>
      <c r="Q706" s="3"/>
      <c r="R706" s="113"/>
      <c r="S706" s="113"/>
      <c r="T706" s="3"/>
      <c r="U706" s="3"/>
      <c r="V706" s="3"/>
      <c r="W706" s="3"/>
      <c r="X706" s="3"/>
      <c r="Y706" s="3"/>
      <c r="Z706" s="3"/>
      <c r="AA706" s="3"/>
      <c r="AB706" s="3"/>
      <c r="AC706" s="3"/>
      <c r="AD706" s="3"/>
      <c r="AE706" s="3"/>
      <c r="AF706" s="3"/>
      <c r="AG706" s="3"/>
      <c r="AH706" s="3"/>
      <c r="AI706" s="3"/>
      <c r="AJ706" s="3"/>
      <c r="AK706" s="3"/>
      <c r="AL706" s="3"/>
    </row>
    <row r="707" spans="1:38" ht="12.75">
      <c r="A707" s="3"/>
      <c r="B707" s="3"/>
      <c r="C707" s="3"/>
      <c r="D707" s="3"/>
      <c r="E707" s="4"/>
      <c r="F707" s="4"/>
      <c r="G707" s="4"/>
      <c r="H707" s="111"/>
      <c r="I707" s="4"/>
      <c r="J707" s="4"/>
      <c r="K707" s="319"/>
      <c r="L707" s="113"/>
      <c r="M707" s="3"/>
      <c r="N707" s="3"/>
      <c r="O707" s="3"/>
      <c r="P707" s="3"/>
      <c r="Q707" s="3"/>
      <c r="R707" s="113"/>
      <c r="S707" s="113"/>
      <c r="T707" s="3"/>
      <c r="U707" s="3"/>
      <c r="V707" s="3"/>
      <c r="W707" s="3"/>
      <c r="X707" s="3"/>
      <c r="Y707" s="3"/>
      <c r="Z707" s="3"/>
      <c r="AA707" s="3"/>
      <c r="AB707" s="3"/>
      <c r="AC707" s="3"/>
      <c r="AD707" s="3"/>
      <c r="AE707" s="3"/>
      <c r="AF707" s="3"/>
      <c r="AG707" s="3"/>
      <c r="AH707" s="3"/>
      <c r="AI707" s="3"/>
      <c r="AJ707" s="3"/>
      <c r="AK707" s="3"/>
      <c r="AL707" s="3"/>
    </row>
    <row r="708" spans="1:38" ht="12.75">
      <c r="A708" s="3"/>
      <c r="B708" s="3"/>
      <c r="C708" s="3"/>
      <c r="D708" s="3"/>
      <c r="E708" s="4"/>
      <c r="F708" s="4"/>
      <c r="G708" s="4"/>
      <c r="H708" s="111"/>
      <c r="I708" s="4"/>
      <c r="J708" s="4"/>
      <c r="K708" s="319"/>
      <c r="L708" s="113"/>
      <c r="M708" s="3"/>
      <c r="N708" s="3"/>
      <c r="O708" s="3"/>
      <c r="P708" s="3"/>
      <c r="Q708" s="3"/>
      <c r="R708" s="113"/>
      <c r="S708" s="113"/>
      <c r="T708" s="3"/>
      <c r="U708" s="3"/>
      <c r="V708" s="3"/>
      <c r="W708" s="3"/>
      <c r="X708" s="3"/>
      <c r="Y708" s="3"/>
      <c r="Z708" s="3"/>
      <c r="AA708" s="3"/>
      <c r="AB708" s="3"/>
      <c r="AC708" s="3"/>
      <c r="AD708" s="3"/>
      <c r="AE708" s="3"/>
      <c r="AF708" s="3"/>
      <c r="AG708" s="3"/>
      <c r="AH708" s="3"/>
      <c r="AI708" s="3"/>
      <c r="AJ708" s="3"/>
      <c r="AK708" s="3"/>
      <c r="AL708" s="3"/>
    </row>
    <row r="709" spans="1:38" ht="12.75">
      <c r="A709" s="3"/>
      <c r="B709" s="3"/>
      <c r="C709" s="3"/>
      <c r="D709" s="3"/>
      <c r="E709" s="4"/>
      <c r="F709" s="4"/>
      <c r="G709" s="4"/>
      <c r="H709" s="111"/>
      <c r="I709" s="4"/>
      <c r="J709" s="4"/>
      <c r="K709" s="319"/>
      <c r="L709" s="113"/>
      <c r="M709" s="3"/>
      <c r="N709" s="3"/>
      <c r="O709" s="3"/>
      <c r="P709" s="3"/>
      <c r="Q709" s="3"/>
      <c r="R709" s="113"/>
      <c r="S709" s="113"/>
      <c r="T709" s="3"/>
      <c r="U709" s="3"/>
      <c r="V709" s="3"/>
      <c r="W709" s="3"/>
      <c r="X709" s="3"/>
      <c r="Y709" s="3"/>
      <c r="Z709" s="3"/>
      <c r="AA709" s="3"/>
      <c r="AB709" s="3"/>
      <c r="AC709" s="3"/>
      <c r="AD709" s="3"/>
      <c r="AE709" s="3"/>
      <c r="AF709" s="3"/>
      <c r="AG709" s="3"/>
      <c r="AH709" s="3"/>
      <c r="AI709" s="3"/>
      <c r="AJ709" s="3"/>
      <c r="AK709" s="3"/>
      <c r="AL709" s="3"/>
    </row>
    <row r="710" spans="1:38" ht="12.75">
      <c r="A710" s="3"/>
      <c r="B710" s="3"/>
      <c r="C710" s="3"/>
      <c r="D710" s="3"/>
      <c r="E710" s="4"/>
      <c r="F710" s="4"/>
      <c r="G710" s="4"/>
      <c r="H710" s="111"/>
      <c r="I710" s="4"/>
      <c r="J710" s="4"/>
      <c r="K710" s="319"/>
      <c r="L710" s="113"/>
      <c r="M710" s="3"/>
      <c r="N710" s="3"/>
      <c r="O710" s="3"/>
      <c r="P710" s="3"/>
      <c r="Q710" s="3"/>
      <c r="R710" s="113"/>
      <c r="S710" s="113"/>
      <c r="T710" s="3"/>
      <c r="U710" s="3"/>
      <c r="V710" s="3"/>
      <c r="W710" s="3"/>
      <c r="X710" s="3"/>
      <c r="Y710" s="3"/>
      <c r="Z710" s="3"/>
      <c r="AA710" s="3"/>
      <c r="AB710" s="3"/>
      <c r="AC710" s="3"/>
      <c r="AD710" s="3"/>
      <c r="AE710" s="3"/>
      <c r="AF710" s="3"/>
      <c r="AG710" s="3"/>
      <c r="AH710" s="3"/>
      <c r="AI710" s="3"/>
      <c r="AJ710" s="3"/>
      <c r="AK710" s="3"/>
      <c r="AL710" s="3"/>
    </row>
    <row r="711" spans="1:38" ht="12.75">
      <c r="A711" s="3"/>
      <c r="B711" s="3"/>
      <c r="C711" s="3"/>
      <c r="D711" s="3"/>
      <c r="E711" s="4"/>
      <c r="F711" s="4"/>
      <c r="G711" s="4"/>
      <c r="H711" s="111"/>
      <c r="I711" s="4"/>
      <c r="J711" s="4"/>
      <c r="K711" s="319"/>
      <c r="L711" s="113"/>
      <c r="M711" s="3"/>
      <c r="N711" s="3"/>
      <c r="O711" s="3"/>
      <c r="P711" s="3"/>
      <c r="Q711" s="3"/>
      <c r="R711" s="113"/>
      <c r="S711" s="113"/>
      <c r="T711" s="3"/>
      <c r="U711" s="3"/>
      <c r="V711" s="3"/>
      <c r="W711" s="3"/>
      <c r="X711" s="3"/>
      <c r="Y711" s="3"/>
      <c r="Z711" s="3"/>
      <c r="AA711" s="3"/>
      <c r="AB711" s="3"/>
      <c r="AC711" s="3"/>
      <c r="AD711" s="3"/>
      <c r="AE711" s="3"/>
      <c r="AF711" s="3"/>
      <c r="AG711" s="3"/>
      <c r="AH711" s="3"/>
      <c r="AI711" s="3"/>
      <c r="AJ711" s="3"/>
      <c r="AK711" s="3"/>
      <c r="AL711" s="3"/>
    </row>
    <row r="712" spans="1:38" ht="12.75">
      <c r="A712" s="3"/>
      <c r="B712" s="3"/>
      <c r="C712" s="3"/>
      <c r="D712" s="3"/>
      <c r="E712" s="4"/>
      <c r="F712" s="4"/>
      <c r="G712" s="4"/>
      <c r="H712" s="111"/>
      <c r="I712" s="4"/>
      <c r="J712" s="4"/>
      <c r="K712" s="319"/>
      <c r="L712" s="113"/>
      <c r="M712" s="3"/>
      <c r="N712" s="3"/>
      <c r="O712" s="3"/>
      <c r="P712" s="3"/>
      <c r="Q712" s="3"/>
      <c r="R712" s="113"/>
      <c r="S712" s="113"/>
      <c r="T712" s="3"/>
      <c r="U712" s="3"/>
      <c r="V712" s="3"/>
      <c r="W712" s="3"/>
      <c r="X712" s="3"/>
      <c r="Y712" s="3"/>
      <c r="Z712" s="3"/>
      <c r="AA712" s="3"/>
      <c r="AB712" s="3"/>
      <c r="AC712" s="3"/>
      <c r="AD712" s="3"/>
      <c r="AE712" s="3"/>
      <c r="AF712" s="3"/>
      <c r="AG712" s="3"/>
      <c r="AH712" s="3"/>
      <c r="AI712" s="3"/>
      <c r="AJ712" s="3"/>
      <c r="AK712" s="3"/>
      <c r="AL712" s="3"/>
    </row>
    <row r="713" spans="1:38" ht="12.75">
      <c r="A713" s="3"/>
      <c r="B713" s="3"/>
      <c r="C713" s="3"/>
      <c r="D713" s="3"/>
      <c r="E713" s="4"/>
      <c r="F713" s="4"/>
      <c r="G713" s="4"/>
      <c r="H713" s="111"/>
      <c r="I713" s="4"/>
      <c r="J713" s="4"/>
      <c r="K713" s="319"/>
      <c r="L713" s="113"/>
      <c r="M713" s="3"/>
      <c r="N713" s="3"/>
      <c r="O713" s="3"/>
      <c r="P713" s="3"/>
      <c r="Q713" s="3"/>
      <c r="R713" s="113"/>
      <c r="S713" s="113"/>
      <c r="T713" s="3"/>
      <c r="U713" s="3"/>
      <c r="V713" s="3"/>
      <c r="W713" s="3"/>
      <c r="X713" s="3"/>
      <c r="Y713" s="3"/>
      <c r="Z713" s="3"/>
      <c r="AA713" s="3"/>
      <c r="AB713" s="3"/>
      <c r="AC713" s="3"/>
      <c r="AD713" s="3"/>
      <c r="AE713" s="3"/>
      <c r="AF713" s="3"/>
      <c r="AG713" s="3"/>
      <c r="AH713" s="3"/>
      <c r="AI713" s="3"/>
      <c r="AJ713" s="3"/>
      <c r="AK713" s="3"/>
      <c r="AL713" s="3"/>
    </row>
    <row r="714" spans="1:38" ht="12.75">
      <c r="A714" s="3"/>
      <c r="B714" s="3"/>
      <c r="C714" s="3"/>
      <c r="D714" s="3"/>
      <c r="E714" s="4"/>
      <c r="F714" s="4"/>
      <c r="G714" s="4"/>
      <c r="H714" s="111"/>
      <c r="I714" s="4"/>
      <c r="J714" s="4"/>
      <c r="K714" s="319"/>
      <c r="L714" s="113"/>
      <c r="M714" s="3"/>
      <c r="N714" s="3"/>
      <c r="O714" s="3"/>
      <c r="P714" s="3"/>
      <c r="Q714" s="3"/>
      <c r="R714" s="113"/>
      <c r="S714" s="113"/>
      <c r="T714" s="3"/>
      <c r="U714" s="3"/>
      <c r="V714" s="3"/>
      <c r="W714" s="3"/>
      <c r="X714" s="3"/>
      <c r="Y714" s="3"/>
      <c r="Z714" s="3"/>
      <c r="AA714" s="3"/>
      <c r="AB714" s="3"/>
      <c r="AC714" s="3"/>
      <c r="AD714" s="3"/>
      <c r="AE714" s="3"/>
      <c r="AF714" s="3"/>
      <c r="AG714" s="3"/>
      <c r="AH714" s="3"/>
      <c r="AI714" s="3"/>
      <c r="AJ714" s="3"/>
      <c r="AK714" s="3"/>
      <c r="AL714" s="3"/>
    </row>
    <row r="715" spans="1:38" ht="12.75">
      <c r="A715" s="3"/>
      <c r="B715" s="3"/>
      <c r="C715" s="3"/>
      <c r="D715" s="3"/>
      <c r="E715" s="4"/>
      <c r="F715" s="4"/>
      <c r="G715" s="4"/>
      <c r="H715" s="111"/>
      <c r="I715" s="4"/>
      <c r="J715" s="4"/>
      <c r="K715" s="319"/>
      <c r="L715" s="113"/>
      <c r="M715" s="3"/>
      <c r="N715" s="3"/>
      <c r="O715" s="3"/>
      <c r="P715" s="3"/>
      <c r="Q715" s="3"/>
      <c r="R715" s="113"/>
      <c r="S715" s="113"/>
      <c r="T715" s="3"/>
      <c r="U715" s="3"/>
      <c r="V715" s="3"/>
      <c r="W715" s="3"/>
      <c r="X715" s="3"/>
      <c r="Y715" s="3"/>
      <c r="Z715" s="3"/>
      <c r="AA715" s="3"/>
      <c r="AB715" s="3"/>
      <c r="AC715" s="3"/>
      <c r="AD715" s="3"/>
      <c r="AE715" s="3"/>
      <c r="AF715" s="3"/>
      <c r="AG715" s="3"/>
      <c r="AH715" s="3"/>
      <c r="AI715" s="3"/>
      <c r="AJ715" s="3"/>
      <c r="AK715" s="3"/>
      <c r="AL715" s="3"/>
    </row>
    <row r="716" spans="1:38" ht="12.75">
      <c r="A716" s="3"/>
      <c r="B716" s="3"/>
      <c r="C716" s="3"/>
      <c r="D716" s="3"/>
      <c r="E716" s="4"/>
      <c r="F716" s="4"/>
      <c r="G716" s="4"/>
      <c r="H716" s="111"/>
      <c r="I716" s="4"/>
      <c r="J716" s="4"/>
      <c r="K716" s="319"/>
      <c r="L716" s="113"/>
      <c r="M716" s="3"/>
      <c r="N716" s="3"/>
      <c r="O716" s="3"/>
      <c r="P716" s="3"/>
      <c r="Q716" s="3"/>
      <c r="R716" s="113"/>
      <c r="S716" s="113"/>
      <c r="T716" s="3"/>
      <c r="U716" s="3"/>
      <c r="V716" s="3"/>
      <c r="W716" s="3"/>
      <c r="X716" s="3"/>
      <c r="Y716" s="3"/>
      <c r="Z716" s="3"/>
      <c r="AA716" s="3"/>
      <c r="AB716" s="3"/>
      <c r="AC716" s="3"/>
      <c r="AD716" s="3"/>
      <c r="AE716" s="3"/>
      <c r="AF716" s="3"/>
      <c r="AG716" s="3"/>
      <c r="AH716" s="3"/>
      <c r="AI716" s="3"/>
      <c r="AJ716" s="3"/>
      <c r="AK716" s="3"/>
      <c r="AL716" s="3"/>
    </row>
    <row r="717" spans="1:38" ht="12.75">
      <c r="A717" s="3"/>
      <c r="B717" s="3"/>
      <c r="C717" s="3"/>
      <c r="D717" s="3"/>
      <c r="E717" s="4"/>
      <c r="F717" s="4"/>
      <c r="G717" s="4"/>
      <c r="H717" s="111"/>
      <c r="I717" s="4"/>
      <c r="J717" s="4"/>
      <c r="K717" s="319"/>
      <c r="L717" s="113"/>
      <c r="M717" s="3"/>
      <c r="N717" s="3"/>
      <c r="O717" s="3"/>
      <c r="P717" s="3"/>
      <c r="Q717" s="3"/>
      <c r="R717" s="113"/>
      <c r="S717" s="113"/>
      <c r="T717" s="3"/>
      <c r="U717" s="3"/>
      <c r="V717" s="3"/>
      <c r="W717" s="3"/>
      <c r="X717" s="3"/>
      <c r="Y717" s="3"/>
      <c r="Z717" s="3"/>
      <c r="AA717" s="3"/>
      <c r="AB717" s="3"/>
      <c r="AC717" s="3"/>
      <c r="AD717" s="3"/>
      <c r="AE717" s="3"/>
      <c r="AF717" s="3"/>
      <c r="AG717" s="3"/>
      <c r="AH717" s="3"/>
      <c r="AI717" s="3"/>
      <c r="AJ717" s="3"/>
      <c r="AK717" s="3"/>
      <c r="AL717" s="3"/>
    </row>
    <row r="718" spans="1:38" ht="12.75">
      <c r="A718" s="3"/>
      <c r="B718" s="3"/>
      <c r="C718" s="3"/>
      <c r="D718" s="3"/>
      <c r="E718" s="4"/>
      <c r="F718" s="4"/>
      <c r="G718" s="4"/>
      <c r="H718" s="111"/>
      <c r="I718" s="4"/>
      <c r="J718" s="4"/>
      <c r="K718" s="319"/>
      <c r="L718" s="113"/>
      <c r="M718" s="3"/>
      <c r="N718" s="3"/>
      <c r="O718" s="3"/>
      <c r="P718" s="3"/>
      <c r="Q718" s="3"/>
      <c r="R718" s="113"/>
      <c r="S718" s="113"/>
      <c r="T718" s="3"/>
      <c r="U718" s="3"/>
      <c r="V718" s="3"/>
      <c r="W718" s="3"/>
      <c r="X718" s="3"/>
      <c r="Y718" s="3"/>
      <c r="Z718" s="3"/>
      <c r="AA718" s="3"/>
      <c r="AB718" s="3"/>
      <c r="AC718" s="3"/>
      <c r="AD718" s="3"/>
      <c r="AE718" s="3"/>
      <c r="AF718" s="3"/>
      <c r="AG718" s="3"/>
      <c r="AH718" s="3"/>
      <c r="AI718" s="3"/>
      <c r="AJ718" s="3"/>
      <c r="AK718" s="3"/>
      <c r="AL718" s="3"/>
    </row>
    <row r="719" spans="1:38" ht="12.75">
      <c r="A719" s="3"/>
      <c r="B719" s="3"/>
      <c r="C719" s="3"/>
      <c r="D719" s="3"/>
      <c r="E719" s="4"/>
      <c r="F719" s="4"/>
      <c r="G719" s="4"/>
      <c r="H719" s="111"/>
      <c r="I719" s="4"/>
      <c r="J719" s="4"/>
      <c r="K719" s="319"/>
      <c r="L719" s="113"/>
      <c r="M719" s="3"/>
      <c r="N719" s="3"/>
      <c r="O719" s="3"/>
      <c r="P719" s="3"/>
      <c r="Q719" s="3"/>
      <c r="R719" s="113"/>
      <c r="S719" s="113"/>
      <c r="T719" s="3"/>
      <c r="U719" s="3"/>
      <c r="V719" s="3"/>
      <c r="W719" s="3"/>
      <c r="X719" s="3"/>
      <c r="Y719" s="3"/>
      <c r="Z719" s="3"/>
      <c r="AA719" s="3"/>
      <c r="AB719" s="3"/>
      <c r="AC719" s="3"/>
      <c r="AD719" s="3"/>
      <c r="AE719" s="3"/>
      <c r="AF719" s="3"/>
      <c r="AG719" s="3"/>
      <c r="AH719" s="3"/>
      <c r="AI719" s="3"/>
      <c r="AJ719" s="3"/>
      <c r="AK719" s="3"/>
      <c r="AL719" s="3"/>
    </row>
    <row r="720" spans="1:38" ht="12.75">
      <c r="A720" s="3"/>
      <c r="B720" s="3"/>
      <c r="C720" s="3"/>
      <c r="D720" s="3"/>
      <c r="E720" s="4"/>
      <c r="F720" s="4"/>
      <c r="G720" s="4"/>
      <c r="H720" s="111"/>
      <c r="I720" s="4"/>
      <c r="J720" s="4"/>
      <c r="K720" s="319"/>
      <c r="L720" s="113"/>
      <c r="M720" s="3"/>
      <c r="N720" s="3"/>
      <c r="O720" s="3"/>
      <c r="P720" s="3"/>
      <c r="Q720" s="3"/>
      <c r="R720" s="113"/>
      <c r="S720" s="113"/>
      <c r="T720" s="3"/>
      <c r="U720" s="3"/>
      <c r="V720" s="3"/>
      <c r="W720" s="3"/>
      <c r="X720" s="3"/>
      <c r="Y720" s="3"/>
      <c r="Z720" s="3"/>
      <c r="AA720" s="3"/>
      <c r="AB720" s="3"/>
      <c r="AC720" s="3"/>
      <c r="AD720" s="3"/>
      <c r="AE720" s="3"/>
      <c r="AF720" s="3"/>
      <c r="AG720" s="3"/>
      <c r="AH720" s="3"/>
      <c r="AI720" s="3"/>
      <c r="AJ720" s="3"/>
      <c r="AK720" s="3"/>
      <c r="AL720" s="3"/>
    </row>
    <row r="721" spans="1:38" ht="12.75">
      <c r="A721" s="3"/>
      <c r="B721" s="3"/>
      <c r="C721" s="3"/>
      <c r="D721" s="3"/>
      <c r="E721" s="4"/>
      <c r="F721" s="4"/>
      <c r="G721" s="4"/>
      <c r="H721" s="111"/>
      <c r="I721" s="4"/>
      <c r="J721" s="4"/>
      <c r="K721" s="319"/>
      <c r="L721" s="113"/>
      <c r="M721" s="3"/>
      <c r="N721" s="3"/>
      <c r="O721" s="3"/>
      <c r="P721" s="3"/>
      <c r="Q721" s="3"/>
      <c r="R721" s="113"/>
      <c r="S721" s="113"/>
      <c r="T721" s="3"/>
      <c r="U721" s="3"/>
      <c r="V721" s="3"/>
      <c r="W721" s="3"/>
      <c r="X721" s="3"/>
      <c r="Y721" s="3"/>
      <c r="Z721" s="3"/>
      <c r="AA721" s="3"/>
      <c r="AB721" s="3"/>
      <c r="AC721" s="3"/>
      <c r="AD721" s="3"/>
      <c r="AE721" s="3"/>
      <c r="AF721" s="3"/>
      <c r="AG721" s="3"/>
      <c r="AH721" s="3"/>
      <c r="AI721" s="3"/>
      <c r="AJ721" s="3"/>
      <c r="AK721" s="3"/>
      <c r="AL721" s="3"/>
    </row>
    <row r="722" spans="1:38" ht="12.75">
      <c r="A722" s="3"/>
      <c r="B722" s="3"/>
      <c r="C722" s="3"/>
      <c r="D722" s="3"/>
      <c r="E722" s="4"/>
      <c r="F722" s="4"/>
      <c r="G722" s="4"/>
      <c r="H722" s="111"/>
      <c r="I722" s="4"/>
      <c r="J722" s="4"/>
      <c r="K722" s="319"/>
      <c r="L722" s="113"/>
      <c r="M722" s="3"/>
      <c r="N722" s="3"/>
      <c r="O722" s="3"/>
      <c r="P722" s="3"/>
      <c r="Q722" s="3"/>
      <c r="R722" s="113"/>
      <c r="S722" s="113"/>
      <c r="T722" s="3"/>
      <c r="U722" s="3"/>
      <c r="V722" s="3"/>
      <c r="W722" s="3"/>
      <c r="X722" s="3"/>
      <c r="Y722" s="3"/>
      <c r="Z722" s="3"/>
      <c r="AA722" s="3"/>
      <c r="AB722" s="3"/>
      <c r="AC722" s="3"/>
      <c r="AD722" s="3"/>
      <c r="AE722" s="3"/>
      <c r="AF722" s="3"/>
      <c r="AG722" s="3"/>
      <c r="AH722" s="3"/>
      <c r="AI722" s="3"/>
      <c r="AJ722" s="3"/>
      <c r="AK722" s="3"/>
      <c r="AL722" s="3"/>
    </row>
    <row r="723" spans="1:38" ht="12.75">
      <c r="A723" s="3"/>
      <c r="B723" s="3"/>
      <c r="C723" s="3"/>
      <c r="D723" s="3"/>
      <c r="E723" s="4"/>
      <c r="F723" s="4"/>
      <c r="G723" s="4"/>
      <c r="H723" s="111"/>
      <c r="I723" s="4"/>
      <c r="J723" s="4"/>
      <c r="K723" s="319"/>
      <c r="L723" s="113"/>
      <c r="M723" s="3"/>
      <c r="N723" s="3"/>
      <c r="O723" s="3"/>
      <c r="P723" s="3"/>
      <c r="Q723" s="3"/>
      <c r="R723" s="113"/>
      <c r="S723" s="113"/>
      <c r="T723" s="3"/>
      <c r="U723" s="3"/>
      <c r="V723" s="3"/>
      <c r="W723" s="3"/>
      <c r="X723" s="3"/>
      <c r="Y723" s="3"/>
      <c r="Z723" s="3"/>
      <c r="AA723" s="3"/>
      <c r="AB723" s="3"/>
      <c r="AC723" s="3"/>
      <c r="AD723" s="3"/>
      <c r="AE723" s="3"/>
      <c r="AF723" s="3"/>
      <c r="AG723" s="3"/>
      <c r="AH723" s="3"/>
      <c r="AI723" s="3"/>
      <c r="AJ723" s="3"/>
      <c r="AK723" s="3"/>
      <c r="AL723" s="3"/>
    </row>
    <row r="724" spans="1:38" ht="12.75">
      <c r="A724" s="3"/>
      <c r="B724" s="3"/>
      <c r="C724" s="3"/>
      <c r="D724" s="3"/>
      <c r="E724" s="4"/>
      <c r="F724" s="4"/>
      <c r="G724" s="4"/>
      <c r="H724" s="111"/>
      <c r="I724" s="4"/>
      <c r="J724" s="4"/>
      <c r="K724" s="319"/>
      <c r="L724" s="113"/>
      <c r="M724" s="3"/>
      <c r="N724" s="3"/>
      <c r="O724" s="3"/>
      <c r="P724" s="3"/>
      <c r="Q724" s="3"/>
      <c r="R724" s="113"/>
      <c r="S724" s="113"/>
      <c r="T724" s="3"/>
      <c r="U724" s="3"/>
      <c r="V724" s="3"/>
      <c r="W724" s="3"/>
      <c r="X724" s="3"/>
      <c r="Y724" s="3"/>
      <c r="Z724" s="3"/>
      <c r="AA724" s="3"/>
      <c r="AB724" s="3"/>
      <c r="AC724" s="3"/>
      <c r="AD724" s="3"/>
      <c r="AE724" s="3"/>
      <c r="AF724" s="3"/>
      <c r="AG724" s="3"/>
      <c r="AH724" s="3"/>
      <c r="AI724" s="3"/>
      <c r="AJ724" s="3"/>
      <c r="AK724" s="3"/>
      <c r="AL724" s="3"/>
    </row>
    <row r="725" spans="1:38" ht="12.75">
      <c r="A725" s="3"/>
      <c r="B725" s="3"/>
      <c r="C725" s="3"/>
      <c r="D725" s="3"/>
      <c r="E725" s="4"/>
      <c r="F725" s="4"/>
      <c r="G725" s="4"/>
      <c r="H725" s="111"/>
      <c r="I725" s="4"/>
      <c r="J725" s="4"/>
      <c r="K725" s="319"/>
      <c r="L725" s="113"/>
      <c r="M725" s="3"/>
      <c r="N725" s="3"/>
      <c r="O725" s="3"/>
      <c r="P725" s="3"/>
      <c r="Q725" s="3"/>
      <c r="R725" s="113"/>
      <c r="S725" s="113"/>
      <c r="T725" s="3"/>
      <c r="U725" s="3"/>
      <c r="V725" s="3"/>
      <c r="W725" s="3"/>
      <c r="X725" s="3"/>
      <c r="Y725" s="3"/>
      <c r="Z725" s="3"/>
      <c r="AA725" s="3"/>
      <c r="AB725" s="3"/>
      <c r="AC725" s="3"/>
      <c r="AD725" s="3"/>
      <c r="AE725" s="3"/>
      <c r="AF725" s="3"/>
      <c r="AG725" s="3"/>
      <c r="AH725" s="3"/>
      <c r="AI725" s="3"/>
      <c r="AJ725" s="3"/>
      <c r="AK725" s="3"/>
      <c r="AL725" s="3"/>
    </row>
    <row r="726" spans="1:38" ht="12.75">
      <c r="A726" s="3"/>
      <c r="B726" s="3"/>
      <c r="C726" s="3"/>
      <c r="D726" s="3"/>
      <c r="E726" s="4"/>
      <c r="F726" s="4"/>
      <c r="G726" s="4"/>
      <c r="H726" s="111"/>
      <c r="I726" s="4"/>
      <c r="J726" s="4"/>
      <c r="K726" s="319"/>
      <c r="L726" s="113"/>
      <c r="M726" s="3"/>
      <c r="N726" s="3"/>
      <c r="O726" s="3"/>
      <c r="P726" s="3"/>
      <c r="Q726" s="3"/>
      <c r="R726" s="113"/>
      <c r="S726" s="113"/>
      <c r="T726" s="3"/>
      <c r="U726" s="3"/>
      <c r="V726" s="3"/>
      <c r="W726" s="3"/>
      <c r="X726" s="3"/>
      <c r="Y726" s="3"/>
      <c r="Z726" s="3"/>
      <c r="AA726" s="3"/>
      <c r="AB726" s="3"/>
      <c r="AC726" s="3"/>
      <c r="AD726" s="3"/>
      <c r="AE726" s="3"/>
      <c r="AF726" s="3"/>
      <c r="AG726" s="3"/>
      <c r="AH726" s="3"/>
      <c r="AI726" s="3"/>
      <c r="AJ726" s="3"/>
      <c r="AK726" s="3"/>
      <c r="AL726" s="3"/>
    </row>
    <row r="727" spans="1:38" ht="12.75">
      <c r="A727" s="3"/>
      <c r="B727" s="3"/>
      <c r="C727" s="3"/>
      <c r="D727" s="3"/>
      <c r="E727" s="4"/>
      <c r="F727" s="4"/>
      <c r="G727" s="4"/>
      <c r="H727" s="111"/>
      <c r="I727" s="4"/>
      <c r="J727" s="4"/>
      <c r="K727" s="319"/>
      <c r="L727" s="113"/>
      <c r="M727" s="3"/>
      <c r="N727" s="3"/>
      <c r="O727" s="3"/>
      <c r="P727" s="3"/>
      <c r="Q727" s="3"/>
      <c r="R727" s="113"/>
      <c r="S727" s="113"/>
      <c r="T727" s="3"/>
      <c r="U727" s="3"/>
      <c r="V727" s="3"/>
      <c r="W727" s="3"/>
      <c r="X727" s="3"/>
      <c r="Y727" s="3"/>
      <c r="Z727" s="3"/>
      <c r="AA727" s="3"/>
      <c r="AB727" s="3"/>
      <c r="AC727" s="3"/>
      <c r="AD727" s="3"/>
      <c r="AE727" s="3"/>
      <c r="AF727" s="3"/>
      <c r="AG727" s="3"/>
      <c r="AH727" s="3"/>
      <c r="AI727" s="3"/>
      <c r="AJ727" s="3"/>
      <c r="AK727" s="3"/>
      <c r="AL727" s="3"/>
    </row>
    <row r="728" spans="1:38" ht="12.75">
      <c r="A728" s="3"/>
      <c r="B728" s="3"/>
      <c r="C728" s="3"/>
      <c r="D728" s="3"/>
      <c r="E728" s="4"/>
      <c r="F728" s="4"/>
      <c r="G728" s="4"/>
      <c r="H728" s="111"/>
      <c r="I728" s="4"/>
      <c r="J728" s="4"/>
      <c r="K728" s="319"/>
      <c r="L728" s="113"/>
      <c r="M728" s="3"/>
      <c r="N728" s="3"/>
      <c r="O728" s="3"/>
      <c r="P728" s="3"/>
      <c r="Q728" s="3"/>
      <c r="R728" s="113"/>
      <c r="S728" s="113"/>
      <c r="T728" s="3"/>
      <c r="U728" s="3"/>
      <c r="V728" s="3"/>
      <c r="W728" s="3"/>
      <c r="X728" s="3"/>
      <c r="Y728" s="3"/>
      <c r="Z728" s="3"/>
      <c r="AA728" s="3"/>
      <c r="AB728" s="3"/>
      <c r="AC728" s="3"/>
      <c r="AD728" s="3"/>
      <c r="AE728" s="3"/>
      <c r="AF728" s="3"/>
      <c r="AG728" s="3"/>
      <c r="AH728" s="3"/>
      <c r="AI728" s="3"/>
      <c r="AJ728" s="3"/>
      <c r="AK728" s="3"/>
      <c r="AL728" s="3"/>
    </row>
    <row r="729" spans="1:38" ht="12.75">
      <c r="A729" s="3"/>
      <c r="B729" s="3"/>
      <c r="C729" s="3"/>
      <c r="D729" s="3"/>
      <c r="E729" s="4"/>
      <c r="F729" s="4"/>
      <c r="G729" s="4"/>
      <c r="H729" s="111"/>
      <c r="I729" s="4"/>
      <c r="J729" s="4"/>
      <c r="K729" s="319"/>
      <c r="L729" s="113"/>
      <c r="M729" s="3"/>
      <c r="N729" s="3"/>
      <c r="O729" s="3"/>
      <c r="P729" s="3"/>
      <c r="Q729" s="3"/>
      <c r="R729" s="113"/>
      <c r="S729" s="113"/>
      <c r="T729" s="3"/>
      <c r="U729" s="3"/>
      <c r="V729" s="3"/>
      <c r="W729" s="3"/>
      <c r="X729" s="3"/>
      <c r="Y729" s="3"/>
      <c r="Z729" s="3"/>
      <c r="AA729" s="3"/>
      <c r="AB729" s="3"/>
      <c r="AC729" s="3"/>
      <c r="AD729" s="3"/>
      <c r="AE729" s="3"/>
      <c r="AF729" s="3"/>
      <c r="AG729" s="3"/>
      <c r="AH729" s="3"/>
      <c r="AI729" s="3"/>
      <c r="AJ729" s="3"/>
      <c r="AK729" s="3"/>
      <c r="AL729" s="3"/>
    </row>
    <row r="730" spans="1:38" ht="12.75">
      <c r="A730" s="3"/>
      <c r="B730" s="3"/>
      <c r="C730" s="3"/>
      <c r="D730" s="3"/>
      <c r="E730" s="4"/>
      <c r="F730" s="4"/>
      <c r="G730" s="4"/>
      <c r="H730" s="111"/>
      <c r="I730" s="4"/>
      <c r="J730" s="4"/>
      <c r="K730" s="319"/>
      <c r="L730" s="113"/>
      <c r="M730" s="3"/>
      <c r="N730" s="3"/>
      <c r="O730" s="3"/>
      <c r="P730" s="3"/>
      <c r="Q730" s="3"/>
      <c r="R730" s="113"/>
      <c r="S730" s="113"/>
      <c r="T730" s="3"/>
      <c r="U730" s="3"/>
      <c r="V730" s="3"/>
      <c r="W730" s="3"/>
      <c r="X730" s="3"/>
      <c r="Y730" s="3"/>
      <c r="Z730" s="3"/>
      <c r="AA730" s="3"/>
      <c r="AB730" s="3"/>
      <c r="AC730" s="3"/>
      <c r="AD730" s="3"/>
      <c r="AE730" s="3"/>
      <c r="AF730" s="3"/>
      <c r="AG730" s="3"/>
      <c r="AH730" s="3"/>
      <c r="AI730" s="3"/>
      <c r="AJ730" s="3"/>
      <c r="AK730" s="3"/>
      <c r="AL730" s="3"/>
    </row>
    <row r="731" spans="1:38" ht="12.75">
      <c r="A731" s="3"/>
      <c r="B731" s="3"/>
      <c r="C731" s="3"/>
      <c r="D731" s="3"/>
      <c r="E731" s="4"/>
      <c r="F731" s="4"/>
      <c r="G731" s="4"/>
      <c r="H731" s="111"/>
      <c r="I731" s="4"/>
      <c r="J731" s="4"/>
      <c r="K731" s="319"/>
      <c r="L731" s="113"/>
      <c r="M731" s="3"/>
      <c r="N731" s="3"/>
      <c r="O731" s="3"/>
      <c r="P731" s="3"/>
      <c r="Q731" s="3"/>
      <c r="R731" s="113"/>
      <c r="S731" s="113"/>
      <c r="T731" s="3"/>
      <c r="U731" s="3"/>
      <c r="V731" s="3"/>
      <c r="W731" s="3"/>
      <c r="X731" s="3"/>
      <c r="Y731" s="3"/>
      <c r="Z731" s="3"/>
      <c r="AA731" s="3"/>
      <c r="AB731" s="3"/>
      <c r="AC731" s="3"/>
      <c r="AD731" s="3"/>
      <c r="AE731" s="3"/>
      <c r="AF731" s="3"/>
      <c r="AG731" s="3"/>
      <c r="AH731" s="3"/>
      <c r="AI731" s="3"/>
      <c r="AJ731" s="3"/>
      <c r="AK731" s="3"/>
      <c r="AL731" s="3"/>
    </row>
    <row r="732" spans="1:38" ht="12.75">
      <c r="A732" s="3"/>
      <c r="B732" s="3"/>
      <c r="C732" s="3"/>
      <c r="D732" s="3"/>
      <c r="E732" s="4"/>
      <c r="F732" s="4"/>
      <c r="G732" s="4"/>
      <c r="H732" s="111"/>
      <c r="I732" s="4"/>
      <c r="J732" s="4"/>
      <c r="K732" s="319"/>
      <c r="L732" s="113"/>
      <c r="M732" s="3"/>
      <c r="N732" s="3"/>
      <c r="O732" s="3"/>
      <c r="P732" s="3"/>
      <c r="Q732" s="3"/>
      <c r="R732" s="113"/>
      <c r="S732" s="113"/>
      <c r="T732" s="3"/>
      <c r="U732" s="3"/>
      <c r="V732" s="3"/>
      <c r="W732" s="3"/>
      <c r="X732" s="3"/>
      <c r="Y732" s="3"/>
      <c r="Z732" s="3"/>
      <c r="AA732" s="3"/>
      <c r="AB732" s="3"/>
      <c r="AC732" s="3"/>
      <c r="AD732" s="3"/>
      <c r="AE732" s="3"/>
      <c r="AF732" s="3"/>
      <c r="AG732" s="3"/>
      <c r="AH732" s="3"/>
      <c r="AI732" s="3"/>
      <c r="AJ732" s="3"/>
      <c r="AK732" s="3"/>
      <c r="AL732" s="3"/>
    </row>
    <row r="733" spans="1:38" ht="12.75">
      <c r="A733" s="3"/>
      <c r="B733" s="3"/>
      <c r="C733" s="3"/>
      <c r="D733" s="3"/>
      <c r="E733" s="4"/>
      <c r="F733" s="4"/>
      <c r="G733" s="4"/>
      <c r="H733" s="111"/>
      <c r="I733" s="4"/>
      <c r="J733" s="4"/>
      <c r="K733" s="319"/>
      <c r="L733" s="113"/>
      <c r="M733" s="3"/>
      <c r="N733" s="3"/>
      <c r="O733" s="3"/>
      <c r="P733" s="3"/>
      <c r="Q733" s="3"/>
      <c r="R733" s="113"/>
      <c r="S733" s="113"/>
      <c r="T733" s="3"/>
      <c r="U733" s="3"/>
      <c r="V733" s="3"/>
      <c r="W733" s="3"/>
      <c r="X733" s="3"/>
      <c r="Y733" s="3"/>
      <c r="Z733" s="3"/>
      <c r="AA733" s="3"/>
      <c r="AB733" s="3"/>
      <c r="AC733" s="3"/>
      <c r="AD733" s="3"/>
      <c r="AE733" s="3"/>
      <c r="AF733" s="3"/>
      <c r="AG733" s="3"/>
      <c r="AH733" s="3"/>
      <c r="AI733" s="3"/>
      <c r="AJ733" s="3"/>
      <c r="AK733" s="3"/>
      <c r="AL733" s="3"/>
    </row>
    <row r="734" spans="1:38" ht="12.75">
      <c r="A734" s="3"/>
      <c r="B734" s="3"/>
      <c r="C734" s="3"/>
      <c r="D734" s="3"/>
      <c r="E734" s="4"/>
      <c r="F734" s="4"/>
      <c r="G734" s="4"/>
      <c r="H734" s="111"/>
      <c r="I734" s="4"/>
      <c r="J734" s="4"/>
      <c r="K734" s="319"/>
      <c r="L734" s="113"/>
      <c r="M734" s="3"/>
      <c r="N734" s="3"/>
      <c r="O734" s="3"/>
      <c r="P734" s="3"/>
      <c r="Q734" s="3"/>
      <c r="R734" s="113"/>
      <c r="S734" s="113"/>
      <c r="T734" s="3"/>
      <c r="U734" s="3"/>
      <c r="V734" s="3"/>
      <c r="W734" s="3"/>
      <c r="X734" s="3"/>
      <c r="Y734" s="3"/>
      <c r="Z734" s="3"/>
      <c r="AA734" s="3"/>
      <c r="AB734" s="3"/>
      <c r="AC734" s="3"/>
      <c r="AD734" s="3"/>
      <c r="AE734" s="3"/>
      <c r="AF734" s="3"/>
      <c r="AG734" s="3"/>
      <c r="AH734" s="3"/>
      <c r="AI734" s="3"/>
      <c r="AJ734" s="3"/>
      <c r="AK734" s="3"/>
      <c r="AL734" s="3"/>
    </row>
    <row r="735" spans="1:38" ht="12.75">
      <c r="A735" s="3"/>
      <c r="B735" s="3"/>
      <c r="C735" s="3"/>
      <c r="D735" s="3"/>
      <c r="E735" s="4"/>
      <c r="F735" s="4"/>
      <c r="G735" s="4"/>
      <c r="H735" s="111"/>
      <c r="I735" s="4"/>
      <c r="J735" s="4"/>
      <c r="K735" s="319"/>
      <c r="L735" s="113"/>
      <c r="M735" s="3"/>
      <c r="N735" s="3"/>
      <c r="O735" s="3"/>
      <c r="P735" s="3"/>
      <c r="Q735" s="3"/>
      <c r="R735" s="113"/>
      <c r="S735" s="113"/>
      <c r="T735" s="3"/>
      <c r="U735" s="3"/>
      <c r="V735" s="3"/>
      <c r="W735" s="3"/>
      <c r="X735" s="3"/>
      <c r="Y735" s="3"/>
      <c r="Z735" s="3"/>
      <c r="AA735" s="3"/>
      <c r="AB735" s="3"/>
      <c r="AC735" s="3"/>
      <c r="AD735" s="3"/>
      <c r="AE735" s="3"/>
      <c r="AF735" s="3"/>
      <c r="AG735" s="3"/>
      <c r="AH735" s="3"/>
      <c r="AI735" s="3"/>
      <c r="AJ735" s="3"/>
      <c r="AK735" s="3"/>
      <c r="AL735" s="3"/>
    </row>
    <row r="736" spans="1:38" ht="12.75">
      <c r="A736" s="3"/>
      <c r="B736" s="3"/>
      <c r="C736" s="3"/>
      <c r="D736" s="3"/>
      <c r="E736" s="4"/>
      <c r="F736" s="4"/>
      <c r="G736" s="4"/>
      <c r="H736" s="111"/>
      <c r="I736" s="4"/>
      <c r="J736" s="4"/>
      <c r="K736" s="319"/>
      <c r="L736" s="113"/>
      <c r="M736" s="3"/>
      <c r="N736" s="3"/>
      <c r="O736" s="3"/>
      <c r="P736" s="3"/>
      <c r="Q736" s="3"/>
      <c r="R736" s="113"/>
      <c r="S736" s="113"/>
      <c r="T736" s="3"/>
      <c r="U736" s="3"/>
      <c r="V736" s="3"/>
      <c r="W736" s="3"/>
      <c r="X736" s="3"/>
      <c r="Y736" s="3"/>
      <c r="Z736" s="3"/>
      <c r="AA736" s="3"/>
      <c r="AB736" s="3"/>
      <c r="AC736" s="3"/>
      <c r="AD736" s="3"/>
      <c r="AE736" s="3"/>
      <c r="AF736" s="3"/>
      <c r="AG736" s="3"/>
      <c r="AH736" s="3"/>
      <c r="AI736" s="3"/>
      <c r="AJ736" s="3"/>
      <c r="AK736" s="3"/>
      <c r="AL736" s="3"/>
    </row>
    <row r="737" spans="1:38" ht="12.75">
      <c r="A737" s="3"/>
      <c r="B737" s="3"/>
      <c r="C737" s="3"/>
      <c r="D737" s="3"/>
      <c r="E737" s="4"/>
      <c r="F737" s="4"/>
      <c r="G737" s="4"/>
      <c r="H737" s="111"/>
      <c r="I737" s="4"/>
      <c r="J737" s="4"/>
      <c r="K737" s="319"/>
      <c r="L737" s="113"/>
      <c r="M737" s="3"/>
      <c r="N737" s="3"/>
      <c r="O737" s="3"/>
      <c r="P737" s="3"/>
      <c r="Q737" s="3"/>
      <c r="R737" s="113"/>
      <c r="S737" s="113"/>
      <c r="T737" s="3"/>
      <c r="U737" s="3"/>
      <c r="V737" s="3"/>
      <c r="W737" s="3"/>
      <c r="X737" s="3"/>
      <c r="Y737" s="3"/>
      <c r="Z737" s="3"/>
      <c r="AA737" s="3"/>
      <c r="AB737" s="3"/>
      <c r="AC737" s="3"/>
      <c r="AD737" s="3"/>
      <c r="AE737" s="3"/>
      <c r="AF737" s="3"/>
      <c r="AG737" s="3"/>
      <c r="AH737" s="3"/>
      <c r="AI737" s="3"/>
      <c r="AJ737" s="3"/>
      <c r="AK737" s="3"/>
      <c r="AL737" s="3"/>
    </row>
    <row r="738" spans="1:38" ht="12.75">
      <c r="A738" s="3"/>
      <c r="B738" s="3"/>
      <c r="C738" s="3"/>
      <c r="D738" s="3"/>
      <c r="E738" s="4"/>
      <c r="F738" s="4"/>
      <c r="G738" s="4"/>
      <c r="H738" s="111"/>
      <c r="I738" s="4"/>
      <c r="J738" s="4"/>
      <c r="K738" s="319"/>
      <c r="L738" s="113"/>
      <c r="M738" s="3"/>
      <c r="N738" s="3"/>
      <c r="O738" s="3"/>
      <c r="P738" s="3"/>
      <c r="Q738" s="3"/>
      <c r="R738" s="113"/>
      <c r="S738" s="113"/>
      <c r="T738" s="3"/>
      <c r="U738" s="3"/>
      <c r="V738" s="3"/>
      <c r="W738" s="3"/>
      <c r="X738" s="3"/>
      <c r="Y738" s="3"/>
      <c r="Z738" s="3"/>
      <c r="AA738" s="3"/>
      <c r="AB738" s="3"/>
      <c r="AC738" s="3"/>
      <c r="AD738" s="3"/>
      <c r="AE738" s="3"/>
      <c r="AF738" s="3"/>
      <c r="AG738" s="3"/>
      <c r="AH738" s="3"/>
      <c r="AI738" s="3"/>
      <c r="AJ738" s="3"/>
      <c r="AK738" s="3"/>
      <c r="AL738" s="3"/>
    </row>
    <row r="739" spans="1:38" ht="12.75">
      <c r="A739" s="3"/>
      <c r="B739" s="3"/>
      <c r="C739" s="3"/>
      <c r="D739" s="3"/>
      <c r="E739" s="4"/>
      <c r="F739" s="4"/>
      <c r="G739" s="4"/>
      <c r="H739" s="111"/>
      <c r="I739" s="4"/>
      <c r="J739" s="4"/>
      <c r="K739" s="319"/>
      <c r="L739" s="113"/>
      <c r="M739" s="3"/>
      <c r="N739" s="3"/>
      <c r="O739" s="3"/>
      <c r="P739" s="3"/>
      <c r="Q739" s="3"/>
      <c r="R739" s="113"/>
      <c r="S739" s="113"/>
      <c r="T739" s="3"/>
      <c r="U739" s="3"/>
      <c r="V739" s="3"/>
      <c r="W739" s="3"/>
      <c r="X739" s="3"/>
      <c r="Y739" s="3"/>
      <c r="Z739" s="3"/>
      <c r="AA739" s="3"/>
      <c r="AB739" s="3"/>
      <c r="AC739" s="3"/>
      <c r="AD739" s="3"/>
      <c r="AE739" s="3"/>
      <c r="AF739" s="3"/>
      <c r="AG739" s="3"/>
      <c r="AH739" s="3"/>
      <c r="AI739" s="3"/>
      <c r="AJ739" s="3"/>
      <c r="AK739" s="3"/>
      <c r="AL739" s="3"/>
    </row>
    <row r="740" spans="1:38" ht="12.75">
      <c r="A740" s="3"/>
      <c r="B740" s="3"/>
      <c r="C740" s="3"/>
      <c r="D740" s="3"/>
      <c r="E740" s="4"/>
      <c r="F740" s="4"/>
      <c r="G740" s="4"/>
      <c r="H740" s="111"/>
      <c r="I740" s="4"/>
      <c r="J740" s="4"/>
      <c r="K740" s="319"/>
      <c r="L740" s="113"/>
      <c r="M740" s="3"/>
      <c r="N740" s="3"/>
      <c r="O740" s="3"/>
      <c r="P740" s="3"/>
      <c r="Q740" s="3"/>
      <c r="R740" s="113"/>
      <c r="S740" s="113"/>
      <c r="T740" s="3"/>
      <c r="U740" s="3"/>
      <c r="V740" s="3"/>
      <c r="W740" s="3"/>
      <c r="X740" s="3"/>
      <c r="Y740" s="3"/>
      <c r="Z740" s="3"/>
      <c r="AA740" s="3"/>
      <c r="AB740" s="3"/>
      <c r="AC740" s="3"/>
      <c r="AD740" s="3"/>
      <c r="AE740" s="3"/>
      <c r="AF740" s="3"/>
      <c r="AG740" s="3"/>
      <c r="AH740" s="3"/>
      <c r="AI740" s="3"/>
      <c r="AJ740" s="3"/>
      <c r="AK740" s="3"/>
      <c r="AL740" s="3"/>
    </row>
    <row r="741" spans="1:38" ht="12.75">
      <c r="A741" s="3"/>
      <c r="B741" s="3"/>
      <c r="C741" s="3"/>
      <c r="D741" s="3"/>
      <c r="E741" s="4"/>
      <c r="F741" s="4"/>
      <c r="G741" s="4"/>
      <c r="H741" s="111"/>
      <c r="I741" s="4"/>
      <c r="J741" s="4"/>
      <c r="K741" s="319"/>
      <c r="L741" s="113"/>
      <c r="M741" s="3"/>
      <c r="N741" s="3"/>
      <c r="O741" s="3"/>
      <c r="P741" s="3"/>
      <c r="Q741" s="3"/>
      <c r="R741" s="113"/>
      <c r="S741" s="113"/>
      <c r="T741" s="3"/>
      <c r="U741" s="3"/>
      <c r="V741" s="3"/>
      <c r="W741" s="3"/>
      <c r="X741" s="3"/>
      <c r="Y741" s="3"/>
      <c r="Z741" s="3"/>
      <c r="AA741" s="3"/>
      <c r="AB741" s="3"/>
      <c r="AC741" s="3"/>
      <c r="AD741" s="3"/>
      <c r="AE741" s="3"/>
      <c r="AF741" s="3"/>
      <c r="AG741" s="3"/>
      <c r="AH741" s="3"/>
      <c r="AI741" s="3"/>
      <c r="AJ741" s="3"/>
      <c r="AK741" s="3"/>
      <c r="AL741" s="3"/>
    </row>
    <row r="742" spans="1:38" ht="12.75">
      <c r="A742" s="3"/>
      <c r="B742" s="3"/>
      <c r="C742" s="3"/>
      <c r="D742" s="3"/>
      <c r="E742" s="4"/>
      <c r="F742" s="4"/>
      <c r="G742" s="4"/>
      <c r="H742" s="111"/>
      <c r="I742" s="4"/>
      <c r="J742" s="4"/>
      <c r="K742" s="319"/>
      <c r="L742" s="113"/>
      <c r="M742" s="3"/>
      <c r="N742" s="3"/>
      <c r="O742" s="3"/>
      <c r="P742" s="3"/>
      <c r="Q742" s="3"/>
      <c r="R742" s="113"/>
      <c r="S742" s="113"/>
      <c r="T742" s="3"/>
      <c r="U742" s="3"/>
      <c r="V742" s="3"/>
      <c r="W742" s="3"/>
      <c r="X742" s="3"/>
      <c r="Y742" s="3"/>
      <c r="Z742" s="3"/>
      <c r="AA742" s="3"/>
      <c r="AB742" s="3"/>
      <c r="AC742" s="3"/>
      <c r="AD742" s="3"/>
      <c r="AE742" s="3"/>
      <c r="AF742" s="3"/>
      <c r="AG742" s="3"/>
      <c r="AH742" s="3"/>
      <c r="AI742" s="3"/>
      <c r="AJ742" s="3"/>
      <c r="AK742" s="3"/>
      <c r="AL742" s="3"/>
    </row>
    <row r="743" spans="1:38" ht="12.75">
      <c r="A743" s="3"/>
      <c r="B743" s="3"/>
      <c r="C743" s="3"/>
      <c r="D743" s="3"/>
      <c r="E743" s="4"/>
      <c r="F743" s="4"/>
      <c r="G743" s="4"/>
      <c r="H743" s="111"/>
      <c r="I743" s="4"/>
      <c r="J743" s="4"/>
      <c r="K743" s="319"/>
      <c r="L743" s="113"/>
      <c r="M743" s="3"/>
      <c r="N743" s="3"/>
      <c r="O743" s="3"/>
      <c r="P743" s="3"/>
      <c r="Q743" s="3"/>
      <c r="R743" s="113"/>
      <c r="S743" s="113"/>
      <c r="T743" s="3"/>
      <c r="U743" s="3"/>
      <c r="V743" s="3"/>
      <c r="W743" s="3"/>
      <c r="X743" s="3"/>
      <c r="Y743" s="3"/>
      <c r="Z743" s="3"/>
      <c r="AA743" s="3"/>
      <c r="AB743" s="3"/>
      <c r="AC743" s="3"/>
      <c r="AD743" s="3"/>
      <c r="AE743" s="3"/>
      <c r="AF743" s="3"/>
      <c r="AG743" s="3"/>
      <c r="AH743" s="3"/>
      <c r="AI743" s="3"/>
      <c r="AJ743" s="3"/>
      <c r="AK743" s="3"/>
      <c r="AL743" s="3"/>
    </row>
    <row r="744" spans="1:38" ht="12.75">
      <c r="A744" s="3"/>
      <c r="B744" s="3"/>
      <c r="C744" s="3"/>
      <c r="D744" s="3"/>
      <c r="E744" s="4"/>
      <c r="F744" s="4"/>
      <c r="G744" s="4"/>
      <c r="H744" s="111"/>
      <c r="I744" s="4"/>
      <c r="J744" s="4"/>
      <c r="K744" s="319"/>
      <c r="L744" s="113"/>
      <c r="M744" s="3"/>
      <c r="N744" s="3"/>
      <c r="O744" s="3"/>
      <c r="P744" s="3"/>
      <c r="Q744" s="3"/>
      <c r="R744" s="113"/>
      <c r="S744" s="113"/>
      <c r="T744" s="3"/>
      <c r="U744" s="3"/>
      <c r="V744" s="3"/>
      <c r="W744" s="3"/>
      <c r="X744" s="3"/>
      <c r="Y744" s="3"/>
      <c r="Z744" s="3"/>
      <c r="AA744" s="3"/>
      <c r="AB744" s="3"/>
      <c r="AC744" s="3"/>
      <c r="AD744" s="3"/>
      <c r="AE744" s="3"/>
      <c r="AF744" s="3"/>
      <c r="AG744" s="3"/>
      <c r="AH744" s="3"/>
      <c r="AI744" s="3"/>
      <c r="AJ744" s="3"/>
      <c r="AK744" s="3"/>
      <c r="AL744" s="3"/>
    </row>
    <row r="745" spans="1:38" ht="12.75">
      <c r="A745" s="3"/>
      <c r="B745" s="3"/>
      <c r="C745" s="3"/>
      <c r="D745" s="3"/>
      <c r="E745" s="4"/>
      <c r="F745" s="4"/>
      <c r="G745" s="4"/>
      <c r="H745" s="111"/>
      <c r="I745" s="4"/>
      <c r="J745" s="4"/>
      <c r="K745" s="319"/>
      <c r="L745" s="113"/>
      <c r="M745" s="3"/>
      <c r="N745" s="3"/>
      <c r="O745" s="3"/>
      <c r="P745" s="3"/>
      <c r="Q745" s="3"/>
      <c r="R745" s="113"/>
      <c r="S745" s="113"/>
      <c r="T745" s="3"/>
      <c r="U745" s="3"/>
      <c r="V745" s="3"/>
      <c r="W745" s="3"/>
      <c r="X745" s="3"/>
      <c r="Y745" s="3"/>
      <c r="Z745" s="3"/>
      <c r="AA745" s="3"/>
      <c r="AB745" s="3"/>
      <c r="AC745" s="3"/>
      <c r="AD745" s="3"/>
      <c r="AE745" s="3"/>
      <c r="AF745" s="3"/>
      <c r="AG745" s="3"/>
      <c r="AH745" s="3"/>
      <c r="AI745" s="3"/>
      <c r="AJ745" s="3"/>
      <c r="AK745" s="3"/>
      <c r="AL745" s="3"/>
    </row>
    <row r="746" spans="1:38" ht="12.75">
      <c r="A746" s="3"/>
      <c r="B746" s="3"/>
      <c r="C746" s="3"/>
      <c r="D746" s="3"/>
      <c r="E746" s="4"/>
      <c r="F746" s="4"/>
      <c r="G746" s="4"/>
      <c r="H746" s="111"/>
      <c r="I746" s="4"/>
      <c r="J746" s="4"/>
      <c r="K746" s="319"/>
      <c r="L746" s="113"/>
      <c r="M746" s="3"/>
      <c r="N746" s="3"/>
      <c r="O746" s="3"/>
      <c r="P746" s="3"/>
      <c r="Q746" s="3"/>
      <c r="R746" s="113"/>
      <c r="S746" s="113"/>
      <c r="T746" s="3"/>
      <c r="U746" s="3"/>
      <c r="V746" s="3"/>
      <c r="W746" s="3"/>
      <c r="X746" s="3"/>
      <c r="Y746" s="3"/>
      <c r="Z746" s="3"/>
      <c r="AA746" s="3"/>
      <c r="AB746" s="3"/>
      <c r="AC746" s="3"/>
      <c r="AD746" s="3"/>
      <c r="AE746" s="3"/>
      <c r="AF746" s="3"/>
      <c r="AG746" s="3"/>
      <c r="AH746" s="3"/>
      <c r="AI746" s="3"/>
      <c r="AJ746" s="3"/>
      <c r="AK746" s="3"/>
      <c r="AL746" s="3"/>
    </row>
    <row r="747" spans="1:38" ht="12.75">
      <c r="A747" s="3"/>
      <c r="B747" s="3"/>
      <c r="C747" s="3"/>
      <c r="D747" s="3"/>
      <c r="E747" s="4"/>
      <c r="F747" s="4"/>
      <c r="G747" s="4"/>
      <c r="H747" s="111"/>
      <c r="I747" s="4"/>
      <c r="J747" s="4"/>
      <c r="K747" s="319"/>
      <c r="L747" s="113"/>
      <c r="M747" s="3"/>
      <c r="N747" s="3"/>
      <c r="O747" s="3"/>
      <c r="P747" s="3"/>
      <c r="Q747" s="3"/>
      <c r="R747" s="113"/>
      <c r="S747" s="113"/>
      <c r="T747" s="3"/>
      <c r="U747" s="3"/>
      <c r="V747" s="3"/>
      <c r="W747" s="3"/>
      <c r="X747" s="3"/>
      <c r="Y747" s="3"/>
      <c r="Z747" s="3"/>
      <c r="AA747" s="3"/>
      <c r="AB747" s="3"/>
      <c r="AC747" s="3"/>
      <c r="AD747" s="3"/>
      <c r="AE747" s="3"/>
      <c r="AF747" s="3"/>
      <c r="AG747" s="3"/>
      <c r="AH747" s="3"/>
      <c r="AI747" s="3"/>
      <c r="AJ747" s="3"/>
      <c r="AK747" s="3"/>
      <c r="AL747" s="3"/>
    </row>
    <row r="748" spans="1:38" ht="12.75">
      <c r="A748" s="3"/>
      <c r="B748" s="3"/>
      <c r="C748" s="3"/>
      <c r="D748" s="3"/>
      <c r="E748" s="4"/>
      <c r="F748" s="4"/>
      <c r="G748" s="4"/>
      <c r="H748" s="111"/>
      <c r="I748" s="4"/>
      <c r="J748" s="4"/>
      <c r="K748" s="319"/>
      <c r="L748" s="113"/>
      <c r="M748" s="3"/>
      <c r="N748" s="3"/>
      <c r="O748" s="3"/>
      <c r="P748" s="3"/>
      <c r="Q748" s="3"/>
      <c r="R748" s="113"/>
      <c r="S748" s="113"/>
      <c r="T748" s="3"/>
      <c r="U748" s="3"/>
      <c r="V748" s="3"/>
      <c r="W748" s="3"/>
      <c r="X748" s="3"/>
      <c r="Y748" s="3"/>
      <c r="Z748" s="3"/>
      <c r="AA748" s="3"/>
      <c r="AB748" s="3"/>
      <c r="AC748" s="3"/>
      <c r="AD748" s="3"/>
      <c r="AE748" s="3"/>
      <c r="AF748" s="3"/>
      <c r="AG748" s="3"/>
      <c r="AH748" s="3"/>
      <c r="AI748" s="3"/>
      <c r="AJ748" s="3"/>
      <c r="AK748" s="3"/>
      <c r="AL748" s="3"/>
    </row>
    <row r="749" spans="1:38" ht="12.75">
      <c r="A749" s="3"/>
      <c r="B749" s="3"/>
      <c r="C749" s="3"/>
      <c r="D749" s="3"/>
      <c r="E749" s="4"/>
      <c r="F749" s="4"/>
      <c r="G749" s="4"/>
      <c r="H749" s="111"/>
      <c r="I749" s="4"/>
      <c r="J749" s="4"/>
      <c r="K749" s="319"/>
      <c r="L749" s="113"/>
      <c r="M749" s="3"/>
      <c r="N749" s="3"/>
      <c r="O749" s="3"/>
      <c r="P749" s="3"/>
      <c r="Q749" s="3"/>
      <c r="R749" s="113"/>
      <c r="S749" s="113"/>
      <c r="T749" s="3"/>
      <c r="U749" s="3"/>
      <c r="V749" s="3"/>
      <c r="W749" s="3"/>
      <c r="X749" s="3"/>
      <c r="Y749" s="3"/>
      <c r="Z749" s="3"/>
      <c r="AA749" s="3"/>
      <c r="AB749" s="3"/>
      <c r="AC749" s="3"/>
      <c r="AD749" s="3"/>
      <c r="AE749" s="3"/>
      <c r="AF749" s="3"/>
      <c r="AG749" s="3"/>
      <c r="AH749" s="3"/>
      <c r="AI749" s="3"/>
      <c r="AJ749" s="3"/>
      <c r="AK749" s="3"/>
      <c r="AL749" s="3"/>
    </row>
    <row r="750" spans="1:38" ht="12.75">
      <c r="A750" s="3"/>
      <c r="B750" s="3"/>
      <c r="C750" s="3"/>
      <c r="D750" s="3"/>
      <c r="E750" s="4"/>
      <c r="F750" s="4"/>
      <c r="G750" s="4"/>
      <c r="H750" s="111"/>
      <c r="I750" s="4"/>
      <c r="J750" s="4"/>
      <c r="K750" s="319"/>
      <c r="L750" s="113"/>
      <c r="M750" s="3"/>
      <c r="N750" s="3"/>
      <c r="O750" s="3"/>
      <c r="P750" s="3"/>
      <c r="Q750" s="3"/>
      <c r="R750" s="113"/>
      <c r="S750" s="113"/>
      <c r="T750" s="3"/>
      <c r="U750" s="3"/>
      <c r="V750" s="3"/>
      <c r="W750" s="3"/>
      <c r="X750" s="3"/>
      <c r="Y750" s="3"/>
      <c r="Z750" s="3"/>
      <c r="AA750" s="3"/>
      <c r="AB750" s="3"/>
      <c r="AC750" s="3"/>
      <c r="AD750" s="3"/>
      <c r="AE750" s="3"/>
      <c r="AF750" s="3"/>
      <c r="AG750" s="3"/>
      <c r="AH750" s="3"/>
      <c r="AI750" s="3"/>
      <c r="AJ750" s="3"/>
      <c r="AK750" s="3"/>
      <c r="AL750" s="3"/>
    </row>
    <row r="751" spans="1:38" ht="12.75">
      <c r="A751" s="3"/>
      <c r="B751" s="3"/>
      <c r="C751" s="3"/>
      <c r="D751" s="3"/>
      <c r="E751" s="4"/>
      <c r="F751" s="4"/>
      <c r="G751" s="4"/>
      <c r="H751" s="111"/>
      <c r="I751" s="4"/>
      <c r="J751" s="4"/>
      <c r="K751" s="319"/>
      <c r="L751" s="113"/>
      <c r="M751" s="3"/>
      <c r="N751" s="3"/>
      <c r="O751" s="3"/>
      <c r="P751" s="3"/>
      <c r="Q751" s="3"/>
      <c r="R751" s="113"/>
      <c r="S751" s="113"/>
      <c r="T751" s="3"/>
      <c r="U751" s="3"/>
      <c r="V751" s="3"/>
      <c r="W751" s="3"/>
      <c r="X751" s="3"/>
      <c r="Y751" s="3"/>
      <c r="Z751" s="3"/>
      <c r="AA751" s="3"/>
      <c r="AB751" s="3"/>
      <c r="AC751" s="3"/>
      <c r="AD751" s="3"/>
      <c r="AE751" s="3"/>
      <c r="AF751" s="3"/>
      <c r="AG751" s="3"/>
      <c r="AH751" s="3"/>
      <c r="AI751" s="3"/>
      <c r="AJ751" s="3"/>
      <c r="AK751" s="3"/>
      <c r="AL751" s="3"/>
    </row>
    <row r="752" spans="1:38" ht="12.75">
      <c r="A752" s="3"/>
      <c r="B752" s="3"/>
      <c r="C752" s="3"/>
      <c r="D752" s="3"/>
      <c r="E752" s="4"/>
      <c r="F752" s="4"/>
      <c r="G752" s="4"/>
      <c r="H752" s="111"/>
      <c r="I752" s="4"/>
      <c r="J752" s="4"/>
      <c r="K752" s="319"/>
      <c r="L752" s="113"/>
      <c r="M752" s="3"/>
      <c r="N752" s="3"/>
      <c r="O752" s="3"/>
      <c r="P752" s="3"/>
      <c r="Q752" s="3"/>
      <c r="R752" s="113"/>
      <c r="S752" s="113"/>
      <c r="T752" s="3"/>
      <c r="U752" s="3"/>
      <c r="V752" s="3"/>
      <c r="W752" s="3"/>
      <c r="X752" s="3"/>
      <c r="Y752" s="3"/>
      <c r="Z752" s="3"/>
      <c r="AA752" s="3"/>
      <c r="AB752" s="3"/>
      <c r="AC752" s="3"/>
      <c r="AD752" s="3"/>
      <c r="AE752" s="3"/>
      <c r="AF752" s="3"/>
      <c r="AG752" s="3"/>
      <c r="AH752" s="3"/>
      <c r="AI752" s="3"/>
      <c r="AJ752" s="3"/>
      <c r="AK752" s="3"/>
      <c r="AL752" s="3"/>
    </row>
    <row r="753" spans="1:38" ht="12.75">
      <c r="A753" s="3"/>
      <c r="B753" s="3"/>
      <c r="C753" s="3"/>
      <c r="D753" s="3"/>
      <c r="E753" s="4"/>
      <c r="F753" s="4"/>
      <c r="G753" s="4"/>
      <c r="H753" s="111"/>
      <c r="I753" s="4"/>
      <c r="J753" s="4"/>
      <c r="K753" s="319"/>
      <c r="L753" s="113"/>
      <c r="M753" s="3"/>
      <c r="N753" s="3"/>
      <c r="O753" s="3"/>
      <c r="P753" s="3"/>
      <c r="Q753" s="3"/>
      <c r="R753" s="113"/>
      <c r="S753" s="113"/>
      <c r="T753" s="3"/>
      <c r="U753" s="3"/>
      <c r="V753" s="3"/>
      <c r="W753" s="3"/>
      <c r="X753" s="3"/>
      <c r="Y753" s="3"/>
      <c r="Z753" s="3"/>
      <c r="AA753" s="3"/>
      <c r="AB753" s="3"/>
      <c r="AC753" s="3"/>
      <c r="AD753" s="3"/>
      <c r="AE753" s="3"/>
      <c r="AF753" s="3"/>
      <c r="AG753" s="3"/>
      <c r="AH753" s="3"/>
      <c r="AI753" s="3"/>
      <c r="AJ753" s="3"/>
      <c r="AK753" s="3"/>
      <c r="AL753" s="3"/>
    </row>
    <row r="754" spans="1:38" ht="12.75">
      <c r="A754" s="3"/>
      <c r="B754" s="3"/>
      <c r="C754" s="3"/>
      <c r="D754" s="3"/>
      <c r="E754" s="4"/>
      <c r="F754" s="4"/>
      <c r="G754" s="4"/>
      <c r="H754" s="111"/>
      <c r="I754" s="4"/>
      <c r="J754" s="4"/>
      <c r="K754" s="319"/>
      <c r="L754" s="113"/>
      <c r="M754" s="3"/>
      <c r="N754" s="3"/>
      <c r="O754" s="3"/>
      <c r="P754" s="3"/>
      <c r="Q754" s="3"/>
      <c r="R754" s="113"/>
      <c r="S754" s="113"/>
      <c r="T754" s="3"/>
      <c r="U754" s="3"/>
      <c r="V754" s="3"/>
      <c r="W754" s="3"/>
      <c r="X754" s="3"/>
      <c r="Y754" s="3"/>
      <c r="Z754" s="3"/>
      <c r="AA754" s="3"/>
      <c r="AB754" s="3"/>
      <c r="AC754" s="3"/>
      <c r="AD754" s="3"/>
      <c r="AE754" s="3"/>
      <c r="AF754" s="3"/>
      <c r="AG754" s="3"/>
      <c r="AH754" s="3"/>
      <c r="AI754" s="3"/>
      <c r="AJ754" s="3"/>
      <c r="AK754" s="3"/>
      <c r="AL754" s="3"/>
    </row>
    <row r="755" spans="1:38" ht="12.75">
      <c r="A755" s="3"/>
      <c r="B755" s="3"/>
      <c r="C755" s="3"/>
      <c r="D755" s="3"/>
      <c r="E755" s="4"/>
      <c r="F755" s="4"/>
      <c r="G755" s="4"/>
      <c r="H755" s="111"/>
      <c r="I755" s="4"/>
      <c r="J755" s="4"/>
      <c r="K755" s="319"/>
      <c r="L755" s="113"/>
      <c r="M755" s="3"/>
      <c r="N755" s="3"/>
      <c r="O755" s="3"/>
      <c r="P755" s="3"/>
      <c r="Q755" s="3"/>
      <c r="R755" s="113"/>
      <c r="S755" s="113"/>
      <c r="T755" s="3"/>
      <c r="U755" s="3"/>
      <c r="V755" s="3"/>
      <c r="W755" s="3"/>
      <c r="X755" s="3"/>
      <c r="Y755" s="3"/>
      <c r="Z755" s="3"/>
      <c r="AA755" s="3"/>
      <c r="AB755" s="3"/>
      <c r="AC755" s="3"/>
      <c r="AD755" s="3"/>
      <c r="AE755" s="3"/>
      <c r="AF755" s="3"/>
      <c r="AG755" s="3"/>
      <c r="AH755" s="3"/>
      <c r="AI755" s="3"/>
      <c r="AJ755" s="3"/>
      <c r="AK755" s="3"/>
      <c r="AL755" s="3"/>
    </row>
    <row r="756" spans="1:38" ht="12.75">
      <c r="A756" s="3"/>
      <c r="B756" s="3"/>
      <c r="C756" s="3"/>
      <c r="D756" s="3"/>
      <c r="E756" s="4"/>
      <c r="F756" s="4"/>
      <c r="G756" s="4"/>
      <c r="H756" s="111"/>
      <c r="I756" s="4"/>
      <c r="J756" s="4"/>
      <c r="K756" s="319"/>
      <c r="L756" s="113"/>
      <c r="M756" s="3"/>
      <c r="N756" s="3"/>
      <c r="O756" s="3"/>
      <c r="P756" s="3"/>
      <c r="Q756" s="3"/>
      <c r="R756" s="113"/>
      <c r="S756" s="113"/>
      <c r="T756" s="3"/>
      <c r="U756" s="3"/>
      <c r="V756" s="3"/>
      <c r="W756" s="3"/>
      <c r="X756" s="3"/>
      <c r="Y756" s="3"/>
      <c r="Z756" s="3"/>
      <c r="AA756" s="3"/>
      <c r="AB756" s="3"/>
      <c r="AC756" s="3"/>
      <c r="AD756" s="3"/>
      <c r="AE756" s="3"/>
      <c r="AF756" s="3"/>
      <c r="AG756" s="3"/>
      <c r="AH756" s="3"/>
      <c r="AI756" s="3"/>
      <c r="AJ756" s="3"/>
      <c r="AK756" s="3"/>
      <c r="AL756" s="3"/>
    </row>
    <row r="757" spans="1:38" ht="12.75">
      <c r="A757" s="3"/>
      <c r="B757" s="3"/>
      <c r="C757" s="3"/>
      <c r="D757" s="3"/>
      <c r="E757" s="4"/>
      <c r="F757" s="4"/>
      <c r="G757" s="4"/>
      <c r="H757" s="111"/>
      <c r="I757" s="4"/>
      <c r="J757" s="4"/>
      <c r="K757" s="319"/>
      <c r="L757" s="113"/>
      <c r="M757" s="3"/>
      <c r="N757" s="3"/>
      <c r="O757" s="3"/>
      <c r="P757" s="3"/>
      <c r="Q757" s="3"/>
      <c r="R757" s="113"/>
      <c r="S757" s="113"/>
      <c r="T757" s="3"/>
      <c r="U757" s="3"/>
      <c r="V757" s="3"/>
      <c r="W757" s="3"/>
      <c r="X757" s="3"/>
      <c r="Y757" s="3"/>
      <c r="Z757" s="3"/>
      <c r="AA757" s="3"/>
      <c r="AB757" s="3"/>
      <c r="AC757" s="3"/>
      <c r="AD757" s="3"/>
      <c r="AE757" s="3"/>
      <c r="AF757" s="3"/>
      <c r="AG757" s="3"/>
      <c r="AH757" s="3"/>
      <c r="AI757" s="3"/>
      <c r="AJ757" s="3"/>
      <c r="AK757" s="3"/>
      <c r="AL757" s="3"/>
    </row>
    <row r="758" spans="1:38" ht="12.75">
      <c r="A758" s="3"/>
      <c r="B758" s="3"/>
      <c r="C758" s="3"/>
      <c r="D758" s="3"/>
      <c r="E758" s="4"/>
      <c r="F758" s="4"/>
      <c r="G758" s="4"/>
      <c r="H758" s="111"/>
      <c r="I758" s="4"/>
      <c r="J758" s="4"/>
      <c r="K758" s="319"/>
      <c r="L758" s="113"/>
      <c r="M758" s="3"/>
      <c r="N758" s="3"/>
      <c r="O758" s="3"/>
      <c r="P758" s="3"/>
      <c r="Q758" s="3"/>
      <c r="R758" s="113"/>
      <c r="S758" s="113"/>
      <c r="T758" s="3"/>
      <c r="U758" s="3"/>
      <c r="V758" s="3"/>
      <c r="W758" s="3"/>
      <c r="X758" s="3"/>
      <c r="Y758" s="3"/>
      <c r="Z758" s="3"/>
      <c r="AA758" s="3"/>
      <c r="AB758" s="3"/>
      <c r="AC758" s="3"/>
      <c r="AD758" s="3"/>
      <c r="AE758" s="3"/>
      <c r="AF758" s="3"/>
      <c r="AG758" s="3"/>
      <c r="AH758" s="3"/>
      <c r="AI758" s="3"/>
      <c r="AJ758" s="3"/>
      <c r="AK758" s="3"/>
      <c r="AL758" s="3"/>
    </row>
    <row r="759" spans="1:38" ht="12.75">
      <c r="A759" s="3"/>
      <c r="B759" s="3"/>
      <c r="C759" s="3"/>
      <c r="D759" s="3"/>
      <c r="E759" s="4"/>
      <c r="F759" s="4"/>
      <c r="G759" s="4"/>
      <c r="H759" s="111"/>
      <c r="I759" s="4"/>
      <c r="J759" s="4"/>
      <c r="K759" s="319"/>
      <c r="L759" s="113"/>
      <c r="M759" s="3"/>
      <c r="N759" s="3"/>
      <c r="O759" s="3"/>
      <c r="P759" s="3"/>
      <c r="Q759" s="3"/>
      <c r="R759" s="113"/>
      <c r="S759" s="113"/>
      <c r="T759" s="3"/>
      <c r="U759" s="3"/>
      <c r="V759" s="3"/>
      <c r="W759" s="3"/>
      <c r="X759" s="3"/>
      <c r="Y759" s="3"/>
      <c r="Z759" s="3"/>
      <c r="AA759" s="3"/>
      <c r="AB759" s="3"/>
      <c r="AC759" s="3"/>
      <c r="AD759" s="3"/>
      <c r="AE759" s="3"/>
      <c r="AF759" s="3"/>
      <c r="AG759" s="3"/>
      <c r="AH759" s="3"/>
      <c r="AI759" s="3"/>
      <c r="AJ759" s="3"/>
      <c r="AK759" s="3"/>
      <c r="AL759" s="3"/>
    </row>
    <row r="760" spans="1:38" ht="12.75">
      <c r="A760" s="3"/>
      <c r="B760" s="3"/>
      <c r="C760" s="3"/>
      <c r="D760" s="3"/>
      <c r="E760" s="4"/>
      <c r="F760" s="4"/>
      <c r="G760" s="4"/>
      <c r="H760" s="111"/>
      <c r="I760" s="4"/>
      <c r="J760" s="4"/>
      <c r="K760" s="319"/>
      <c r="L760" s="113"/>
      <c r="M760" s="3"/>
      <c r="N760" s="3"/>
      <c r="O760" s="3"/>
      <c r="P760" s="3"/>
      <c r="Q760" s="3"/>
      <c r="R760" s="113"/>
      <c r="S760" s="113"/>
      <c r="T760" s="3"/>
      <c r="U760" s="3"/>
      <c r="V760" s="3"/>
      <c r="W760" s="3"/>
      <c r="X760" s="3"/>
      <c r="Y760" s="3"/>
      <c r="Z760" s="3"/>
      <c r="AA760" s="3"/>
      <c r="AB760" s="3"/>
      <c r="AC760" s="3"/>
      <c r="AD760" s="3"/>
      <c r="AE760" s="3"/>
      <c r="AF760" s="3"/>
      <c r="AG760" s="3"/>
      <c r="AH760" s="3"/>
      <c r="AI760" s="3"/>
      <c r="AJ760" s="3"/>
      <c r="AK760" s="3"/>
      <c r="AL760" s="3"/>
    </row>
    <row r="761" spans="1:38" ht="12.75">
      <c r="A761" s="3"/>
      <c r="B761" s="3"/>
      <c r="C761" s="3"/>
      <c r="D761" s="3"/>
      <c r="E761" s="4"/>
      <c r="F761" s="4"/>
      <c r="G761" s="4"/>
      <c r="H761" s="111"/>
      <c r="I761" s="4"/>
      <c r="J761" s="4"/>
      <c r="K761" s="319"/>
      <c r="L761" s="113"/>
      <c r="M761" s="3"/>
      <c r="N761" s="3"/>
      <c r="O761" s="3"/>
      <c r="P761" s="3"/>
      <c r="Q761" s="3"/>
      <c r="R761" s="113"/>
      <c r="S761" s="113"/>
      <c r="T761" s="3"/>
      <c r="U761" s="3"/>
      <c r="V761" s="3"/>
      <c r="W761" s="3"/>
      <c r="X761" s="3"/>
      <c r="Y761" s="3"/>
      <c r="Z761" s="3"/>
      <c r="AA761" s="3"/>
      <c r="AB761" s="3"/>
      <c r="AC761" s="3"/>
      <c r="AD761" s="3"/>
      <c r="AE761" s="3"/>
      <c r="AF761" s="3"/>
      <c r="AG761" s="3"/>
      <c r="AH761" s="3"/>
      <c r="AI761" s="3"/>
      <c r="AJ761" s="3"/>
      <c r="AK761" s="3"/>
      <c r="AL761" s="3"/>
    </row>
    <row r="762" spans="1:38" ht="12.75">
      <c r="A762" s="3"/>
      <c r="B762" s="3"/>
      <c r="C762" s="3"/>
      <c r="D762" s="3"/>
      <c r="E762" s="4"/>
      <c r="F762" s="4"/>
      <c r="G762" s="4"/>
      <c r="H762" s="111"/>
      <c r="I762" s="4"/>
      <c r="J762" s="4"/>
      <c r="K762" s="319"/>
      <c r="L762" s="113"/>
      <c r="M762" s="3"/>
      <c r="N762" s="3"/>
      <c r="O762" s="3"/>
      <c r="P762" s="3"/>
      <c r="Q762" s="3"/>
      <c r="R762" s="113"/>
      <c r="S762" s="113"/>
      <c r="T762" s="3"/>
      <c r="U762" s="3"/>
      <c r="V762" s="3"/>
      <c r="W762" s="3"/>
      <c r="X762" s="3"/>
      <c r="Y762" s="3"/>
      <c r="Z762" s="3"/>
      <c r="AA762" s="3"/>
      <c r="AB762" s="3"/>
      <c r="AC762" s="3"/>
      <c r="AD762" s="3"/>
      <c r="AE762" s="3"/>
      <c r="AF762" s="3"/>
      <c r="AG762" s="3"/>
      <c r="AH762" s="3"/>
      <c r="AI762" s="3"/>
      <c r="AJ762" s="3"/>
      <c r="AK762" s="3"/>
      <c r="AL762" s="3"/>
    </row>
    <row r="763" spans="1:38" ht="12.75">
      <c r="A763" s="3"/>
      <c r="B763" s="3"/>
      <c r="C763" s="3"/>
      <c r="D763" s="3"/>
      <c r="E763" s="4"/>
      <c r="F763" s="4"/>
      <c r="G763" s="4"/>
      <c r="H763" s="111"/>
      <c r="I763" s="4"/>
      <c r="J763" s="4"/>
      <c r="K763" s="319"/>
      <c r="L763" s="113"/>
      <c r="M763" s="3"/>
      <c r="N763" s="3"/>
      <c r="O763" s="3"/>
      <c r="P763" s="3"/>
      <c r="Q763" s="3"/>
      <c r="R763" s="113"/>
      <c r="S763" s="113"/>
      <c r="T763" s="3"/>
      <c r="U763" s="3"/>
      <c r="V763" s="3"/>
      <c r="W763" s="3"/>
      <c r="X763" s="3"/>
      <c r="Y763" s="3"/>
      <c r="Z763" s="3"/>
      <c r="AA763" s="3"/>
      <c r="AB763" s="3"/>
      <c r="AC763" s="3"/>
      <c r="AD763" s="3"/>
      <c r="AE763" s="3"/>
      <c r="AF763" s="3"/>
      <c r="AG763" s="3"/>
      <c r="AH763" s="3"/>
      <c r="AI763" s="3"/>
      <c r="AJ763" s="3"/>
      <c r="AK763" s="3"/>
      <c r="AL763" s="3"/>
    </row>
    <row r="764" spans="1:38" ht="12.75">
      <c r="A764" s="3"/>
      <c r="B764" s="3"/>
      <c r="C764" s="3"/>
      <c r="D764" s="3"/>
      <c r="E764" s="4"/>
      <c r="F764" s="4"/>
      <c r="G764" s="4"/>
      <c r="H764" s="111"/>
      <c r="I764" s="4"/>
      <c r="J764" s="4"/>
      <c r="K764" s="319"/>
      <c r="L764" s="113"/>
      <c r="M764" s="3"/>
      <c r="N764" s="3"/>
      <c r="O764" s="3"/>
      <c r="P764" s="3"/>
      <c r="Q764" s="3"/>
      <c r="R764" s="113"/>
      <c r="S764" s="113"/>
      <c r="T764" s="3"/>
      <c r="U764" s="3"/>
      <c r="V764" s="3"/>
      <c r="W764" s="3"/>
      <c r="X764" s="3"/>
      <c r="Y764" s="3"/>
      <c r="Z764" s="3"/>
      <c r="AA764" s="3"/>
      <c r="AB764" s="3"/>
      <c r="AC764" s="3"/>
      <c r="AD764" s="3"/>
      <c r="AE764" s="3"/>
      <c r="AF764" s="3"/>
      <c r="AG764" s="3"/>
      <c r="AH764" s="3"/>
      <c r="AI764" s="3"/>
      <c r="AJ764" s="3"/>
      <c r="AK764" s="3"/>
      <c r="AL764" s="3"/>
    </row>
    <row r="765" spans="1:38" ht="12.75">
      <c r="A765" s="3"/>
      <c r="B765" s="3"/>
      <c r="C765" s="3"/>
      <c r="D765" s="3"/>
      <c r="E765" s="4"/>
      <c r="F765" s="4"/>
      <c r="G765" s="4"/>
      <c r="H765" s="111"/>
      <c r="I765" s="4"/>
      <c r="J765" s="4"/>
      <c r="K765" s="319"/>
      <c r="L765" s="113"/>
      <c r="M765" s="3"/>
      <c r="N765" s="3"/>
      <c r="O765" s="3"/>
      <c r="P765" s="3"/>
      <c r="Q765" s="3"/>
      <c r="R765" s="113"/>
      <c r="S765" s="113"/>
      <c r="T765" s="3"/>
      <c r="U765" s="3"/>
      <c r="V765" s="3"/>
      <c r="W765" s="3"/>
      <c r="X765" s="3"/>
      <c r="Y765" s="3"/>
      <c r="Z765" s="3"/>
      <c r="AA765" s="3"/>
      <c r="AB765" s="3"/>
      <c r="AC765" s="3"/>
      <c r="AD765" s="3"/>
      <c r="AE765" s="3"/>
      <c r="AF765" s="3"/>
      <c r="AG765" s="3"/>
      <c r="AH765" s="3"/>
      <c r="AI765" s="3"/>
      <c r="AJ765" s="3"/>
      <c r="AK765" s="3"/>
      <c r="AL765" s="3"/>
    </row>
    <row r="766" spans="1:38" ht="12.75">
      <c r="A766" s="3"/>
      <c r="B766" s="3"/>
      <c r="C766" s="3"/>
      <c r="D766" s="3"/>
      <c r="E766" s="4"/>
      <c r="F766" s="4"/>
      <c r="G766" s="4"/>
      <c r="H766" s="111"/>
      <c r="I766" s="4"/>
      <c r="J766" s="4"/>
      <c r="K766" s="319"/>
      <c r="L766" s="113"/>
      <c r="M766" s="3"/>
      <c r="N766" s="3"/>
      <c r="O766" s="3"/>
      <c r="P766" s="3"/>
      <c r="Q766" s="3"/>
      <c r="R766" s="113"/>
      <c r="S766" s="113"/>
      <c r="T766" s="3"/>
      <c r="U766" s="3"/>
      <c r="V766" s="3"/>
      <c r="W766" s="3"/>
      <c r="X766" s="3"/>
      <c r="Y766" s="3"/>
      <c r="Z766" s="3"/>
      <c r="AA766" s="3"/>
      <c r="AB766" s="3"/>
      <c r="AC766" s="3"/>
      <c r="AD766" s="3"/>
      <c r="AE766" s="3"/>
      <c r="AF766" s="3"/>
      <c r="AG766" s="3"/>
      <c r="AH766" s="3"/>
      <c r="AI766" s="3"/>
      <c r="AJ766" s="3"/>
      <c r="AK766" s="3"/>
      <c r="AL766" s="3"/>
    </row>
    <row r="767" spans="1:38" ht="12.75">
      <c r="A767" s="3"/>
      <c r="B767" s="3"/>
      <c r="C767" s="3"/>
      <c r="D767" s="3"/>
      <c r="E767" s="4"/>
      <c r="F767" s="4"/>
      <c r="G767" s="4"/>
      <c r="H767" s="111"/>
      <c r="I767" s="4"/>
      <c r="J767" s="4"/>
      <c r="K767" s="319"/>
      <c r="L767" s="113"/>
      <c r="M767" s="3"/>
      <c r="N767" s="3"/>
      <c r="O767" s="3"/>
      <c r="P767" s="3"/>
      <c r="Q767" s="3"/>
      <c r="R767" s="113"/>
      <c r="S767" s="113"/>
      <c r="T767" s="3"/>
      <c r="U767" s="3"/>
      <c r="V767" s="3"/>
      <c r="W767" s="3"/>
      <c r="X767" s="3"/>
      <c r="Y767" s="3"/>
      <c r="Z767" s="3"/>
      <c r="AA767" s="3"/>
      <c r="AB767" s="3"/>
      <c r="AC767" s="3"/>
      <c r="AD767" s="3"/>
      <c r="AE767" s="3"/>
      <c r="AF767" s="3"/>
      <c r="AG767" s="3"/>
      <c r="AH767" s="3"/>
      <c r="AI767" s="3"/>
      <c r="AJ767" s="3"/>
      <c r="AK767" s="3"/>
      <c r="AL767" s="3"/>
    </row>
    <row r="768" spans="1:38" ht="12.75">
      <c r="A768" s="3"/>
      <c r="B768" s="3"/>
      <c r="C768" s="3"/>
      <c r="D768" s="3"/>
      <c r="E768" s="4"/>
      <c r="F768" s="4"/>
      <c r="G768" s="4"/>
      <c r="H768" s="111"/>
      <c r="I768" s="4"/>
      <c r="J768" s="4"/>
      <c r="K768" s="319"/>
      <c r="L768" s="113"/>
      <c r="M768" s="3"/>
      <c r="N768" s="3"/>
      <c r="O768" s="3"/>
      <c r="P768" s="3"/>
      <c r="Q768" s="3"/>
      <c r="R768" s="113"/>
      <c r="S768" s="113"/>
      <c r="T768" s="3"/>
      <c r="U768" s="3"/>
      <c r="V768" s="3"/>
      <c r="W768" s="3"/>
      <c r="X768" s="3"/>
      <c r="Y768" s="3"/>
      <c r="Z768" s="3"/>
      <c r="AA768" s="3"/>
      <c r="AB768" s="3"/>
      <c r="AC768" s="3"/>
      <c r="AD768" s="3"/>
      <c r="AE768" s="3"/>
      <c r="AF768" s="3"/>
      <c r="AG768" s="3"/>
      <c r="AH768" s="3"/>
      <c r="AI768" s="3"/>
      <c r="AJ768" s="3"/>
      <c r="AK768" s="3"/>
      <c r="AL768" s="3"/>
    </row>
    <row r="769" spans="1:38" ht="12.75">
      <c r="A769" s="3"/>
      <c r="B769" s="3"/>
      <c r="C769" s="3"/>
      <c r="D769" s="3"/>
      <c r="E769" s="4"/>
      <c r="F769" s="4"/>
      <c r="G769" s="4"/>
      <c r="H769" s="111"/>
      <c r="I769" s="4"/>
      <c r="J769" s="4"/>
      <c r="K769" s="319"/>
      <c r="L769" s="113"/>
      <c r="M769" s="3"/>
      <c r="N769" s="3"/>
      <c r="O769" s="3"/>
      <c r="P769" s="3"/>
      <c r="Q769" s="3"/>
      <c r="R769" s="113"/>
      <c r="S769" s="113"/>
      <c r="T769" s="3"/>
      <c r="U769" s="3"/>
      <c r="V769" s="3"/>
      <c r="W769" s="3"/>
      <c r="X769" s="3"/>
      <c r="Y769" s="3"/>
      <c r="Z769" s="3"/>
      <c r="AA769" s="3"/>
      <c r="AB769" s="3"/>
      <c r="AC769" s="3"/>
      <c r="AD769" s="3"/>
      <c r="AE769" s="3"/>
      <c r="AF769" s="3"/>
      <c r="AG769" s="3"/>
      <c r="AH769" s="3"/>
      <c r="AI769" s="3"/>
      <c r="AJ769" s="3"/>
      <c r="AK769" s="3"/>
      <c r="AL769" s="3"/>
    </row>
    <row r="770" spans="1:38" ht="12.75">
      <c r="A770" s="3"/>
      <c r="B770" s="3"/>
      <c r="C770" s="3"/>
      <c r="D770" s="3"/>
      <c r="E770" s="4"/>
      <c r="F770" s="4"/>
      <c r="G770" s="4"/>
      <c r="H770" s="111"/>
      <c r="I770" s="4"/>
      <c r="J770" s="4"/>
      <c r="K770" s="319"/>
      <c r="L770" s="113"/>
      <c r="M770" s="3"/>
      <c r="N770" s="3"/>
      <c r="O770" s="3"/>
      <c r="P770" s="3"/>
      <c r="Q770" s="3"/>
      <c r="R770" s="113"/>
      <c r="S770" s="113"/>
      <c r="T770" s="3"/>
      <c r="U770" s="3"/>
      <c r="V770" s="3"/>
      <c r="W770" s="3"/>
      <c r="X770" s="3"/>
      <c r="Y770" s="3"/>
      <c r="Z770" s="3"/>
      <c r="AA770" s="3"/>
      <c r="AB770" s="3"/>
      <c r="AC770" s="3"/>
      <c r="AD770" s="3"/>
      <c r="AE770" s="3"/>
      <c r="AF770" s="3"/>
      <c r="AG770" s="3"/>
      <c r="AH770" s="3"/>
      <c r="AI770" s="3"/>
      <c r="AJ770" s="3"/>
      <c r="AK770" s="3"/>
      <c r="AL770" s="3"/>
    </row>
    <row r="771" spans="1:38" ht="12.75">
      <c r="A771" s="3"/>
      <c r="B771" s="3"/>
      <c r="C771" s="3"/>
      <c r="D771" s="3"/>
      <c r="E771" s="4"/>
      <c r="F771" s="4"/>
      <c r="G771" s="4"/>
      <c r="H771" s="111"/>
      <c r="I771" s="4"/>
      <c r="J771" s="4"/>
      <c r="K771" s="319"/>
      <c r="L771" s="113"/>
      <c r="M771" s="3"/>
      <c r="N771" s="3"/>
      <c r="O771" s="3"/>
      <c r="P771" s="3"/>
      <c r="Q771" s="3"/>
      <c r="R771" s="113"/>
      <c r="S771" s="113"/>
      <c r="T771" s="3"/>
      <c r="U771" s="3"/>
      <c r="V771" s="3"/>
      <c r="W771" s="3"/>
      <c r="X771" s="3"/>
      <c r="Y771" s="3"/>
      <c r="Z771" s="3"/>
      <c r="AA771" s="3"/>
      <c r="AB771" s="3"/>
      <c r="AC771" s="3"/>
      <c r="AD771" s="3"/>
      <c r="AE771" s="3"/>
      <c r="AF771" s="3"/>
      <c r="AG771" s="3"/>
      <c r="AH771" s="3"/>
      <c r="AI771" s="3"/>
      <c r="AJ771" s="3"/>
      <c r="AK771" s="3"/>
      <c r="AL771" s="3"/>
    </row>
    <row r="772" spans="1:38" ht="12.75">
      <c r="A772" s="3"/>
      <c r="B772" s="3"/>
      <c r="C772" s="3"/>
      <c r="D772" s="3"/>
      <c r="E772" s="4"/>
      <c r="F772" s="4"/>
      <c r="G772" s="4"/>
      <c r="H772" s="111"/>
      <c r="I772" s="4"/>
      <c r="J772" s="4"/>
      <c r="K772" s="319"/>
      <c r="L772" s="113"/>
      <c r="M772" s="3"/>
      <c r="N772" s="3"/>
      <c r="O772" s="3"/>
      <c r="P772" s="3"/>
      <c r="Q772" s="3"/>
      <c r="R772" s="113"/>
      <c r="S772" s="113"/>
      <c r="T772" s="3"/>
      <c r="U772" s="3"/>
      <c r="V772" s="3"/>
      <c r="W772" s="3"/>
      <c r="X772" s="3"/>
      <c r="Y772" s="3"/>
      <c r="Z772" s="3"/>
      <c r="AA772" s="3"/>
      <c r="AB772" s="3"/>
      <c r="AC772" s="3"/>
      <c r="AD772" s="3"/>
      <c r="AE772" s="3"/>
      <c r="AF772" s="3"/>
      <c r="AG772" s="3"/>
      <c r="AH772" s="3"/>
      <c r="AI772" s="3"/>
      <c r="AJ772" s="3"/>
      <c r="AK772" s="3"/>
      <c r="AL772" s="3"/>
    </row>
    <row r="773" spans="1:38" ht="12.75">
      <c r="A773" s="3"/>
      <c r="B773" s="3"/>
      <c r="C773" s="3"/>
      <c r="D773" s="3"/>
      <c r="E773" s="4"/>
      <c r="F773" s="4"/>
      <c r="G773" s="4"/>
      <c r="H773" s="111"/>
      <c r="I773" s="4"/>
      <c r="J773" s="4"/>
      <c r="K773" s="319"/>
      <c r="L773" s="113"/>
      <c r="M773" s="3"/>
      <c r="N773" s="3"/>
      <c r="O773" s="3"/>
      <c r="P773" s="3"/>
      <c r="Q773" s="3"/>
      <c r="R773" s="113"/>
      <c r="S773" s="113"/>
      <c r="T773" s="3"/>
      <c r="U773" s="3"/>
      <c r="V773" s="3"/>
      <c r="W773" s="3"/>
      <c r="X773" s="3"/>
      <c r="Y773" s="3"/>
      <c r="Z773" s="3"/>
      <c r="AA773" s="3"/>
      <c r="AB773" s="3"/>
      <c r="AC773" s="3"/>
      <c r="AD773" s="3"/>
      <c r="AE773" s="3"/>
      <c r="AF773" s="3"/>
      <c r="AG773" s="3"/>
      <c r="AH773" s="3"/>
      <c r="AI773" s="3"/>
      <c r="AJ773" s="3"/>
      <c r="AK773" s="3"/>
      <c r="AL773" s="3"/>
    </row>
    <row r="774" spans="1:38" ht="12.75">
      <c r="A774" s="3"/>
      <c r="B774" s="3"/>
      <c r="C774" s="3"/>
      <c r="D774" s="3"/>
      <c r="E774" s="4"/>
      <c r="F774" s="4"/>
      <c r="G774" s="4"/>
      <c r="H774" s="111"/>
      <c r="I774" s="4"/>
      <c r="J774" s="4"/>
      <c r="K774" s="319"/>
      <c r="L774" s="113"/>
      <c r="M774" s="3"/>
      <c r="N774" s="3"/>
      <c r="O774" s="3"/>
      <c r="P774" s="3"/>
      <c r="Q774" s="3"/>
      <c r="R774" s="113"/>
      <c r="S774" s="113"/>
      <c r="T774" s="3"/>
      <c r="U774" s="3"/>
      <c r="V774" s="3"/>
      <c r="W774" s="3"/>
      <c r="X774" s="3"/>
      <c r="Y774" s="3"/>
      <c r="Z774" s="3"/>
      <c r="AA774" s="3"/>
      <c r="AB774" s="3"/>
      <c r="AC774" s="3"/>
      <c r="AD774" s="3"/>
      <c r="AE774" s="3"/>
      <c r="AF774" s="3"/>
      <c r="AG774" s="3"/>
      <c r="AH774" s="3"/>
      <c r="AI774" s="3"/>
      <c r="AJ774" s="3"/>
      <c r="AK774" s="3"/>
      <c r="AL774" s="3"/>
    </row>
    <row r="775" spans="1:38" ht="12.75">
      <c r="A775" s="3"/>
      <c r="B775" s="3"/>
      <c r="C775" s="3"/>
      <c r="D775" s="3"/>
      <c r="E775" s="4"/>
      <c r="F775" s="4"/>
      <c r="G775" s="4"/>
      <c r="H775" s="111"/>
      <c r="I775" s="4"/>
      <c r="J775" s="4"/>
      <c r="K775" s="319"/>
      <c r="L775" s="113"/>
      <c r="M775" s="3"/>
      <c r="N775" s="3"/>
      <c r="O775" s="3"/>
      <c r="P775" s="3"/>
      <c r="Q775" s="3"/>
      <c r="R775" s="113"/>
      <c r="S775" s="113"/>
      <c r="T775" s="3"/>
      <c r="U775" s="3"/>
      <c r="V775" s="3"/>
      <c r="W775" s="3"/>
      <c r="X775" s="3"/>
      <c r="Y775" s="3"/>
      <c r="Z775" s="3"/>
      <c r="AA775" s="3"/>
      <c r="AB775" s="3"/>
      <c r="AC775" s="3"/>
      <c r="AD775" s="3"/>
      <c r="AE775" s="3"/>
      <c r="AF775" s="3"/>
      <c r="AG775" s="3"/>
      <c r="AH775" s="3"/>
      <c r="AI775" s="3"/>
      <c r="AJ775" s="3"/>
      <c r="AK775" s="3"/>
      <c r="AL775" s="3"/>
    </row>
    <row r="776" spans="1:38" ht="12.75">
      <c r="A776" s="3"/>
      <c r="B776" s="3"/>
      <c r="C776" s="3"/>
      <c r="D776" s="3"/>
      <c r="E776" s="4"/>
      <c r="F776" s="4"/>
      <c r="G776" s="4"/>
      <c r="H776" s="111"/>
      <c r="I776" s="4"/>
      <c r="J776" s="4"/>
      <c r="K776" s="319"/>
      <c r="L776" s="113"/>
      <c r="M776" s="3"/>
      <c r="N776" s="3"/>
      <c r="O776" s="3"/>
      <c r="P776" s="3"/>
      <c r="Q776" s="3"/>
      <c r="R776" s="113"/>
      <c r="S776" s="113"/>
      <c r="T776" s="3"/>
      <c r="U776" s="3"/>
      <c r="V776" s="3"/>
      <c r="W776" s="3"/>
      <c r="X776" s="3"/>
      <c r="Y776" s="3"/>
      <c r="Z776" s="3"/>
      <c r="AA776" s="3"/>
      <c r="AB776" s="3"/>
      <c r="AC776" s="3"/>
      <c r="AD776" s="3"/>
      <c r="AE776" s="3"/>
      <c r="AF776" s="3"/>
      <c r="AG776" s="3"/>
      <c r="AH776" s="3"/>
      <c r="AI776" s="3"/>
      <c r="AJ776" s="3"/>
      <c r="AK776" s="3"/>
      <c r="AL776" s="3"/>
    </row>
    <row r="777" spans="1:38" ht="12.75">
      <c r="A777" s="3"/>
      <c r="B777" s="3"/>
      <c r="C777" s="3"/>
      <c r="D777" s="3"/>
      <c r="E777" s="4"/>
      <c r="F777" s="4"/>
      <c r="G777" s="4"/>
      <c r="H777" s="111"/>
      <c r="I777" s="4"/>
      <c r="J777" s="4"/>
      <c r="K777" s="319"/>
      <c r="L777" s="113"/>
      <c r="M777" s="3"/>
      <c r="N777" s="3"/>
      <c r="O777" s="3"/>
      <c r="P777" s="3"/>
      <c r="Q777" s="3"/>
      <c r="R777" s="113"/>
      <c r="S777" s="113"/>
      <c r="T777" s="3"/>
      <c r="U777" s="3"/>
      <c r="V777" s="3"/>
      <c r="W777" s="3"/>
      <c r="X777" s="3"/>
      <c r="Y777" s="3"/>
      <c r="Z777" s="3"/>
      <c r="AA777" s="3"/>
      <c r="AB777" s="3"/>
      <c r="AC777" s="3"/>
      <c r="AD777" s="3"/>
      <c r="AE777" s="3"/>
      <c r="AF777" s="3"/>
      <c r="AG777" s="3"/>
      <c r="AH777" s="3"/>
      <c r="AI777" s="3"/>
      <c r="AJ777" s="3"/>
      <c r="AK777" s="3"/>
      <c r="AL777" s="3"/>
    </row>
    <row r="778" spans="1:38" ht="12.75">
      <c r="A778" s="3"/>
      <c r="B778" s="3"/>
      <c r="C778" s="3"/>
      <c r="D778" s="3"/>
      <c r="E778" s="4"/>
      <c r="F778" s="4"/>
      <c r="G778" s="4"/>
      <c r="H778" s="111"/>
      <c r="I778" s="4"/>
      <c r="J778" s="4"/>
      <c r="K778" s="319"/>
      <c r="L778" s="113"/>
      <c r="M778" s="3"/>
      <c r="N778" s="3"/>
      <c r="O778" s="3"/>
      <c r="P778" s="3"/>
      <c r="Q778" s="3"/>
      <c r="R778" s="113"/>
      <c r="S778" s="113"/>
      <c r="T778" s="3"/>
      <c r="U778" s="3"/>
      <c r="V778" s="3"/>
      <c r="W778" s="3"/>
      <c r="X778" s="3"/>
      <c r="Y778" s="3"/>
      <c r="Z778" s="3"/>
      <c r="AA778" s="3"/>
      <c r="AB778" s="3"/>
      <c r="AC778" s="3"/>
      <c r="AD778" s="3"/>
      <c r="AE778" s="3"/>
      <c r="AF778" s="3"/>
      <c r="AG778" s="3"/>
      <c r="AH778" s="3"/>
      <c r="AI778" s="3"/>
      <c r="AJ778" s="3"/>
      <c r="AK778" s="3"/>
      <c r="AL778" s="3"/>
    </row>
    <row r="779" spans="1:38" ht="12.75">
      <c r="A779" s="3"/>
      <c r="B779" s="3"/>
      <c r="C779" s="3"/>
      <c r="D779" s="3"/>
      <c r="E779" s="4"/>
      <c r="F779" s="4"/>
      <c r="G779" s="4"/>
      <c r="H779" s="111"/>
      <c r="I779" s="4"/>
      <c r="J779" s="4"/>
      <c r="K779" s="319"/>
      <c r="L779" s="113"/>
      <c r="M779" s="3"/>
      <c r="N779" s="3"/>
      <c r="O779" s="3"/>
      <c r="P779" s="3"/>
      <c r="Q779" s="3"/>
      <c r="R779" s="113"/>
      <c r="S779" s="113"/>
      <c r="T779" s="3"/>
      <c r="U779" s="3"/>
      <c r="V779" s="3"/>
      <c r="W779" s="3"/>
      <c r="X779" s="3"/>
      <c r="Y779" s="3"/>
      <c r="Z779" s="3"/>
      <c r="AA779" s="3"/>
      <c r="AB779" s="3"/>
      <c r="AC779" s="3"/>
      <c r="AD779" s="3"/>
      <c r="AE779" s="3"/>
      <c r="AF779" s="3"/>
      <c r="AG779" s="3"/>
      <c r="AH779" s="3"/>
      <c r="AI779" s="3"/>
      <c r="AJ779" s="3"/>
      <c r="AK779" s="3"/>
      <c r="AL779" s="3"/>
    </row>
    <row r="780" spans="1:38" ht="12.75">
      <c r="A780" s="3"/>
      <c r="B780" s="3"/>
      <c r="C780" s="3"/>
      <c r="D780" s="3"/>
      <c r="E780" s="4"/>
      <c r="F780" s="4"/>
      <c r="G780" s="4"/>
      <c r="H780" s="111"/>
      <c r="I780" s="4"/>
      <c r="J780" s="4"/>
      <c r="K780" s="319"/>
      <c r="L780" s="113"/>
      <c r="M780" s="3"/>
      <c r="N780" s="3"/>
      <c r="O780" s="3"/>
      <c r="P780" s="3"/>
      <c r="Q780" s="3"/>
      <c r="R780" s="113"/>
      <c r="S780" s="113"/>
      <c r="T780" s="3"/>
      <c r="U780" s="3"/>
      <c r="V780" s="3"/>
      <c r="W780" s="3"/>
      <c r="X780" s="3"/>
      <c r="Y780" s="3"/>
      <c r="Z780" s="3"/>
      <c r="AA780" s="3"/>
      <c r="AB780" s="3"/>
      <c r="AC780" s="3"/>
      <c r="AD780" s="3"/>
      <c r="AE780" s="3"/>
      <c r="AF780" s="3"/>
      <c r="AG780" s="3"/>
      <c r="AH780" s="3"/>
      <c r="AI780" s="3"/>
      <c r="AJ780" s="3"/>
      <c r="AK780" s="3"/>
      <c r="AL780" s="3"/>
    </row>
    <row r="781" spans="1:38" ht="12.75">
      <c r="A781" s="3"/>
      <c r="B781" s="3"/>
      <c r="C781" s="3"/>
      <c r="D781" s="3"/>
      <c r="E781" s="4"/>
      <c r="F781" s="4"/>
      <c r="G781" s="4"/>
      <c r="H781" s="111"/>
      <c r="I781" s="4"/>
      <c r="J781" s="4"/>
      <c r="K781" s="319"/>
      <c r="L781" s="113"/>
      <c r="M781" s="3"/>
      <c r="N781" s="3"/>
      <c r="O781" s="3"/>
      <c r="P781" s="3"/>
      <c r="Q781" s="3"/>
      <c r="R781" s="113"/>
      <c r="S781" s="113"/>
      <c r="T781" s="3"/>
      <c r="U781" s="3"/>
      <c r="V781" s="3"/>
      <c r="W781" s="3"/>
      <c r="X781" s="3"/>
      <c r="Y781" s="3"/>
      <c r="Z781" s="3"/>
      <c r="AA781" s="3"/>
      <c r="AB781" s="3"/>
      <c r="AC781" s="3"/>
      <c r="AD781" s="3"/>
      <c r="AE781" s="3"/>
      <c r="AF781" s="3"/>
      <c r="AG781" s="3"/>
      <c r="AH781" s="3"/>
      <c r="AI781" s="3"/>
      <c r="AJ781" s="3"/>
      <c r="AK781" s="3"/>
      <c r="AL781" s="3"/>
    </row>
    <row r="782" spans="1:38" ht="12.75">
      <c r="A782" s="3"/>
      <c r="B782" s="3"/>
      <c r="C782" s="3"/>
      <c r="D782" s="3"/>
      <c r="E782" s="4"/>
      <c r="F782" s="4"/>
      <c r="G782" s="4"/>
      <c r="H782" s="111"/>
      <c r="I782" s="4"/>
      <c r="J782" s="4"/>
      <c r="K782" s="319"/>
      <c r="L782" s="113"/>
      <c r="M782" s="3"/>
      <c r="N782" s="3"/>
      <c r="O782" s="3"/>
      <c r="P782" s="3"/>
      <c r="Q782" s="3"/>
      <c r="R782" s="113"/>
      <c r="S782" s="113"/>
      <c r="T782" s="3"/>
      <c r="U782" s="3"/>
      <c r="V782" s="3"/>
      <c r="W782" s="3"/>
      <c r="X782" s="3"/>
      <c r="Y782" s="3"/>
      <c r="Z782" s="3"/>
      <c r="AA782" s="3"/>
      <c r="AB782" s="3"/>
      <c r="AC782" s="3"/>
      <c r="AD782" s="3"/>
      <c r="AE782" s="3"/>
      <c r="AF782" s="3"/>
      <c r="AG782" s="3"/>
      <c r="AH782" s="3"/>
      <c r="AI782" s="3"/>
      <c r="AJ782" s="3"/>
      <c r="AK782" s="3"/>
      <c r="AL782" s="3"/>
    </row>
    <row r="783" spans="1:38" ht="12.75">
      <c r="A783" s="3"/>
      <c r="B783" s="3"/>
      <c r="C783" s="3"/>
      <c r="D783" s="3"/>
      <c r="E783" s="4"/>
      <c r="F783" s="4"/>
      <c r="G783" s="4"/>
      <c r="H783" s="111"/>
      <c r="I783" s="4"/>
      <c r="J783" s="4"/>
      <c r="K783" s="319"/>
      <c r="L783" s="113"/>
      <c r="M783" s="3"/>
      <c r="N783" s="3"/>
      <c r="O783" s="3"/>
      <c r="P783" s="3"/>
      <c r="Q783" s="3"/>
      <c r="R783" s="113"/>
      <c r="S783" s="113"/>
      <c r="T783" s="3"/>
      <c r="U783" s="3"/>
      <c r="V783" s="3"/>
      <c r="W783" s="3"/>
      <c r="X783" s="3"/>
      <c r="Y783" s="3"/>
      <c r="Z783" s="3"/>
      <c r="AA783" s="3"/>
      <c r="AB783" s="3"/>
      <c r="AC783" s="3"/>
      <c r="AD783" s="3"/>
      <c r="AE783" s="3"/>
      <c r="AF783" s="3"/>
      <c r="AG783" s="3"/>
      <c r="AH783" s="3"/>
      <c r="AI783" s="3"/>
      <c r="AJ783" s="3"/>
      <c r="AK783" s="3"/>
      <c r="AL783" s="3"/>
    </row>
    <row r="784" spans="1:38" ht="12.75">
      <c r="A784" s="3"/>
      <c r="B784" s="3"/>
      <c r="C784" s="3"/>
      <c r="D784" s="3"/>
      <c r="E784" s="4"/>
      <c r="F784" s="4"/>
      <c r="G784" s="4"/>
      <c r="H784" s="111"/>
      <c r="I784" s="4"/>
      <c r="J784" s="4"/>
      <c r="K784" s="319"/>
      <c r="L784" s="113"/>
      <c r="M784" s="3"/>
      <c r="N784" s="3"/>
      <c r="O784" s="3"/>
      <c r="P784" s="3"/>
      <c r="Q784" s="3"/>
      <c r="R784" s="113"/>
      <c r="S784" s="113"/>
      <c r="T784" s="3"/>
      <c r="U784" s="3"/>
      <c r="V784" s="3"/>
      <c r="W784" s="3"/>
      <c r="X784" s="3"/>
      <c r="Y784" s="3"/>
      <c r="Z784" s="3"/>
      <c r="AA784" s="3"/>
      <c r="AB784" s="3"/>
      <c r="AC784" s="3"/>
      <c r="AD784" s="3"/>
      <c r="AE784" s="3"/>
      <c r="AF784" s="3"/>
      <c r="AG784" s="3"/>
      <c r="AH784" s="3"/>
      <c r="AI784" s="3"/>
      <c r="AJ784" s="3"/>
      <c r="AK784" s="3"/>
      <c r="AL784" s="3"/>
    </row>
    <row r="785" spans="1:38" ht="12.75">
      <c r="A785" s="3"/>
      <c r="B785" s="3"/>
      <c r="C785" s="3"/>
      <c r="D785" s="3"/>
      <c r="E785" s="4"/>
      <c r="F785" s="4"/>
      <c r="G785" s="4"/>
      <c r="H785" s="111"/>
      <c r="I785" s="4"/>
      <c r="J785" s="4"/>
      <c r="K785" s="319"/>
      <c r="L785" s="113"/>
      <c r="M785" s="3"/>
      <c r="N785" s="3"/>
      <c r="O785" s="3"/>
      <c r="P785" s="3"/>
      <c r="Q785" s="3"/>
      <c r="R785" s="113"/>
      <c r="S785" s="113"/>
      <c r="T785" s="3"/>
      <c r="U785" s="3"/>
      <c r="V785" s="3"/>
      <c r="W785" s="3"/>
      <c r="X785" s="3"/>
      <c r="Y785" s="3"/>
      <c r="Z785" s="3"/>
      <c r="AA785" s="3"/>
      <c r="AB785" s="3"/>
      <c r="AC785" s="3"/>
      <c r="AD785" s="3"/>
      <c r="AE785" s="3"/>
      <c r="AF785" s="3"/>
      <c r="AG785" s="3"/>
      <c r="AH785" s="3"/>
      <c r="AI785" s="3"/>
      <c r="AJ785" s="3"/>
      <c r="AK785" s="3"/>
      <c r="AL785" s="3"/>
    </row>
    <row r="786" spans="1:38" ht="12.75">
      <c r="A786" s="3"/>
      <c r="B786" s="3"/>
      <c r="C786" s="3"/>
      <c r="D786" s="3"/>
      <c r="E786" s="4"/>
      <c r="F786" s="4"/>
      <c r="G786" s="4"/>
      <c r="H786" s="111"/>
      <c r="I786" s="4"/>
      <c r="J786" s="4"/>
      <c r="K786" s="319"/>
      <c r="L786" s="113"/>
      <c r="M786" s="3"/>
      <c r="N786" s="3"/>
      <c r="O786" s="3"/>
      <c r="P786" s="3"/>
      <c r="Q786" s="3"/>
      <c r="R786" s="113"/>
      <c r="S786" s="113"/>
      <c r="T786" s="3"/>
      <c r="U786" s="3"/>
      <c r="V786" s="3"/>
      <c r="W786" s="3"/>
      <c r="X786" s="3"/>
      <c r="Y786" s="3"/>
      <c r="Z786" s="3"/>
      <c r="AA786" s="3"/>
      <c r="AB786" s="3"/>
      <c r="AC786" s="3"/>
      <c r="AD786" s="3"/>
      <c r="AE786" s="3"/>
      <c r="AF786" s="3"/>
      <c r="AG786" s="3"/>
      <c r="AH786" s="3"/>
      <c r="AI786" s="3"/>
      <c r="AJ786" s="3"/>
      <c r="AK786" s="3"/>
      <c r="AL786" s="3"/>
    </row>
    <row r="787" spans="1:38" ht="12.75">
      <c r="A787" s="3"/>
      <c r="B787" s="3"/>
      <c r="C787" s="3"/>
      <c r="D787" s="3"/>
      <c r="E787" s="4"/>
      <c r="F787" s="4"/>
      <c r="G787" s="4"/>
      <c r="H787" s="111"/>
      <c r="I787" s="4"/>
      <c r="J787" s="4"/>
      <c r="K787" s="319"/>
      <c r="L787" s="113"/>
      <c r="M787" s="3"/>
      <c r="N787" s="3"/>
      <c r="O787" s="3"/>
      <c r="P787" s="3"/>
      <c r="Q787" s="3"/>
      <c r="R787" s="113"/>
      <c r="S787" s="113"/>
      <c r="T787" s="3"/>
      <c r="U787" s="3"/>
      <c r="V787" s="3"/>
      <c r="W787" s="3"/>
      <c r="X787" s="3"/>
      <c r="Y787" s="3"/>
      <c r="Z787" s="3"/>
      <c r="AA787" s="3"/>
      <c r="AB787" s="3"/>
      <c r="AC787" s="3"/>
      <c r="AD787" s="3"/>
      <c r="AE787" s="3"/>
      <c r="AF787" s="3"/>
      <c r="AG787" s="3"/>
      <c r="AH787" s="3"/>
      <c r="AI787" s="3"/>
      <c r="AJ787" s="3"/>
      <c r="AK787" s="3"/>
      <c r="AL787" s="3"/>
    </row>
    <row r="788" spans="1:38" ht="12.75">
      <c r="A788" s="3"/>
      <c r="B788" s="3"/>
      <c r="C788" s="3"/>
      <c r="D788" s="3"/>
      <c r="E788" s="4"/>
      <c r="F788" s="4"/>
      <c r="G788" s="4"/>
      <c r="H788" s="111"/>
      <c r="I788" s="4"/>
      <c r="J788" s="4"/>
      <c r="K788" s="319"/>
      <c r="L788" s="113"/>
      <c r="M788" s="3"/>
      <c r="N788" s="3"/>
      <c r="O788" s="3"/>
      <c r="P788" s="3"/>
      <c r="Q788" s="3"/>
      <c r="R788" s="113"/>
      <c r="S788" s="113"/>
      <c r="T788" s="3"/>
      <c r="U788" s="3"/>
      <c r="V788" s="3"/>
      <c r="W788" s="3"/>
      <c r="X788" s="3"/>
      <c r="Y788" s="3"/>
      <c r="Z788" s="3"/>
      <c r="AA788" s="3"/>
      <c r="AB788" s="3"/>
      <c r="AC788" s="3"/>
      <c r="AD788" s="3"/>
      <c r="AE788" s="3"/>
      <c r="AF788" s="3"/>
      <c r="AG788" s="3"/>
      <c r="AH788" s="3"/>
      <c r="AI788" s="3"/>
      <c r="AJ788" s="3"/>
      <c r="AK788" s="3"/>
      <c r="AL788" s="3"/>
    </row>
    <row r="789" spans="1:38" ht="12.75">
      <c r="A789" s="3"/>
      <c r="B789" s="3"/>
      <c r="C789" s="3"/>
      <c r="D789" s="3"/>
      <c r="E789" s="4"/>
      <c r="F789" s="4"/>
      <c r="G789" s="4"/>
      <c r="H789" s="111"/>
      <c r="I789" s="4"/>
      <c r="J789" s="4"/>
      <c r="K789" s="319"/>
      <c r="L789" s="113"/>
      <c r="M789" s="3"/>
      <c r="N789" s="3"/>
      <c r="O789" s="3"/>
      <c r="P789" s="3"/>
      <c r="Q789" s="3"/>
      <c r="R789" s="113"/>
      <c r="S789" s="113"/>
      <c r="T789" s="3"/>
      <c r="U789" s="3"/>
      <c r="V789" s="3"/>
      <c r="W789" s="3"/>
      <c r="X789" s="3"/>
      <c r="Y789" s="3"/>
      <c r="Z789" s="3"/>
      <c r="AA789" s="3"/>
      <c r="AB789" s="3"/>
      <c r="AC789" s="3"/>
      <c r="AD789" s="3"/>
      <c r="AE789" s="3"/>
      <c r="AF789" s="3"/>
      <c r="AG789" s="3"/>
      <c r="AH789" s="3"/>
      <c r="AI789" s="3"/>
      <c r="AJ789" s="3"/>
      <c r="AK789" s="3"/>
      <c r="AL789" s="3"/>
    </row>
    <row r="790" spans="1:38" ht="12.75">
      <c r="A790" s="3"/>
      <c r="B790" s="3"/>
      <c r="C790" s="3"/>
      <c r="D790" s="3"/>
      <c r="E790" s="4"/>
      <c r="F790" s="4"/>
      <c r="G790" s="4"/>
      <c r="H790" s="111"/>
      <c r="I790" s="4"/>
      <c r="J790" s="4"/>
      <c r="K790" s="319"/>
      <c r="L790" s="113"/>
      <c r="M790" s="3"/>
      <c r="N790" s="3"/>
      <c r="O790" s="3"/>
      <c r="P790" s="3"/>
      <c r="Q790" s="3"/>
      <c r="R790" s="113"/>
      <c r="S790" s="113"/>
      <c r="T790" s="3"/>
      <c r="U790" s="3"/>
      <c r="V790" s="3"/>
      <c r="W790" s="3"/>
      <c r="X790" s="3"/>
      <c r="Y790" s="3"/>
      <c r="Z790" s="3"/>
      <c r="AA790" s="3"/>
      <c r="AB790" s="3"/>
      <c r="AC790" s="3"/>
      <c r="AD790" s="3"/>
      <c r="AE790" s="3"/>
      <c r="AF790" s="3"/>
      <c r="AG790" s="3"/>
      <c r="AH790" s="3"/>
      <c r="AI790" s="3"/>
      <c r="AJ790" s="3"/>
      <c r="AK790" s="3"/>
      <c r="AL790" s="3"/>
    </row>
    <row r="791" spans="1:38" ht="12.75">
      <c r="A791" s="3"/>
      <c r="B791" s="3"/>
      <c r="C791" s="3"/>
      <c r="D791" s="3"/>
      <c r="E791" s="4"/>
      <c r="F791" s="4"/>
      <c r="G791" s="4"/>
      <c r="H791" s="111"/>
      <c r="I791" s="4"/>
      <c r="J791" s="4"/>
      <c r="K791" s="319"/>
      <c r="L791" s="113"/>
      <c r="M791" s="3"/>
      <c r="N791" s="3"/>
      <c r="O791" s="3"/>
      <c r="P791" s="3"/>
      <c r="Q791" s="3"/>
      <c r="R791" s="113"/>
      <c r="S791" s="113"/>
      <c r="T791" s="3"/>
      <c r="U791" s="3"/>
      <c r="V791" s="3"/>
      <c r="W791" s="3"/>
      <c r="X791" s="3"/>
      <c r="Y791" s="3"/>
      <c r="Z791" s="3"/>
      <c r="AA791" s="3"/>
      <c r="AB791" s="3"/>
      <c r="AC791" s="3"/>
      <c r="AD791" s="3"/>
      <c r="AE791" s="3"/>
      <c r="AF791" s="3"/>
      <c r="AG791" s="3"/>
      <c r="AH791" s="3"/>
      <c r="AI791" s="3"/>
      <c r="AJ791" s="3"/>
      <c r="AK791" s="3"/>
      <c r="AL791" s="3"/>
    </row>
    <row r="792" spans="1:38" ht="12.75">
      <c r="A792" s="3"/>
      <c r="B792" s="3"/>
      <c r="C792" s="3"/>
      <c r="D792" s="3"/>
      <c r="E792" s="4"/>
      <c r="F792" s="4"/>
      <c r="G792" s="4"/>
      <c r="H792" s="111"/>
      <c r="I792" s="4"/>
      <c r="J792" s="4"/>
      <c r="K792" s="319"/>
      <c r="L792" s="113"/>
      <c r="M792" s="3"/>
      <c r="N792" s="3"/>
      <c r="O792" s="3"/>
      <c r="P792" s="3"/>
      <c r="Q792" s="3"/>
      <c r="R792" s="113"/>
      <c r="S792" s="113"/>
      <c r="T792" s="3"/>
      <c r="U792" s="3"/>
      <c r="V792" s="3"/>
      <c r="W792" s="3"/>
      <c r="X792" s="3"/>
      <c r="Y792" s="3"/>
      <c r="Z792" s="3"/>
      <c r="AA792" s="3"/>
      <c r="AB792" s="3"/>
      <c r="AC792" s="3"/>
      <c r="AD792" s="3"/>
      <c r="AE792" s="3"/>
      <c r="AF792" s="3"/>
      <c r="AG792" s="3"/>
      <c r="AH792" s="3"/>
      <c r="AI792" s="3"/>
      <c r="AJ792" s="3"/>
      <c r="AK792" s="3"/>
      <c r="AL792" s="3"/>
    </row>
    <row r="793" spans="1:38" ht="12.75">
      <c r="A793" s="3"/>
      <c r="B793" s="3"/>
      <c r="C793" s="3"/>
      <c r="D793" s="3"/>
      <c r="E793" s="4"/>
      <c r="F793" s="4"/>
      <c r="G793" s="4"/>
      <c r="H793" s="111"/>
      <c r="I793" s="4"/>
      <c r="J793" s="4"/>
      <c r="K793" s="319"/>
      <c r="L793" s="113"/>
      <c r="M793" s="3"/>
      <c r="N793" s="3"/>
      <c r="O793" s="3"/>
      <c r="P793" s="3"/>
      <c r="Q793" s="3"/>
      <c r="R793" s="113"/>
      <c r="S793" s="113"/>
      <c r="T793" s="3"/>
      <c r="U793" s="3"/>
      <c r="V793" s="3"/>
      <c r="W793" s="3"/>
      <c r="X793" s="3"/>
      <c r="Y793" s="3"/>
      <c r="Z793" s="3"/>
      <c r="AA793" s="3"/>
      <c r="AB793" s="3"/>
      <c r="AC793" s="3"/>
      <c r="AD793" s="3"/>
      <c r="AE793" s="3"/>
      <c r="AF793" s="3"/>
      <c r="AG793" s="3"/>
      <c r="AH793" s="3"/>
      <c r="AI793" s="3"/>
      <c r="AJ793" s="3"/>
      <c r="AK793" s="3"/>
      <c r="AL793" s="3"/>
    </row>
    <row r="794" spans="1:38" ht="12.75">
      <c r="A794" s="3"/>
      <c r="B794" s="3"/>
      <c r="C794" s="3"/>
      <c r="D794" s="3"/>
      <c r="E794" s="4"/>
      <c r="F794" s="4"/>
      <c r="G794" s="4"/>
      <c r="H794" s="111"/>
      <c r="I794" s="4"/>
      <c r="J794" s="4"/>
      <c r="K794" s="319"/>
      <c r="L794" s="113"/>
      <c r="M794" s="3"/>
      <c r="N794" s="3"/>
      <c r="O794" s="3"/>
      <c r="P794" s="3"/>
      <c r="Q794" s="3"/>
      <c r="R794" s="113"/>
      <c r="S794" s="113"/>
      <c r="T794" s="3"/>
      <c r="U794" s="3"/>
      <c r="V794" s="3"/>
      <c r="W794" s="3"/>
      <c r="X794" s="3"/>
      <c r="Y794" s="3"/>
      <c r="Z794" s="3"/>
      <c r="AA794" s="3"/>
      <c r="AB794" s="3"/>
      <c r="AC794" s="3"/>
      <c r="AD794" s="3"/>
      <c r="AE794" s="3"/>
      <c r="AF794" s="3"/>
      <c r="AG794" s="3"/>
      <c r="AH794" s="3"/>
      <c r="AI794" s="3"/>
      <c r="AJ794" s="3"/>
      <c r="AK794" s="3"/>
      <c r="AL794" s="3"/>
    </row>
    <row r="795" spans="1:38" ht="12.75">
      <c r="A795" s="3"/>
      <c r="B795" s="3"/>
      <c r="C795" s="3"/>
      <c r="D795" s="3"/>
      <c r="E795" s="4"/>
      <c r="F795" s="4"/>
      <c r="G795" s="4"/>
      <c r="H795" s="111"/>
      <c r="I795" s="4"/>
      <c r="J795" s="4"/>
      <c r="K795" s="319"/>
      <c r="L795" s="113"/>
      <c r="M795" s="3"/>
      <c r="N795" s="3"/>
      <c r="O795" s="3"/>
      <c r="P795" s="3"/>
      <c r="Q795" s="3"/>
      <c r="R795" s="113"/>
      <c r="S795" s="113"/>
      <c r="T795" s="3"/>
      <c r="U795" s="3"/>
      <c r="V795" s="3"/>
      <c r="W795" s="3"/>
      <c r="X795" s="3"/>
      <c r="Y795" s="3"/>
      <c r="Z795" s="3"/>
      <c r="AA795" s="3"/>
      <c r="AB795" s="3"/>
      <c r="AC795" s="3"/>
      <c r="AD795" s="3"/>
      <c r="AE795" s="3"/>
      <c r="AF795" s="3"/>
      <c r="AG795" s="3"/>
      <c r="AH795" s="3"/>
      <c r="AI795" s="3"/>
      <c r="AJ795" s="3"/>
      <c r="AK795" s="3"/>
      <c r="AL795" s="3"/>
    </row>
    <row r="796" spans="1:38" ht="12.75">
      <c r="A796" s="3"/>
      <c r="B796" s="3"/>
      <c r="C796" s="3"/>
      <c r="D796" s="3"/>
      <c r="E796" s="4"/>
      <c r="F796" s="4"/>
      <c r="G796" s="4"/>
      <c r="H796" s="111"/>
      <c r="I796" s="4"/>
      <c r="J796" s="4"/>
      <c r="K796" s="319"/>
      <c r="L796" s="113"/>
      <c r="M796" s="3"/>
      <c r="N796" s="3"/>
      <c r="O796" s="3"/>
      <c r="P796" s="3"/>
      <c r="Q796" s="3"/>
      <c r="R796" s="113"/>
      <c r="S796" s="113"/>
      <c r="T796" s="3"/>
      <c r="U796" s="3"/>
      <c r="V796" s="3"/>
      <c r="W796" s="3"/>
      <c r="X796" s="3"/>
      <c r="Y796" s="3"/>
      <c r="Z796" s="3"/>
      <c r="AA796" s="3"/>
      <c r="AB796" s="3"/>
      <c r="AC796" s="3"/>
      <c r="AD796" s="3"/>
      <c r="AE796" s="3"/>
      <c r="AF796" s="3"/>
      <c r="AG796" s="3"/>
      <c r="AH796" s="3"/>
      <c r="AI796" s="3"/>
      <c r="AJ796" s="3"/>
      <c r="AK796" s="3"/>
      <c r="AL796" s="3"/>
    </row>
    <row r="797" spans="1:38" ht="12.75">
      <c r="A797" s="3"/>
      <c r="B797" s="3"/>
      <c r="C797" s="3"/>
      <c r="D797" s="3"/>
      <c r="E797" s="4"/>
      <c r="F797" s="4"/>
      <c r="G797" s="4"/>
      <c r="H797" s="111"/>
      <c r="I797" s="4"/>
      <c r="J797" s="4"/>
      <c r="K797" s="319"/>
      <c r="L797" s="113"/>
      <c r="M797" s="3"/>
      <c r="N797" s="3"/>
      <c r="O797" s="3"/>
      <c r="P797" s="3"/>
      <c r="Q797" s="3"/>
      <c r="R797" s="113"/>
      <c r="S797" s="113"/>
      <c r="T797" s="3"/>
      <c r="U797" s="3"/>
      <c r="V797" s="3"/>
      <c r="W797" s="3"/>
      <c r="X797" s="3"/>
      <c r="Y797" s="3"/>
      <c r="Z797" s="3"/>
      <c r="AA797" s="3"/>
      <c r="AB797" s="3"/>
      <c r="AC797" s="3"/>
      <c r="AD797" s="3"/>
      <c r="AE797" s="3"/>
      <c r="AF797" s="3"/>
      <c r="AG797" s="3"/>
      <c r="AH797" s="3"/>
      <c r="AI797" s="3"/>
      <c r="AJ797" s="3"/>
      <c r="AK797" s="3"/>
      <c r="AL797" s="3"/>
    </row>
    <row r="798" spans="1:38" ht="12.75">
      <c r="A798" s="3"/>
      <c r="B798" s="3"/>
      <c r="C798" s="3"/>
      <c r="D798" s="3"/>
      <c r="E798" s="4"/>
      <c r="F798" s="4"/>
      <c r="G798" s="4"/>
      <c r="H798" s="111"/>
      <c r="I798" s="4"/>
      <c r="J798" s="4"/>
      <c r="K798" s="319"/>
      <c r="L798" s="113"/>
      <c r="M798" s="3"/>
      <c r="N798" s="3"/>
      <c r="O798" s="3"/>
      <c r="P798" s="3"/>
      <c r="Q798" s="3"/>
      <c r="R798" s="113"/>
      <c r="S798" s="113"/>
      <c r="T798" s="3"/>
      <c r="U798" s="3"/>
      <c r="V798" s="3"/>
      <c r="W798" s="3"/>
      <c r="X798" s="3"/>
      <c r="Y798" s="3"/>
      <c r="Z798" s="3"/>
      <c r="AA798" s="3"/>
      <c r="AB798" s="3"/>
      <c r="AC798" s="3"/>
      <c r="AD798" s="3"/>
      <c r="AE798" s="3"/>
      <c r="AF798" s="3"/>
      <c r="AG798" s="3"/>
      <c r="AH798" s="3"/>
      <c r="AI798" s="3"/>
      <c r="AJ798" s="3"/>
      <c r="AK798" s="3"/>
      <c r="AL798" s="3"/>
    </row>
    <row r="799" spans="1:38" ht="12.75">
      <c r="A799" s="3"/>
      <c r="B799" s="3"/>
      <c r="C799" s="3"/>
      <c r="D799" s="3"/>
      <c r="E799" s="4"/>
      <c r="F799" s="4"/>
      <c r="G799" s="4"/>
      <c r="H799" s="111"/>
      <c r="I799" s="4"/>
      <c r="J799" s="4"/>
      <c r="K799" s="319"/>
      <c r="L799" s="113"/>
      <c r="M799" s="3"/>
      <c r="N799" s="3"/>
      <c r="O799" s="3"/>
      <c r="P799" s="3"/>
      <c r="Q799" s="3"/>
      <c r="R799" s="113"/>
      <c r="S799" s="113"/>
      <c r="T799" s="3"/>
      <c r="U799" s="3"/>
      <c r="V799" s="3"/>
      <c r="W799" s="3"/>
      <c r="X799" s="3"/>
      <c r="Y799" s="3"/>
      <c r="Z799" s="3"/>
      <c r="AA799" s="3"/>
      <c r="AB799" s="3"/>
      <c r="AC799" s="3"/>
      <c r="AD799" s="3"/>
      <c r="AE799" s="3"/>
      <c r="AF799" s="3"/>
      <c r="AG799" s="3"/>
      <c r="AH799" s="3"/>
      <c r="AI799" s="3"/>
      <c r="AJ799" s="3"/>
      <c r="AK799" s="3"/>
      <c r="AL799" s="3"/>
    </row>
    <row r="800" spans="1:38" ht="12.75">
      <c r="A800" s="3"/>
      <c r="B800" s="3"/>
      <c r="C800" s="3"/>
      <c r="D800" s="3"/>
      <c r="E800" s="4"/>
      <c r="F800" s="4"/>
      <c r="G800" s="4"/>
      <c r="H800" s="111"/>
      <c r="I800" s="4"/>
      <c r="J800" s="4"/>
      <c r="K800" s="319"/>
      <c r="L800" s="113"/>
      <c r="M800" s="3"/>
      <c r="N800" s="3"/>
      <c r="O800" s="3"/>
      <c r="P800" s="3"/>
      <c r="Q800" s="3"/>
      <c r="R800" s="113"/>
      <c r="S800" s="113"/>
      <c r="T800" s="3"/>
      <c r="U800" s="3"/>
      <c r="V800" s="3"/>
      <c r="W800" s="3"/>
      <c r="X800" s="3"/>
      <c r="Y800" s="3"/>
      <c r="Z800" s="3"/>
      <c r="AA800" s="3"/>
      <c r="AB800" s="3"/>
      <c r="AC800" s="3"/>
      <c r="AD800" s="3"/>
      <c r="AE800" s="3"/>
      <c r="AF800" s="3"/>
      <c r="AG800" s="3"/>
      <c r="AH800" s="3"/>
      <c r="AI800" s="3"/>
      <c r="AJ800" s="3"/>
      <c r="AK800" s="3"/>
      <c r="AL800" s="3"/>
    </row>
    <row r="801" spans="1:38" ht="12.75">
      <c r="A801" s="3"/>
      <c r="B801" s="3"/>
      <c r="C801" s="3"/>
      <c r="D801" s="3"/>
      <c r="E801" s="4"/>
      <c r="F801" s="4"/>
      <c r="G801" s="4"/>
      <c r="H801" s="111"/>
      <c r="I801" s="4"/>
      <c r="J801" s="4"/>
      <c r="K801" s="319"/>
      <c r="L801" s="113"/>
      <c r="M801" s="3"/>
      <c r="N801" s="3"/>
      <c r="O801" s="3"/>
      <c r="P801" s="3"/>
      <c r="Q801" s="3"/>
      <c r="R801" s="113"/>
      <c r="S801" s="113"/>
      <c r="T801" s="3"/>
      <c r="U801" s="3"/>
      <c r="V801" s="3"/>
      <c r="W801" s="3"/>
      <c r="X801" s="3"/>
      <c r="Y801" s="3"/>
      <c r="Z801" s="3"/>
      <c r="AA801" s="3"/>
      <c r="AB801" s="3"/>
      <c r="AC801" s="3"/>
      <c r="AD801" s="3"/>
      <c r="AE801" s="3"/>
      <c r="AF801" s="3"/>
      <c r="AG801" s="3"/>
      <c r="AH801" s="3"/>
      <c r="AI801" s="3"/>
      <c r="AJ801" s="3"/>
      <c r="AK801" s="3"/>
      <c r="AL801" s="3"/>
    </row>
    <row r="802" spans="1:38" ht="12.75">
      <c r="A802" s="3"/>
      <c r="B802" s="3"/>
      <c r="C802" s="3"/>
      <c r="D802" s="3"/>
      <c r="E802" s="4"/>
      <c r="F802" s="4"/>
      <c r="G802" s="4"/>
      <c r="H802" s="111"/>
      <c r="I802" s="4"/>
      <c r="J802" s="4"/>
      <c r="K802" s="319"/>
      <c r="L802" s="113"/>
      <c r="M802" s="3"/>
      <c r="N802" s="3"/>
      <c r="O802" s="3"/>
      <c r="P802" s="3"/>
      <c r="Q802" s="3"/>
      <c r="R802" s="113"/>
      <c r="S802" s="113"/>
      <c r="T802" s="3"/>
      <c r="U802" s="3"/>
      <c r="V802" s="3"/>
      <c r="W802" s="3"/>
      <c r="X802" s="3"/>
      <c r="Y802" s="3"/>
      <c r="Z802" s="3"/>
      <c r="AA802" s="3"/>
      <c r="AB802" s="3"/>
      <c r="AC802" s="3"/>
      <c r="AD802" s="3"/>
      <c r="AE802" s="3"/>
      <c r="AF802" s="3"/>
      <c r="AG802" s="3"/>
      <c r="AH802" s="3"/>
      <c r="AI802" s="3"/>
      <c r="AJ802" s="3"/>
      <c r="AK802" s="3"/>
      <c r="AL802" s="3"/>
    </row>
    <row r="803" spans="1:38" ht="12.75">
      <c r="A803" s="3"/>
      <c r="B803" s="3"/>
      <c r="C803" s="3"/>
      <c r="D803" s="3"/>
      <c r="E803" s="4"/>
      <c r="F803" s="4"/>
      <c r="G803" s="4"/>
      <c r="H803" s="111"/>
      <c r="I803" s="4"/>
      <c r="J803" s="4"/>
      <c r="K803" s="319"/>
      <c r="L803" s="113"/>
      <c r="M803" s="3"/>
      <c r="N803" s="3"/>
      <c r="O803" s="3"/>
      <c r="P803" s="3"/>
      <c r="Q803" s="3"/>
      <c r="R803" s="113"/>
      <c r="S803" s="113"/>
      <c r="T803" s="3"/>
      <c r="U803" s="3"/>
      <c r="V803" s="3"/>
      <c r="W803" s="3"/>
      <c r="X803" s="3"/>
      <c r="Y803" s="3"/>
      <c r="Z803" s="3"/>
      <c r="AA803" s="3"/>
      <c r="AB803" s="3"/>
      <c r="AC803" s="3"/>
      <c r="AD803" s="3"/>
      <c r="AE803" s="3"/>
      <c r="AF803" s="3"/>
      <c r="AG803" s="3"/>
      <c r="AH803" s="3"/>
      <c r="AI803" s="3"/>
      <c r="AJ803" s="3"/>
      <c r="AK803" s="3"/>
      <c r="AL803" s="3"/>
    </row>
    <row r="804" spans="1:38" ht="12.75">
      <c r="A804" s="3"/>
      <c r="B804" s="3"/>
      <c r="C804" s="3"/>
      <c r="D804" s="3"/>
      <c r="E804" s="4"/>
      <c r="F804" s="4"/>
      <c r="G804" s="4"/>
      <c r="H804" s="111"/>
      <c r="I804" s="4"/>
      <c r="J804" s="4"/>
      <c r="K804" s="319"/>
      <c r="L804" s="113"/>
      <c r="M804" s="3"/>
      <c r="N804" s="3"/>
      <c r="O804" s="3"/>
      <c r="P804" s="3"/>
      <c r="Q804" s="3"/>
      <c r="R804" s="113"/>
      <c r="S804" s="113"/>
      <c r="T804" s="3"/>
      <c r="U804" s="3"/>
      <c r="V804" s="3"/>
      <c r="W804" s="3"/>
      <c r="X804" s="3"/>
      <c r="Y804" s="3"/>
      <c r="Z804" s="3"/>
      <c r="AA804" s="3"/>
      <c r="AB804" s="3"/>
      <c r="AC804" s="3"/>
      <c r="AD804" s="3"/>
      <c r="AE804" s="3"/>
      <c r="AF804" s="3"/>
      <c r="AG804" s="3"/>
      <c r="AH804" s="3"/>
      <c r="AI804" s="3"/>
      <c r="AJ804" s="3"/>
      <c r="AK804" s="3"/>
      <c r="AL804" s="3"/>
    </row>
    <row r="805" spans="1:38" ht="12.75">
      <c r="A805" s="3"/>
      <c r="B805" s="3"/>
      <c r="C805" s="3"/>
      <c r="D805" s="3"/>
      <c r="E805" s="4"/>
      <c r="F805" s="4"/>
      <c r="G805" s="4"/>
      <c r="H805" s="111"/>
      <c r="I805" s="4"/>
      <c r="J805" s="4"/>
      <c r="K805" s="319"/>
      <c r="L805" s="113"/>
      <c r="M805" s="3"/>
      <c r="N805" s="3"/>
      <c r="O805" s="3"/>
      <c r="P805" s="3"/>
      <c r="Q805" s="3"/>
      <c r="R805" s="113"/>
      <c r="S805" s="113"/>
      <c r="T805" s="3"/>
      <c r="U805" s="3"/>
      <c r="V805" s="3"/>
      <c r="W805" s="3"/>
      <c r="X805" s="3"/>
      <c r="Y805" s="3"/>
      <c r="Z805" s="3"/>
      <c r="AA805" s="3"/>
      <c r="AB805" s="3"/>
      <c r="AC805" s="3"/>
      <c r="AD805" s="3"/>
      <c r="AE805" s="3"/>
      <c r="AF805" s="3"/>
      <c r="AG805" s="3"/>
      <c r="AH805" s="3"/>
      <c r="AI805" s="3"/>
      <c r="AJ805" s="3"/>
      <c r="AK805" s="3"/>
      <c r="AL805" s="3"/>
    </row>
    <row r="806" spans="1:38" ht="12.75">
      <c r="A806" s="3"/>
      <c r="B806" s="3"/>
      <c r="C806" s="3"/>
      <c r="D806" s="3"/>
      <c r="E806" s="4"/>
      <c r="F806" s="4"/>
      <c r="G806" s="4"/>
      <c r="H806" s="111"/>
      <c r="I806" s="4"/>
      <c r="J806" s="4"/>
      <c r="K806" s="319"/>
      <c r="L806" s="113"/>
      <c r="M806" s="3"/>
      <c r="N806" s="3"/>
      <c r="O806" s="3"/>
      <c r="P806" s="3"/>
      <c r="Q806" s="3"/>
      <c r="R806" s="113"/>
      <c r="S806" s="113"/>
      <c r="T806" s="3"/>
      <c r="U806" s="3"/>
      <c r="V806" s="3"/>
      <c r="W806" s="3"/>
      <c r="X806" s="3"/>
      <c r="Y806" s="3"/>
      <c r="Z806" s="3"/>
      <c r="AA806" s="3"/>
      <c r="AB806" s="3"/>
      <c r="AC806" s="3"/>
      <c r="AD806" s="3"/>
      <c r="AE806" s="3"/>
      <c r="AF806" s="3"/>
      <c r="AG806" s="3"/>
      <c r="AH806" s="3"/>
      <c r="AI806" s="3"/>
      <c r="AJ806" s="3"/>
      <c r="AK806" s="3"/>
      <c r="AL806" s="3"/>
    </row>
    <row r="807" spans="1:38" ht="12.75">
      <c r="A807" s="3"/>
      <c r="B807" s="3"/>
      <c r="C807" s="3"/>
      <c r="D807" s="3"/>
      <c r="E807" s="4"/>
      <c r="F807" s="4"/>
      <c r="G807" s="4"/>
      <c r="H807" s="111"/>
      <c r="I807" s="4"/>
      <c r="J807" s="4"/>
      <c r="K807" s="319"/>
      <c r="L807" s="113"/>
      <c r="M807" s="3"/>
      <c r="N807" s="3"/>
      <c r="O807" s="3"/>
      <c r="P807" s="3"/>
      <c r="Q807" s="3"/>
      <c r="R807" s="113"/>
      <c r="S807" s="113"/>
      <c r="T807" s="3"/>
      <c r="U807" s="3"/>
      <c r="V807" s="3"/>
      <c r="W807" s="3"/>
      <c r="X807" s="3"/>
      <c r="Y807" s="3"/>
      <c r="Z807" s="3"/>
      <c r="AA807" s="3"/>
      <c r="AB807" s="3"/>
      <c r="AC807" s="3"/>
      <c r="AD807" s="3"/>
      <c r="AE807" s="3"/>
      <c r="AF807" s="3"/>
      <c r="AG807" s="3"/>
      <c r="AH807" s="3"/>
      <c r="AI807" s="3"/>
      <c r="AJ807" s="3"/>
      <c r="AK807" s="3"/>
      <c r="AL807" s="3"/>
    </row>
    <row r="808" spans="1:38" ht="12.75">
      <c r="A808" s="3"/>
      <c r="B808" s="3"/>
      <c r="C808" s="3"/>
      <c r="D808" s="3"/>
      <c r="E808" s="4"/>
      <c r="F808" s="4"/>
      <c r="G808" s="4"/>
      <c r="H808" s="111"/>
      <c r="I808" s="4"/>
      <c r="J808" s="4"/>
      <c r="K808" s="319"/>
      <c r="L808" s="113"/>
      <c r="M808" s="3"/>
      <c r="N808" s="3"/>
      <c r="O808" s="3"/>
      <c r="P808" s="3"/>
      <c r="Q808" s="3"/>
      <c r="R808" s="113"/>
      <c r="S808" s="113"/>
      <c r="T808" s="3"/>
      <c r="U808" s="3"/>
      <c r="V808" s="3"/>
      <c r="W808" s="3"/>
      <c r="X808" s="3"/>
      <c r="Y808" s="3"/>
      <c r="Z808" s="3"/>
      <c r="AA808" s="3"/>
      <c r="AB808" s="3"/>
      <c r="AC808" s="3"/>
      <c r="AD808" s="3"/>
      <c r="AE808" s="3"/>
      <c r="AF808" s="3"/>
      <c r="AG808" s="3"/>
      <c r="AH808" s="3"/>
      <c r="AI808" s="3"/>
      <c r="AJ808" s="3"/>
      <c r="AK808" s="3"/>
      <c r="AL808" s="3"/>
    </row>
    <row r="809" spans="1:38" ht="12.75">
      <c r="A809" s="3"/>
      <c r="B809" s="3"/>
      <c r="C809" s="3"/>
      <c r="D809" s="3"/>
      <c r="E809" s="4"/>
      <c r="F809" s="4"/>
      <c r="G809" s="4"/>
      <c r="H809" s="111"/>
      <c r="I809" s="4"/>
      <c r="J809" s="4"/>
      <c r="K809" s="319"/>
      <c r="L809" s="113"/>
      <c r="M809" s="3"/>
      <c r="N809" s="3"/>
      <c r="O809" s="3"/>
      <c r="P809" s="3"/>
      <c r="Q809" s="3"/>
      <c r="R809" s="113"/>
      <c r="S809" s="113"/>
      <c r="T809" s="3"/>
      <c r="U809" s="3"/>
      <c r="V809" s="3"/>
      <c r="W809" s="3"/>
      <c r="X809" s="3"/>
      <c r="Y809" s="3"/>
      <c r="Z809" s="3"/>
      <c r="AA809" s="3"/>
      <c r="AB809" s="3"/>
      <c r="AC809" s="3"/>
      <c r="AD809" s="3"/>
      <c r="AE809" s="3"/>
      <c r="AF809" s="3"/>
      <c r="AG809" s="3"/>
      <c r="AH809" s="3"/>
      <c r="AI809" s="3"/>
      <c r="AJ809" s="3"/>
      <c r="AK809" s="3"/>
      <c r="AL809" s="3"/>
    </row>
    <row r="810" spans="1:38" ht="12.75">
      <c r="A810" s="3"/>
      <c r="B810" s="3"/>
      <c r="C810" s="3"/>
      <c r="D810" s="3"/>
      <c r="E810" s="4"/>
      <c r="F810" s="4"/>
      <c r="G810" s="4"/>
      <c r="H810" s="111"/>
      <c r="I810" s="4"/>
      <c r="J810" s="4"/>
      <c r="K810" s="319"/>
      <c r="L810" s="113"/>
      <c r="M810" s="3"/>
      <c r="N810" s="3"/>
      <c r="O810" s="3"/>
      <c r="P810" s="3"/>
      <c r="Q810" s="3"/>
      <c r="R810" s="113"/>
      <c r="S810" s="113"/>
      <c r="T810" s="3"/>
      <c r="U810" s="3"/>
      <c r="V810" s="3"/>
      <c r="W810" s="3"/>
      <c r="X810" s="3"/>
      <c r="Y810" s="3"/>
      <c r="Z810" s="3"/>
      <c r="AA810" s="3"/>
      <c r="AB810" s="3"/>
      <c r="AC810" s="3"/>
      <c r="AD810" s="3"/>
      <c r="AE810" s="3"/>
      <c r="AF810" s="3"/>
      <c r="AG810" s="3"/>
      <c r="AH810" s="3"/>
      <c r="AI810" s="3"/>
      <c r="AJ810" s="3"/>
      <c r="AK810" s="3"/>
      <c r="AL810" s="3"/>
    </row>
    <row r="811" spans="1:38" ht="12.75">
      <c r="A811" s="3"/>
      <c r="B811" s="3"/>
      <c r="C811" s="3"/>
      <c r="D811" s="3"/>
      <c r="E811" s="4"/>
      <c r="F811" s="4"/>
      <c r="G811" s="4"/>
      <c r="H811" s="111"/>
      <c r="I811" s="4"/>
      <c r="J811" s="4"/>
      <c r="K811" s="319"/>
      <c r="L811" s="113"/>
      <c r="M811" s="3"/>
      <c r="N811" s="3"/>
      <c r="O811" s="3"/>
      <c r="P811" s="3"/>
      <c r="Q811" s="3"/>
      <c r="R811" s="113"/>
      <c r="S811" s="113"/>
      <c r="T811" s="3"/>
      <c r="U811" s="3"/>
      <c r="V811" s="3"/>
      <c r="W811" s="3"/>
      <c r="X811" s="3"/>
      <c r="Y811" s="3"/>
      <c r="Z811" s="3"/>
      <c r="AA811" s="3"/>
      <c r="AB811" s="3"/>
      <c r="AC811" s="3"/>
      <c r="AD811" s="3"/>
      <c r="AE811" s="3"/>
      <c r="AF811" s="3"/>
      <c r="AG811" s="3"/>
      <c r="AH811" s="3"/>
      <c r="AI811" s="3"/>
      <c r="AJ811" s="3"/>
      <c r="AK811" s="3"/>
      <c r="AL811" s="3"/>
    </row>
    <row r="812" spans="1:38" ht="12.75">
      <c r="A812" s="3"/>
      <c r="B812" s="3"/>
      <c r="C812" s="3"/>
      <c r="D812" s="3"/>
      <c r="E812" s="4"/>
      <c r="F812" s="4"/>
      <c r="G812" s="4"/>
      <c r="H812" s="111"/>
      <c r="I812" s="4"/>
      <c r="J812" s="4"/>
      <c r="K812" s="319"/>
      <c r="L812" s="113"/>
      <c r="M812" s="3"/>
      <c r="N812" s="3"/>
      <c r="O812" s="3"/>
      <c r="P812" s="3"/>
      <c r="Q812" s="3"/>
      <c r="R812" s="113"/>
      <c r="S812" s="113"/>
      <c r="T812" s="3"/>
      <c r="U812" s="3"/>
      <c r="V812" s="3"/>
      <c r="W812" s="3"/>
      <c r="X812" s="3"/>
      <c r="Y812" s="3"/>
      <c r="Z812" s="3"/>
      <c r="AA812" s="3"/>
      <c r="AB812" s="3"/>
      <c r="AC812" s="3"/>
      <c r="AD812" s="3"/>
      <c r="AE812" s="3"/>
      <c r="AF812" s="3"/>
      <c r="AG812" s="3"/>
      <c r="AH812" s="3"/>
      <c r="AI812" s="3"/>
      <c r="AJ812" s="3"/>
      <c r="AK812" s="3"/>
      <c r="AL812" s="3"/>
    </row>
    <row r="813" spans="1:38" ht="12.75">
      <c r="A813" s="3"/>
      <c r="B813" s="3"/>
      <c r="C813" s="3"/>
      <c r="D813" s="3"/>
      <c r="E813" s="4"/>
      <c r="F813" s="4"/>
      <c r="G813" s="4"/>
      <c r="H813" s="111"/>
      <c r="I813" s="4"/>
      <c r="J813" s="4"/>
      <c r="K813" s="319"/>
      <c r="L813" s="113"/>
      <c r="M813" s="3"/>
      <c r="N813" s="3"/>
      <c r="O813" s="3"/>
      <c r="P813" s="3"/>
      <c r="Q813" s="3"/>
      <c r="R813" s="113"/>
      <c r="S813" s="113"/>
      <c r="T813" s="3"/>
      <c r="U813" s="3"/>
      <c r="V813" s="3"/>
      <c r="W813" s="3"/>
      <c r="X813" s="3"/>
      <c r="Y813" s="3"/>
      <c r="Z813" s="3"/>
      <c r="AA813" s="3"/>
      <c r="AB813" s="3"/>
      <c r="AC813" s="3"/>
      <c r="AD813" s="3"/>
      <c r="AE813" s="3"/>
      <c r="AF813" s="3"/>
      <c r="AG813" s="3"/>
      <c r="AH813" s="3"/>
      <c r="AI813" s="3"/>
      <c r="AJ813" s="3"/>
      <c r="AK813" s="3"/>
      <c r="AL813" s="3"/>
    </row>
    <row r="814" spans="1:38" ht="12.75">
      <c r="A814" s="3"/>
      <c r="B814" s="3"/>
      <c r="C814" s="3"/>
      <c r="D814" s="3"/>
      <c r="E814" s="4"/>
      <c r="F814" s="4"/>
      <c r="G814" s="4"/>
      <c r="H814" s="111"/>
      <c r="I814" s="4"/>
      <c r="J814" s="4"/>
      <c r="K814" s="319"/>
      <c r="L814" s="113"/>
      <c r="M814" s="3"/>
      <c r="N814" s="3"/>
      <c r="O814" s="3"/>
      <c r="P814" s="3"/>
      <c r="Q814" s="3"/>
      <c r="R814" s="113"/>
      <c r="S814" s="113"/>
      <c r="T814" s="3"/>
      <c r="U814" s="3"/>
      <c r="V814" s="3"/>
      <c r="W814" s="3"/>
      <c r="X814" s="3"/>
      <c r="Y814" s="3"/>
      <c r="Z814" s="3"/>
      <c r="AA814" s="3"/>
      <c r="AB814" s="3"/>
      <c r="AC814" s="3"/>
      <c r="AD814" s="3"/>
      <c r="AE814" s="3"/>
      <c r="AF814" s="3"/>
      <c r="AG814" s="3"/>
      <c r="AH814" s="3"/>
      <c r="AI814" s="3"/>
      <c r="AJ814" s="3"/>
      <c r="AK814" s="3"/>
      <c r="AL814" s="3"/>
    </row>
    <row r="815" spans="1:38" ht="12.75">
      <c r="A815" s="3"/>
      <c r="B815" s="3"/>
      <c r="C815" s="3"/>
      <c r="D815" s="3"/>
      <c r="E815" s="4"/>
      <c r="F815" s="4"/>
      <c r="G815" s="4"/>
      <c r="H815" s="111"/>
      <c r="I815" s="4"/>
      <c r="J815" s="4"/>
      <c r="K815" s="319"/>
      <c r="L815" s="113"/>
      <c r="M815" s="3"/>
      <c r="N815" s="3"/>
      <c r="O815" s="3"/>
      <c r="P815" s="3"/>
      <c r="Q815" s="3"/>
      <c r="R815" s="113"/>
      <c r="S815" s="113"/>
      <c r="T815" s="3"/>
      <c r="U815" s="3"/>
      <c r="V815" s="3"/>
      <c r="W815" s="3"/>
      <c r="X815" s="3"/>
      <c r="Y815" s="3"/>
      <c r="Z815" s="3"/>
      <c r="AA815" s="3"/>
      <c r="AB815" s="3"/>
      <c r="AC815" s="3"/>
      <c r="AD815" s="3"/>
      <c r="AE815" s="3"/>
      <c r="AF815" s="3"/>
      <c r="AG815" s="3"/>
      <c r="AH815" s="3"/>
      <c r="AI815" s="3"/>
      <c r="AJ815" s="3"/>
      <c r="AK815" s="3"/>
      <c r="AL815" s="3"/>
    </row>
    <row r="816" spans="1:38" ht="12.75">
      <c r="A816" s="3"/>
      <c r="B816" s="3"/>
      <c r="C816" s="3"/>
      <c r="D816" s="3"/>
      <c r="E816" s="4"/>
      <c r="F816" s="4"/>
      <c r="G816" s="4"/>
      <c r="H816" s="111"/>
      <c r="I816" s="4"/>
      <c r="J816" s="4"/>
      <c r="K816" s="319"/>
      <c r="L816" s="113"/>
      <c r="M816" s="3"/>
      <c r="N816" s="3"/>
      <c r="O816" s="3"/>
      <c r="P816" s="3"/>
      <c r="Q816" s="3"/>
      <c r="R816" s="113"/>
      <c r="S816" s="113"/>
      <c r="T816" s="3"/>
      <c r="U816" s="3"/>
      <c r="V816" s="3"/>
      <c r="W816" s="3"/>
      <c r="X816" s="3"/>
      <c r="Y816" s="3"/>
      <c r="Z816" s="3"/>
      <c r="AA816" s="3"/>
      <c r="AB816" s="3"/>
      <c r="AC816" s="3"/>
      <c r="AD816" s="3"/>
      <c r="AE816" s="3"/>
      <c r="AF816" s="3"/>
      <c r="AG816" s="3"/>
      <c r="AH816" s="3"/>
      <c r="AI816" s="3"/>
      <c r="AJ816" s="3"/>
      <c r="AK816" s="3"/>
      <c r="AL816" s="3"/>
    </row>
    <row r="817" spans="1:38" ht="12.75">
      <c r="A817" s="3"/>
      <c r="B817" s="3"/>
      <c r="C817" s="3"/>
      <c r="D817" s="3"/>
      <c r="E817" s="4"/>
      <c r="F817" s="4"/>
      <c r="G817" s="4"/>
      <c r="H817" s="111"/>
      <c r="I817" s="4"/>
      <c r="J817" s="4"/>
      <c r="K817" s="319"/>
      <c r="L817" s="113"/>
      <c r="M817" s="3"/>
      <c r="N817" s="3"/>
      <c r="O817" s="3"/>
      <c r="P817" s="3"/>
      <c r="Q817" s="3"/>
      <c r="R817" s="113"/>
      <c r="S817" s="113"/>
      <c r="T817" s="3"/>
      <c r="U817" s="3"/>
      <c r="V817" s="3"/>
      <c r="W817" s="3"/>
      <c r="X817" s="3"/>
      <c r="Y817" s="3"/>
      <c r="Z817" s="3"/>
      <c r="AA817" s="3"/>
      <c r="AB817" s="3"/>
      <c r="AC817" s="3"/>
      <c r="AD817" s="3"/>
      <c r="AE817" s="3"/>
      <c r="AF817" s="3"/>
      <c r="AG817" s="3"/>
      <c r="AH817" s="3"/>
      <c r="AI817" s="3"/>
      <c r="AJ817" s="3"/>
      <c r="AK817" s="3"/>
      <c r="AL817" s="3"/>
    </row>
    <row r="818" spans="1:38" ht="12.75">
      <c r="A818" s="3"/>
      <c r="B818" s="3"/>
      <c r="C818" s="3"/>
      <c r="D818" s="3"/>
      <c r="E818" s="4"/>
      <c r="F818" s="4"/>
      <c r="G818" s="4"/>
      <c r="H818" s="111"/>
      <c r="I818" s="4"/>
      <c r="J818" s="4"/>
      <c r="K818" s="319"/>
      <c r="L818" s="113"/>
      <c r="M818" s="3"/>
      <c r="N818" s="3"/>
      <c r="O818" s="3"/>
      <c r="P818" s="3"/>
      <c r="Q818" s="3"/>
      <c r="R818" s="113"/>
      <c r="S818" s="113"/>
      <c r="T818" s="3"/>
      <c r="U818" s="3"/>
      <c r="V818" s="3"/>
      <c r="W818" s="3"/>
      <c r="X818" s="3"/>
      <c r="Y818" s="3"/>
      <c r="Z818" s="3"/>
      <c r="AA818" s="3"/>
      <c r="AB818" s="3"/>
      <c r="AC818" s="3"/>
      <c r="AD818" s="3"/>
      <c r="AE818" s="3"/>
      <c r="AF818" s="3"/>
      <c r="AG818" s="3"/>
      <c r="AH818" s="3"/>
      <c r="AI818" s="3"/>
      <c r="AJ818" s="3"/>
      <c r="AK818" s="3"/>
      <c r="AL818" s="3"/>
    </row>
    <row r="819" spans="1:38" ht="12.75">
      <c r="A819" s="3"/>
      <c r="B819" s="3"/>
      <c r="C819" s="3"/>
      <c r="D819" s="3"/>
      <c r="E819" s="4"/>
      <c r="F819" s="4"/>
      <c r="G819" s="4"/>
      <c r="H819" s="111"/>
      <c r="I819" s="4"/>
      <c r="J819" s="4"/>
      <c r="K819" s="319"/>
      <c r="L819" s="113"/>
      <c r="M819" s="3"/>
      <c r="N819" s="3"/>
      <c r="O819" s="3"/>
      <c r="P819" s="3"/>
      <c r="Q819" s="3"/>
      <c r="R819" s="113"/>
      <c r="S819" s="113"/>
      <c r="T819" s="3"/>
      <c r="U819" s="3"/>
      <c r="V819" s="3"/>
      <c r="W819" s="3"/>
      <c r="X819" s="3"/>
      <c r="Y819" s="3"/>
      <c r="Z819" s="3"/>
      <c r="AA819" s="3"/>
      <c r="AB819" s="3"/>
      <c r="AC819" s="3"/>
      <c r="AD819" s="3"/>
      <c r="AE819" s="3"/>
      <c r="AF819" s="3"/>
      <c r="AG819" s="3"/>
      <c r="AH819" s="3"/>
      <c r="AI819" s="3"/>
      <c r="AJ819" s="3"/>
      <c r="AK819" s="3"/>
      <c r="AL819" s="3"/>
    </row>
    <row r="820" spans="1:38" ht="12.75">
      <c r="A820" s="3"/>
      <c r="B820" s="3"/>
      <c r="C820" s="3"/>
      <c r="D820" s="3"/>
      <c r="E820" s="4"/>
      <c r="F820" s="4"/>
      <c r="G820" s="4"/>
      <c r="H820" s="111"/>
      <c r="I820" s="4"/>
      <c r="J820" s="4"/>
      <c r="K820" s="319"/>
      <c r="L820" s="113"/>
      <c r="M820" s="3"/>
      <c r="N820" s="3"/>
      <c r="O820" s="3"/>
      <c r="P820" s="3"/>
      <c r="Q820" s="3"/>
      <c r="R820" s="113"/>
      <c r="S820" s="113"/>
      <c r="T820" s="3"/>
      <c r="U820" s="3"/>
      <c r="V820" s="3"/>
      <c r="W820" s="3"/>
      <c r="X820" s="3"/>
      <c r="Y820" s="3"/>
      <c r="Z820" s="3"/>
      <c r="AA820" s="3"/>
      <c r="AB820" s="3"/>
      <c r="AC820" s="3"/>
      <c r="AD820" s="3"/>
      <c r="AE820" s="3"/>
      <c r="AF820" s="3"/>
      <c r="AG820" s="3"/>
      <c r="AH820" s="3"/>
      <c r="AI820" s="3"/>
      <c r="AJ820" s="3"/>
      <c r="AK820" s="3"/>
      <c r="AL820" s="3"/>
    </row>
    <row r="821" spans="1:38" ht="12.75">
      <c r="A821" s="3"/>
      <c r="B821" s="3"/>
      <c r="C821" s="3"/>
      <c r="D821" s="3"/>
      <c r="E821" s="4"/>
      <c r="F821" s="4"/>
      <c r="G821" s="4"/>
      <c r="H821" s="111"/>
      <c r="I821" s="4"/>
      <c r="J821" s="4"/>
      <c r="K821" s="319"/>
      <c r="L821" s="113"/>
      <c r="M821" s="3"/>
      <c r="N821" s="3"/>
      <c r="O821" s="3"/>
      <c r="P821" s="3"/>
      <c r="Q821" s="3"/>
      <c r="R821" s="113"/>
      <c r="S821" s="113"/>
      <c r="T821" s="3"/>
      <c r="U821" s="3"/>
      <c r="V821" s="3"/>
      <c r="W821" s="3"/>
      <c r="X821" s="3"/>
      <c r="Y821" s="3"/>
      <c r="Z821" s="3"/>
      <c r="AA821" s="3"/>
      <c r="AB821" s="3"/>
      <c r="AC821" s="3"/>
      <c r="AD821" s="3"/>
      <c r="AE821" s="3"/>
      <c r="AF821" s="3"/>
      <c r="AG821" s="3"/>
      <c r="AH821" s="3"/>
      <c r="AI821" s="3"/>
      <c r="AJ821" s="3"/>
      <c r="AK821" s="3"/>
      <c r="AL821" s="3"/>
    </row>
    <row r="822" spans="1:38" ht="12.75">
      <c r="A822" s="3"/>
      <c r="B822" s="3"/>
      <c r="C822" s="3"/>
      <c r="D822" s="3"/>
      <c r="E822" s="4"/>
      <c r="F822" s="4"/>
      <c r="G822" s="4"/>
      <c r="H822" s="111"/>
      <c r="I822" s="4"/>
      <c r="J822" s="4"/>
      <c r="K822" s="319"/>
      <c r="L822" s="113"/>
      <c r="M822" s="3"/>
      <c r="N822" s="3"/>
      <c r="O822" s="3"/>
      <c r="P822" s="3"/>
      <c r="Q822" s="3"/>
      <c r="R822" s="113"/>
      <c r="S822" s="113"/>
      <c r="T822" s="3"/>
      <c r="U822" s="3"/>
      <c r="V822" s="3"/>
      <c r="W822" s="3"/>
      <c r="X822" s="3"/>
      <c r="Y822" s="3"/>
      <c r="Z822" s="3"/>
      <c r="AA822" s="3"/>
      <c r="AB822" s="3"/>
      <c r="AC822" s="3"/>
      <c r="AD822" s="3"/>
      <c r="AE822" s="3"/>
      <c r="AF822" s="3"/>
      <c r="AG822" s="3"/>
      <c r="AH822" s="3"/>
      <c r="AI822" s="3"/>
      <c r="AJ822" s="3"/>
      <c r="AK822" s="3"/>
      <c r="AL822" s="3"/>
    </row>
    <row r="823" spans="1:38" ht="12.75">
      <c r="A823" s="3"/>
      <c r="B823" s="3"/>
      <c r="C823" s="3"/>
      <c r="D823" s="3"/>
      <c r="E823" s="4"/>
      <c r="F823" s="4"/>
      <c r="G823" s="4"/>
      <c r="H823" s="111"/>
      <c r="I823" s="4"/>
      <c r="J823" s="4"/>
      <c r="K823" s="319"/>
      <c r="L823" s="113"/>
      <c r="M823" s="3"/>
      <c r="N823" s="3"/>
      <c r="O823" s="3"/>
      <c r="P823" s="3"/>
      <c r="Q823" s="3"/>
      <c r="R823" s="113"/>
      <c r="S823" s="113"/>
      <c r="T823" s="3"/>
      <c r="U823" s="3"/>
      <c r="V823" s="3"/>
      <c r="W823" s="3"/>
      <c r="X823" s="3"/>
      <c r="Y823" s="3"/>
      <c r="Z823" s="3"/>
      <c r="AA823" s="3"/>
      <c r="AB823" s="3"/>
      <c r="AC823" s="3"/>
      <c r="AD823" s="3"/>
      <c r="AE823" s="3"/>
      <c r="AF823" s="3"/>
      <c r="AG823" s="3"/>
      <c r="AH823" s="3"/>
      <c r="AI823" s="3"/>
      <c r="AJ823" s="3"/>
      <c r="AK823" s="3"/>
      <c r="AL823" s="3"/>
    </row>
    <row r="824" spans="1:38" ht="12.75">
      <c r="A824" s="3"/>
      <c r="B824" s="3"/>
      <c r="C824" s="3"/>
      <c r="D824" s="3"/>
      <c r="E824" s="4"/>
      <c r="F824" s="4"/>
      <c r="G824" s="4"/>
      <c r="H824" s="111"/>
      <c r="I824" s="4"/>
      <c r="J824" s="4"/>
      <c r="K824" s="319"/>
      <c r="L824" s="113"/>
      <c r="M824" s="3"/>
      <c r="N824" s="3"/>
      <c r="O824" s="3"/>
      <c r="P824" s="3"/>
      <c r="Q824" s="3"/>
      <c r="R824" s="113"/>
      <c r="S824" s="113"/>
      <c r="T824" s="3"/>
      <c r="U824" s="3"/>
      <c r="V824" s="3"/>
      <c r="W824" s="3"/>
      <c r="X824" s="3"/>
      <c r="Y824" s="3"/>
      <c r="Z824" s="3"/>
      <c r="AA824" s="3"/>
      <c r="AB824" s="3"/>
      <c r="AC824" s="3"/>
      <c r="AD824" s="3"/>
      <c r="AE824" s="3"/>
      <c r="AF824" s="3"/>
      <c r="AG824" s="3"/>
      <c r="AH824" s="3"/>
      <c r="AI824" s="3"/>
      <c r="AJ824" s="3"/>
      <c r="AK824" s="3"/>
      <c r="AL824" s="3"/>
    </row>
    <row r="825" spans="1:38" ht="12.75">
      <c r="A825" s="3"/>
      <c r="B825" s="3"/>
      <c r="C825" s="3"/>
      <c r="D825" s="3"/>
      <c r="E825" s="4"/>
      <c r="F825" s="4"/>
      <c r="G825" s="4"/>
      <c r="H825" s="111"/>
      <c r="I825" s="4"/>
      <c r="J825" s="4"/>
      <c r="K825" s="319"/>
      <c r="L825" s="113"/>
      <c r="M825" s="3"/>
      <c r="N825" s="3"/>
      <c r="O825" s="3"/>
      <c r="P825" s="3"/>
      <c r="Q825" s="3"/>
      <c r="R825" s="113"/>
      <c r="S825" s="113"/>
      <c r="T825" s="3"/>
      <c r="U825" s="3"/>
      <c r="V825" s="3"/>
      <c r="W825" s="3"/>
      <c r="X825" s="3"/>
      <c r="Y825" s="3"/>
      <c r="Z825" s="3"/>
      <c r="AA825" s="3"/>
      <c r="AB825" s="3"/>
      <c r="AC825" s="3"/>
      <c r="AD825" s="3"/>
      <c r="AE825" s="3"/>
      <c r="AF825" s="3"/>
      <c r="AG825" s="3"/>
      <c r="AH825" s="3"/>
      <c r="AI825" s="3"/>
      <c r="AJ825" s="3"/>
      <c r="AK825" s="3"/>
      <c r="AL825" s="3"/>
    </row>
    <row r="826" spans="1:38" ht="12.75">
      <c r="A826" s="3"/>
      <c r="B826" s="3"/>
      <c r="C826" s="3"/>
      <c r="D826" s="3"/>
      <c r="E826" s="4"/>
      <c r="F826" s="4"/>
      <c r="G826" s="4"/>
      <c r="H826" s="111"/>
      <c r="I826" s="4"/>
      <c r="J826" s="4"/>
      <c r="K826" s="319"/>
      <c r="L826" s="113"/>
      <c r="M826" s="3"/>
      <c r="N826" s="3"/>
      <c r="O826" s="3"/>
      <c r="P826" s="3"/>
      <c r="Q826" s="3"/>
      <c r="R826" s="113"/>
      <c r="S826" s="113"/>
      <c r="T826" s="3"/>
      <c r="U826" s="3"/>
      <c r="V826" s="3"/>
      <c r="W826" s="3"/>
      <c r="X826" s="3"/>
      <c r="Y826" s="3"/>
      <c r="Z826" s="3"/>
      <c r="AA826" s="3"/>
      <c r="AB826" s="3"/>
      <c r="AC826" s="3"/>
      <c r="AD826" s="3"/>
      <c r="AE826" s="3"/>
      <c r="AF826" s="3"/>
      <c r="AG826" s="3"/>
      <c r="AH826" s="3"/>
      <c r="AI826" s="3"/>
      <c r="AJ826" s="3"/>
      <c r="AK826" s="3"/>
      <c r="AL826" s="3"/>
    </row>
    <row r="827" spans="1:38" ht="12.75">
      <c r="A827" s="3"/>
      <c r="B827" s="3"/>
      <c r="C827" s="3"/>
      <c r="D827" s="3"/>
      <c r="E827" s="4"/>
      <c r="F827" s="4"/>
      <c r="G827" s="4"/>
      <c r="H827" s="111"/>
      <c r="I827" s="4"/>
      <c r="J827" s="4"/>
      <c r="K827" s="319"/>
      <c r="L827" s="113"/>
      <c r="M827" s="3"/>
      <c r="N827" s="3"/>
      <c r="O827" s="3"/>
      <c r="P827" s="3"/>
      <c r="Q827" s="3"/>
      <c r="R827" s="113"/>
      <c r="S827" s="113"/>
      <c r="T827" s="3"/>
      <c r="U827" s="3"/>
      <c r="V827" s="3"/>
      <c r="W827" s="3"/>
      <c r="X827" s="3"/>
      <c r="Y827" s="3"/>
      <c r="Z827" s="3"/>
      <c r="AA827" s="3"/>
      <c r="AB827" s="3"/>
      <c r="AC827" s="3"/>
      <c r="AD827" s="3"/>
      <c r="AE827" s="3"/>
      <c r="AF827" s="3"/>
      <c r="AG827" s="3"/>
      <c r="AH827" s="3"/>
      <c r="AI827" s="3"/>
      <c r="AJ827" s="3"/>
      <c r="AK827" s="3"/>
      <c r="AL827" s="3"/>
    </row>
    <row r="828" spans="1:38" ht="12.75">
      <c r="A828" s="3"/>
      <c r="B828" s="3"/>
      <c r="C828" s="3"/>
      <c r="D828" s="3"/>
      <c r="E828" s="4"/>
      <c r="F828" s="4"/>
      <c r="G828" s="4"/>
      <c r="H828" s="111"/>
      <c r="I828" s="4"/>
      <c r="J828" s="4"/>
      <c r="K828" s="319"/>
      <c r="L828" s="113"/>
      <c r="M828" s="3"/>
      <c r="N828" s="3"/>
      <c r="O828" s="3"/>
      <c r="P828" s="3"/>
      <c r="Q828" s="3"/>
      <c r="R828" s="113"/>
      <c r="S828" s="113"/>
      <c r="T828" s="3"/>
      <c r="U828" s="3"/>
      <c r="V828" s="3"/>
      <c r="W828" s="3"/>
      <c r="X828" s="3"/>
      <c r="Y828" s="3"/>
      <c r="Z828" s="3"/>
      <c r="AA828" s="3"/>
      <c r="AB828" s="3"/>
      <c r="AC828" s="3"/>
      <c r="AD828" s="3"/>
      <c r="AE828" s="3"/>
      <c r="AF828" s="3"/>
      <c r="AG828" s="3"/>
      <c r="AH828" s="3"/>
      <c r="AI828" s="3"/>
      <c r="AJ828" s="3"/>
      <c r="AK828" s="3"/>
      <c r="AL828" s="3"/>
    </row>
    <row r="829" spans="1:38" ht="12.75">
      <c r="A829" s="3"/>
      <c r="B829" s="3"/>
      <c r="C829" s="3"/>
      <c r="D829" s="3"/>
      <c r="E829" s="4"/>
      <c r="F829" s="4"/>
      <c r="G829" s="4"/>
      <c r="H829" s="111"/>
      <c r="I829" s="4"/>
      <c r="J829" s="4"/>
      <c r="K829" s="319"/>
      <c r="L829" s="113"/>
      <c r="M829" s="3"/>
      <c r="N829" s="3"/>
      <c r="O829" s="3"/>
      <c r="P829" s="3"/>
      <c r="Q829" s="3"/>
      <c r="R829" s="113"/>
      <c r="S829" s="113"/>
      <c r="T829" s="3"/>
      <c r="U829" s="3"/>
      <c r="V829" s="3"/>
      <c r="W829" s="3"/>
      <c r="X829" s="3"/>
      <c r="Y829" s="3"/>
      <c r="Z829" s="3"/>
      <c r="AA829" s="3"/>
      <c r="AB829" s="3"/>
      <c r="AC829" s="3"/>
      <c r="AD829" s="3"/>
      <c r="AE829" s="3"/>
      <c r="AF829" s="3"/>
      <c r="AG829" s="3"/>
      <c r="AH829" s="3"/>
      <c r="AI829" s="3"/>
      <c r="AJ829" s="3"/>
      <c r="AK829" s="3"/>
      <c r="AL829" s="3"/>
    </row>
    <row r="830" spans="1:38" ht="12.75">
      <c r="A830" s="3"/>
      <c r="B830" s="3"/>
      <c r="C830" s="3"/>
      <c r="D830" s="3"/>
      <c r="E830" s="4"/>
      <c r="F830" s="4"/>
      <c r="G830" s="4"/>
      <c r="H830" s="111"/>
      <c r="I830" s="4"/>
      <c r="J830" s="4"/>
      <c r="K830" s="319"/>
      <c r="L830" s="113"/>
      <c r="M830" s="3"/>
      <c r="N830" s="3"/>
      <c r="O830" s="3"/>
      <c r="P830" s="3"/>
      <c r="Q830" s="3"/>
      <c r="R830" s="113"/>
      <c r="S830" s="113"/>
      <c r="T830" s="3"/>
      <c r="U830" s="3"/>
      <c r="V830" s="3"/>
      <c r="W830" s="3"/>
      <c r="X830" s="3"/>
      <c r="Y830" s="3"/>
      <c r="Z830" s="3"/>
      <c r="AA830" s="3"/>
      <c r="AB830" s="3"/>
      <c r="AC830" s="3"/>
      <c r="AD830" s="3"/>
      <c r="AE830" s="3"/>
      <c r="AF830" s="3"/>
      <c r="AG830" s="3"/>
      <c r="AH830" s="3"/>
      <c r="AI830" s="3"/>
      <c r="AJ830" s="3"/>
      <c r="AK830" s="3"/>
      <c r="AL830" s="3"/>
    </row>
    <row r="831" spans="1:38" ht="12.75">
      <c r="A831" s="3"/>
      <c r="B831" s="3"/>
      <c r="C831" s="3"/>
      <c r="D831" s="3"/>
      <c r="E831" s="4"/>
      <c r="F831" s="4"/>
      <c r="G831" s="4"/>
      <c r="H831" s="111"/>
      <c r="I831" s="4"/>
      <c r="J831" s="4"/>
      <c r="K831" s="319"/>
      <c r="L831" s="113"/>
      <c r="M831" s="3"/>
      <c r="N831" s="3"/>
      <c r="O831" s="3"/>
      <c r="P831" s="3"/>
      <c r="Q831" s="3"/>
      <c r="R831" s="113"/>
      <c r="S831" s="113"/>
      <c r="T831" s="3"/>
      <c r="U831" s="3"/>
      <c r="V831" s="3"/>
      <c r="W831" s="3"/>
      <c r="X831" s="3"/>
      <c r="Y831" s="3"/>
      <c r="Z831" s="3"/>
      <c r="AA831" s="3"/>
      <c r="AB831" s="3"/>
      <c r="AC831" s="3"/>
      <c r="AD831" s="3"/>
      <c r="AE831" s="3"/>
      <c r="AF831" s="3"/>
      <c r="AG831" s="3"/>
      <c r="AH831" s="3"/>
      <c r="AI831" s="3"/>
      <c r="AJ831" s="3"/>
      <c r="AK831" s="3"/>
      <c r="AL831" s="3"/>
    </row>
    <row r="832" spans="1:38" ht="12.75">
      <c r="A832" s="3"/>
      <c r="B832" s="3"/>
      <c r="C832" s="3"/>
      <c r="D832" s="3"/>
      <c r="E832" s="4"/>
      <c r="F832" s="4"/>
      <c r="G832" s="4"/>
      <c r="H832" s="111"/>
      <c r="I832" s="4"/>
      <c r="J832" s="4"/>
      <c r="K832" s="319"/>
      <c r="L832" s="113"/>
      <c r="M832" s="3"/>
      <c r="N832" s="3"/>
      <c r="O832" s="3"/>
      <c r="P832" s="3"/>
      <c r="Q832" s="3"/>
      <c r="R832" s="113"/>
      <c r="S832" s="113"/>
      <c r="T832" s="3"/>
      <c r="U832" s="3"/>
      <c r="V832" s="3"/>
      <c r="W832" s="3"/>
      <c r="X832" s="3"/>
      <c r="Y832" s="3"/>
      <c r="Z832" s="3"/>
      <c r="AA832" s="3"/>
      <c r="AB832" s="3"/>
      <c r="AC832" s="3"/>
      <c r="AD832" s="3"/>
      <c r="AE832" s="3"/>
      <c r="AF832" s="3"/>
      <c r="AG832" s="3"/>
      <c r="AH832" s="3"/>
      <c r="AI832" s="3"/>
      <c r="AJ832" s="3"/>
      <c r="AK832" s="3"/>
      <c r="AL832" s="3"/>
    </row>
    <row r="833" spans="1:38" ht="12.75">
      <c r="A833" s="3"/>
      <c r="B833" s="3"/>
      <c r="C833" s="3"/>
      <c r="D833" s="3"/>
      <c r="E833" s="4"/>
      <c r="F833" s="4"/>
      <c r="G833" s="4"/>
      <c r="H833" s="111"/>
      <c r="I833" s="4"/>
      <c r="J833" s="4"/>
      <c r="K833" s="319"/>
      <c r="L833" s="113"/>
      <c r="M833" s="3"/>
      <c r="N833" s="3"/>
      <c r="O833" s="3"/>
      <c r="P833" s="3"/>
      <c r="Q833" s="3"/>
      <c r="R833" s="113"/>
      <c r="S833" s="113"/>
      <c r="T833" s="3"/>
      <c r="U833" s="3"/>
      <c r="V833" s="3"/>
      <c r="W833" s="3"/>
      <c r="X833" s="3"/>
      <c r="Y833" s="3"/>
      <c r="Z833" s="3"/>
      <c r="AA833" s="3"/>
      <c r="AB833" s="3"/>
      <c r="AC833" s="3"/>
      <c r="AD833" s="3"/>
      <c r="AE833" s="3"/>
      <c r="AF833" s="3"/>
      <c r="AG833" s="3"/>
      <c r="AH833" s="3"/>
      <c r="AI833" s="3"/>
      <c r="AJ833" s="3"/>
      <c r="AK833" s="3"/>
      <c r="AL833" s="3"/>
    </row>
    <row r="834" spans="1:38" ht="12.75">
      <c r="A834" s="3"/>
      <c r="B834" s="3"/>
      <c r="C834" s="3"/>
      <c r="D834" s="3"/>
      <c r="E834" s="4"/>
      <c r="F834" s="4"/>
      <c r="G834" s="4"/>
      <c r="H834" s="111"/>
      <c r="I834" s="4"/>
      <c r="J834" s="4"/>
      <c r="K834" s="319"/>
      <c r="L834" s="113"/>
      <c r="M834" s="3"/>
      <c r="N834" s="3"/>
      <c r="O834" s="3"/>
      <c r="P834" s="3"/>
      <c r="Q834" s="3"/>
      <c r="R834" s="113"/>
      <c r="S834" s="113"/>
      <c r="T834" s="3"/>
      <c r="U834" s="3"/>
      <c r="V834" s="3"/>
      <c r="W834" s="3"/>
      <c r="X834" s="3"/>
      <c r="Y834" s="3"/>
      <c r="Z834" s="3"/>
      <c r="AA834" s="3"/>
      <c r="AB834" s="3"/>
      <c r="AC834" s="3"/>
      <c r="AD834" s="3"/>
      <c r="AE834" s="3"/>
      <c r="AF834" s="3"/>
      <c r="AG834" s="3"/>
      <c r="AH834" s="3"/>
      <c r="AI834" s="3"/>
      <c r="AJ834" s="3"/>
      <c r="AK834" s="3"/>
      <c r="AL834" s="3"/>
    </row>
    <row r="835" spans="1:38" ht="12.75">
      <c r="A835" s="3"/>
      <c r="B835" s="3"/>
      <c r="C835" s="3"/>
      <c r="D835" s="3"/>
      <c r="E835" s="4"/>
      <c r="F835" s="4"/>
      <c r="G835" s="4"/>
      <c r="H835" s="111"/>
      <c r="I835" s="4"/>
      <c r="J835" s="4"/>
      <c r="K835" s="319"/>
      <c r="L835" s="113"/>
      <c r="M835" s="3"/>
      <c r="N835" s="3"/>
      <c r="O835" s="3"/>
      <c r="P835" s="3"/>
      <c r="Q835" s="3"/>
      <c r="R835" s="113"/>
      <c r="S835" s="113"/>
      <c r="T835" s="3"/>
      <c r="U835" s="3"/>
      <c r="V835" s="3"/>
      <c r="W835" s="3"/>
      <c r="X835" s="3"/>
      <c r="Y835" s="3"/>
      <c r="Z835" s="3"/>
      <c r="AA835" s="3"/>
      <c r="AB835" s="3"/>
      <c r="AC835" s="3"/>
      <c r="AD835" s="3"/>
      <c r="AE835" s="3"/>
      <c r="AF835" s="3"/>
      <c r="AG835" s="3"/>
      <c r="AH835" s="3"/>
      <c r="AI835" s="3"/>
      <c r="AJ835" s="3"/>
      <c r="AK835" s="3"/>
      <c r="AL835" s="3"/>
    </row>
    <row r="836" spans="1:38" ht="12.75">
      <c r="A836" s="3"/>
      <c r="B836" s="3"/>
      <c r="C836" s="3"/>
      <c r="D836" s="3"/>
      <c r="E836" s="4"/>
      <c r="F836" s="4"/>
      <c r="G836" s="4"/>
      <c r="H836" s="111"/>
      <c r="I836" s="4"/>
      <c r="J836" s="4"/>
      <c r="K836" s="319"/>
      <c r="L836" s="113"/>
      <c r="M836" s="3"/>
      <c r="N836" s="3"/>
      <c r="O836" s="3"/>
      <c r="P836" s="3"/>
      <c r="Q836" s="3"/>
      <c r="R836" s="113"/>
      <c r="S836" s="113"/>
      <c r="T836" s="3"/>
      <c r="U836" s="3"/>
      <c r="V836" s="3"/>
      <c r="W836" s="3"/>
      <c r="X836" s="3"/>
      <c r="Y836" s="3"/>
      <c r="Z836" s="3"/>
      <c r="AA836" s="3"/>
      <c r="AB836" s="3"/>
      <c r="AC836" s="3"/>
      <c r="AD836" s="3"/>
      <c r="AE836" s="3"/>
      <c r="AF836" s="3"/>
      <c r="AG836" s="3"/>
      <c r="AH836" s="3"/>
      <c r="AI836" s="3"/>
      <c r="AJ836" s="3"/>
      <c r="AK836" s="3"/>
      <c r="AL836" s="3"/>
    </row>
    <row r="837" spans="1:38" ht="12.75">
      <c r="A837" s="3"/>
      <c r="B837" s="3"/>
      <c r="C837" s="3"/>
      <c r="D837" s="3"/>
      <c r="E837" s="4"/>
      <c r="F837" s="4"/>
      <c r="G837" s="4"/>
      <c r="H837" s="111"/>
      <c r="I837" s="4"/>
      <c r="J837" s="4"/>
      <c r="K837" s="319"/>
      <c r="L837" s="113"/>
      <c r="M837" s="3"/>
      <c r="N837" s="3"/>
      <c r="O837" s="3"/>
      <c r="P837" s="3"/>
      <c r="Q837" s="3"/>
      <c r="R837" s="113"/>
      <c r="S837" s="113"/>
      <c r="T837" s="3"/>
      <c r="U837" s="3"/>
      <c r="V837" s="3"/>
      <c r="W837" s="3"/>
      <c r="X837" s="3"/>
      <c r="Y837" s="3"/>
      <c r="Z837" s="3"/>
      <c r="AA837" s="3"/>
      <c r="AB837" s="3"/>
      <c r="AC837" s="3"/>
      <c r="AD837" s="3"/>
      <c r="AE837" s="3"/>
      <c r="AF837" s="3"/>
      <c r="AG837" s="3"/>
      <c r="AH837" s="3"/>
      <c r="AI837" s="3"/>
      <c r="AJ837" s="3"/>
      <c r="AK837" s="3"/>
      <c r="AL837" s="3"/>
    </row>
    <row r="838" spans="1:38" ht="12.75">
      <c r="A838" s="3"/>
      <c r="B838" s="3"/>
      <c r="C838" s="3"/>
      <c r="D838" s="3"/>
      <c r="E838" s="4"/>
      <c r="F838" s="4"/>
      <c r="G838" s="4"/>
      <c r="H838" s="111"/>
      <c r="I838" s="4"/>
      <c r="J838" s="4"/>
      <c r="K838" s="319"/>
      <c r="L838" s="113"/>
      <c r="M838" s="3"/>
      <c r="N838" s="3"/>
      <c r="O838" s="3"/>
      <c r="P838" s="3"/>
      <c r="Q838" s="3"/>
      <c r="R838" s="113"/>
      <c r="S838" s="113"/>
      <c r="T838" s="3"/>
      <c r="U838" s="3"/>
      <c r="V838" s="3"/>
      <c r="W838" s="3"/>
      <c r="X838" s="3"/>
      <c r="Y838" s="3"/>
      <c r="Z838" s="3"/>
      <c r="AA838" s="3"/>
      <c r="AB838" s="3"/>
      <c r="AC838" s="3"/>
      <c r="AD838" s="3"/>
      <c r="AE838" s="3"/>
      <c r="AF838" s="3"/>
      <c r="AG838" s="3"/>
      <c r="AH838" s="3"/>
      <c r="AI838" s="3"/>
      <c r="AJ838" s="3"/>
      <c r="AK838" s="3"/>
      <c r="AL838" s="3"/>
    </row>
    <row r="839" spans="1:38" ht="12.75">
      <c r="A839" s="3"/>
      <c r="B839" s="3"/>
      <c r="C839" s="3"/>
      <c r="D839" s="3"/>
      <c r="E839" s="4"/>
      <c r="F839" s="4"/>
      <c r="G839" s="4"/>
      <c r="H839" s="111"/>
      <c r="I839" s="4"/>
      <c r="J839" s="4"/>
      <c r="K839" s="319"/>
      <c r="L839" s="113"/>
      <c r="M839" s="3"/>
      <c r="N839" s="3"/>
      <c r="O839" s="3"/>
      <c r="P839" s="3"/>
      <c r="Q839" s="3"/>
      <c r="R839" s="113"/>
      <c r="S839" s="113"/>
      <c r="T839" s="3"/>
      <c r="U839" s="3"/>
      <c r="V839" s="3"/>
      <c r="W839" s="3"/>
      <c r="X839" s="3"/>
      <c r="Y839" s="3"/>
      <c r="Z839" s="3"/>
      <c r="AA839" s="3"/>
      <c r="AB839" s="3"/>
      <c r="AC839" s="3"/>
      <c r="AD839" s="3"/>
      <c r="AE839" s="3"/>
      <c r="AF839" s="3"/>
      <c r="AG839" s="3"/>
      <c r="AH839" s="3"/>
      <c r="AI839" s="3"/>
      <c r="AJ839" s="3"/>
      <c r="AK839" s="3"/>
      <c r="AL839" s="3"/>
    </row>
    <row r="840" spans="1:38" ht="12.75">
      <c r="A840" s="3"/>
      <c r="B840" s="3"/>
      <c r="C840" s="3"/>
      <c r="D840" s="3"/>
      <c r="E840" s="4"/>
      <c r="F840" s="4"/>
      <c r="G840" s="4"/>
      <c r="H840" s="111"/>
      <c r="I840" s="4"/>
      <c r="J840" s="4"/>
      <c r="K840" s="319"/>
      <c r="L840" s="113"/>
      <c r="M840" s="3"/>
      <c r="N840" s="3"/>
      <c r="O840" s="3"/>
      <c r="P840" s="3"/>
      <c r="Q840" s="3"/>
      <c r="R840" s="113"/>
      <c r="S840" s="113"/>
      <c r="T840" s="3"/>
      <c r="U840" s="3"/>
      <c r="V840" s="3"/>
      <c r="W840" s="3"/>
      <c r="X840" s="3"/>
      <c r="Y840" s="3"/>
      <c r="Z840" s="3"/>
      <c r="AA840" s="3"/>
      <c r="AB840" s="3"/>
      <c r="AC840" s="3"/>
      <c r="AD840" s="3"/>
      <c r="AE840" s="3"/>
      <c r="AF840" s="3"/>
      <c r="AG840" s="3"/>
      <c r="AH840" s="3"/>
      <c r="AI840" s="3"/>
      <c r="AJ840" s="3"/>
      <c r="AK840" s="3"/>
      <c r="AL840" s="3"/>
    </row>
    <row r="841" spans="1:38" ht="12.75">
      <c r="A841" s="3"/>
      <c r="B841" s="3"/>
      <c r="C841" s="3"/>
      <c r="D841" s="3"/>
      <c r="E841" s="4"/>
      <c r="F841" s="4"/>
      <c r="G841" s="4"/>
      <c r="H841" s="111"/>
      <c r="I841" s="4"/>
      <c r="J841" s="4"/>
      <c r="K841" s="319"/>
      <c r="L841" s="113"/>
      <c r="M841" s="3"/>
      <c r="N841" s="3"/>
      <c r="O841" s="3"/>
      <c r="P841" s="3"/>
      <c r="Q841" s="3"/>
      <c r="R841" s="113"/>
      <c r="S841" s="113"/>
      <c r="T841" s="3"/>
      <c r="U841" s="3"/>
      <c r="V841" s="3"/>
      <c r="W841" s="3"/>
      <c r="X841" s="3"/>
      <c r="Y841" s="3"/>
      <c r="Z841" s="3"/>
      <c r="AA841" s="3"/>
      <c r="AB841" s="3"/>
      <c r="AC841" s="3"/>
      <c r="AD841" s="3"/>
      <c r="AE841" s="3"/>
      <c r="AF841" s="3"/>
      <c r="AG841" s="3"/>
      <c r="AH841" s="3"/>
      <c r="AI841" s="3"/>
      <c r="AJ841" s="3"/>
      <c r="AK841" s="3"/>
      <c r="AL841" s="3"/>
    </row>
    <row r="842" spans="1:38" ht="12.75">
      <c r="A842" s="3"/>
      <c r="B842" s="3"/>
      <c r="C842" s="3"/>
      <c r="D842" s="3"/>
      <c r="E842" s="4"/>
      <c r="F842" s="4"/>
      <c r="G842" s="4"/>
      <c r="H842" s="111"/>
      <c r="I842" s="4"/>
      <c r="J842" s="4"/>
      <c r="K842" s="319"/>
      <c r="L842" s="113"/>
      <c r="M842" s="3"/>
      <c r="N842" s="3"/>
      <c r="O842" s="3"/>
      <c r="P842" s="3"/>
      <c r="Q842" s="3"/>
      <c r="R842" s="113"/>
      <c r="S842" s="113"/>
      <c r="T842" s="3"/>
      <c r="U842" s="3"/>
      <c r="V842" s="3"/>
      <c r="W842" s="3"/>
      <c r="X842" s="3"/>
      <c r="Y842" s="3"/>
      <c r="Z842" s="3"/>
      <c r="AA842" s="3"/>
      <c r="AB842" s="3"/>
      <c r="AC842" s="3"/>
      <c r="AD842" s="3"/>
      <c r="AE842" s="3"/>
      <c r="AF842" s="3"/>
      <c r="AG842" s="3"/>
      <c r="AH842" s="3"/>
      <c r="AI842" s="3"/>
      <c r="AJ842" s="3"/>
      <c r="AK842" s="3"/>
      <c r="AL842" s="3"/>
    </row>
    <row r="843" spans="1:38" ht="12.75">
      <c r="A843" s="3"/>
      <c r="B843" s="3"/>
      <c r="C843" s="3"/>
      <c r="D843" s="3"/>
      <c r="E843" s="4"/>
      <c r="F843" s="4"/>
      <c r="G843" s="4"/>
      <c r="H843" s="111"/>
      <c r="I843" s="4"/>
      <c r="J843" s="4"/>
      <c r="K843" s="319"/>
      <c r="L843" s="113"/>
      <c r="M843" s="3"/>
      <c r="N843" s="3"/>
      <c r="O843" s="3"/>
      <c r="P843" s="3"/>
      <c r="Q843" s="3"/>
      <c r="R843" s="113"/>
      <c r="S843" s="113"/>
      <c r="T843" s="3"/>
      <c r="U843" s="3"/>
      <c r="V843" s="3"/>
      <c r="W843" s="3"/>
      <c r="X843" s="3"/>
      <c r="Y843" s="3"/>
      <c r="Z843" s="3"/>
      <c r="AA843" s="3"/>
      <c r="AB843" s="3"/>
      <c r="AC843" s="3"/>
      <c r="AD843" s="3"/>
      <c r="AE843" s="3"/>
      <c r="AF843" s="3"/>
      <c r="AG843" s="3"/>
      <c r="AH843" s="3"/>
      <c r="AI843" s="3"/>
      <c r="AJ843" s="3"/>
      <c r="AK843" s="3"/>
      <c r="AL843" s="3"/>
    </row>
    <row r="844" spans="1:38" ht="12.75">
      <c r="A844" s="3"/>
      <c r="B844" s="3"/>
      <c r="C844" s="3"/>
      <c r="D844" s="3"/>
      <c r="E844" s="4"/>
      <c r="F844" s="4"/>
      <c r="G844" s="4"/>
      <c r="H844" s="111"/>
      <c r="I844" s="4"/>
      <c r="J844" s="4"/>
      <c r="K844" s="319"/>
      <c r="L844" s="113"/>
      <c r="M844" s="3"/>
      <c r="N844" s="3"/>
      <c r="O844" s="3"/>
      <c r="P844" s="3"/>
      <c r="Q844" s="3"/>
      <c r="R844" s="113"/>
      <c r="S844" s="113"/>
      <c r="T844" s="3"/>
      <c r="U844" s="3"/>
      <c r="V844" s="3"/>
      <c r="W844" s="3"/>
      <c r="X844" s="3"/>
      <c r="Y844" s="3"/>
      <c r="Z844" s="3"/>
      <c r="AA844" s="3"/>
      <c r="AB844" s="3"/>
      <c r="AC844" s="3"/>
      <c r="AD844" s="3"/>
      <c r="AE844" s="3"/>
      <c r="AF844" s="3"/>
      <c r="AG844" s="3"/>
      <c r="AH844" s="3"/>
      <c r="AI844" s="3"/>
      <c r="AJ844" s="3"/>
      <c r="AK844" s="3"/>
      <c r="AL844" s="3"/>
    </row>
    <row r="845" spans="1:38" ht="12.75">
      <c r="A845" s="3"/>
      <c r="B845" s="3"/>
      <c r="C845" s="3"/>
      <c r="D845" s="3"/>
      <c r="E845" s="4"/>
      <c r="F845" s="4"/>
      <c r="G845" s="4"/>
      <c r="H845" s="111"/>
      <c r="I845" s="4"/>
      <c r="J845" s="4"/>
      <c r="K845" s="319"/>
      <c r="L845" s="113"/>
      <c r="M845" s="3"/>
      <c r="N845" s="3"/>
      <c r="O845" s="3"/>
      <c r="P845" s="3"/>
      <c r="Q845" s="3"/>
      <c r="R845" s="113"/>
      <c r="S845" s="113"/>
      <c r="T845" s="3"/>
      <c r="U845" s="3"/>
      <c r="V845" s="3"/>
      <c r="W845" s="3"/>
      <c r="X845" s="3"/>
      <c r="Y845" s="3"/>
      <c r="Z845" s="3"/>
      <c r="AA845" s="3"/>
      <c r="AB845" s="3"/>
      <c r="AC845" s="3"/>
      <c r="AD845" s="3"/>
      <c r="AE845" s="3"/>
      <c r="AF845" s="3"/>
      <c r="AG845" s="3"/>
      <c r="AH845" s="3"/>
      <c r="AI845" s="3"/>
      <c r="AJ845" s="3"/>
      <c r="AK845" s="3"/>
      <c r="AL845" s="3"/>
    </row>
    <row r="846" spans="1:38" ht="12.75">
      <c r="A846" s="3"/>
      <c r="B846" s="3"/>
      <c r="C846" s="3"/>
      <c r="D846" s="3"/>
      <c r="E846" s="4"/>
      <c r="F846" s="4"/>
      <c r="G846" s="4"/>
      <c r="H846" s="111"/>
      <c r="I846" s="4"/>
      <c r="J846" s="4"/>
      <c r="K846" s="319"/>
      <c r="L846" s="113"/>
      <c r="M846" s="3"/>
      <c r="N846" s="3"/>
      <c r="O846" s="3"/>
      <c r="P846" s="3"/>
      <c r="Q846" s="3"/>
      <c r="R846" s="113"/>
      <c r="S846" s="113"/>
      <c r="T846" s="3"/>
      <c r="U846" s="3"/>
      <c r="V846" s="3"/>
      <c r="W846" s="3"/>
      <c r="X846" s="3"/>
      <c r="Y846" s="3"/>
      <c r="Z846" s="3"/>
      <c r="AA846" s="3"/>
      <c r="AB846" s="3"/>
      <c r="AC846" s="3"/>
      <c r="AD846" s="3"/>
      <c r="AE846" s="3"/>
      <c r="AF846" s="3"/>
      <c r="AG846" s="3"/>
      <c r="AH846" s="3"/>
      <c r="AI846" s="3"/>
      <c r="AJ846" s="3"/>
      <c r="AK846" s="3"/>
      <c r="AL846" s="3"/>
    </row>
    <row r="847" spans="1:38" ht="12.75">
      <c r="A847" s="3"/>
      <c r="B847" s="3"/>
      <c r="C847" s="3"/>
      <c r="D847" s="3"/>
      <c r="E847" s="4"/>
      <c r="F847" s="4"/>
      <c r="G847" s="4"/>
      <c r="H847" s="111"/>
      <c r="I847" s="4"/>
      <c r="J847" s="4"/>
      <c r="K847" s="319"/>
      <c r="L847" s="113"/>
      <c r="M847" s="3"/>
      <c r="N847" s="3"/>
      <c r="O847" s="3"/>
      <c r="P847" s="3"/>
      <c r="Q847" s="3"/>
      <c r="R847" s="113"/>
      <c r="S847" s="113"/>
      <c r="T847" s="3"/>
      <c r="U847" s="3"/>
      <c r="V847" s="3"/>
      <c r="W847" s="3"/>
      <c r="X847" s="3"/>
      <c r="Y847" s="3"/>
      <c r="Z847" s="3"/>
      <c r="AA847" s="3"/>
      <c r="AB847" s="3"/>
      <c r="AC847" s="3"/>
      <c r="AD847" s="3"/>
      <c r="AE847" s="3"/>
      <c r="AF847" s="3"/>
      <c r="AG847" s="3"/>
      <c r="AH847" s="3"/>
      <c r="AI847" s="3"/>
      <c r="AJ847" s="3"/>
      <c r="AK847" s="3"/>
      <c r="AL847" s="3"/>
    </row>
    <row r="848" spans="1:38" ht="12.75">
      <c r="A848" s="3"/>
      <c r="B848" s="3"/>
      <c r="C848" s="3"/>
      <c r="D848" s="3"/>
      <c r="E848" s="4"/>
      <c r="F848" s="4"/>
      <c r="G848" s="4"/>
      <c r="H848" s="111"/>
      <c r="I848" s="4"/>
      <c r="J848" s="4"/>
      <c r="K848" s="319"/>
      <c r="L848" s="113"/>
      <c r="M848" s="3"/>
      <c r="N848" s="3"/>
      <c r="O848" s="3"/>
      <c r="P848" s="3"/>
      <c r="Q848" s="3"/>
      <c r="R848" s="113"/>
      <c r="S848" s="113"/>
      <c r="T848" s="3"/>
      <c r="U848" s="3"/>
      <c r="V848" s="3"/>
      <c r="W848" s="3"/>
      <c r="X848" s="3"/>
      <c r="Y848" s="3"/>
      <c r="Z848" s="3"/>
      <c r="AA848" s="3"/>
      <c r="AB848" s="3"/>
      <c r="AC848" s="3"/>
      <c r="AD848" s="3"/>
      <c r="AE848" s="3"/>
      <c r="AF848" s="3"/>
      <c r="AG848" s="3"/>
      <c r="AH848" s="3"/>
      <c r="AI848" s="3"/>
      <c r="AJ848" s="3"/>
      <c r="AK848" s="3"/>
      <c r="AL848" s="3"/>
    </row>
    <row r="849" spans="1:38" ht="12.75">
      <c r="A849" s="3"/>
      <c r="B849" s="3"/>
      <c r="C849" s="3"/>
      <c r="D849" s="3"/>
      <c r="E849" s="4"/>
      <c r="F849" s="4"/>
      <c r="G849" s="4"/>
      <c r="H849" s="111"/>
      <c r="I849" s="4"/>
      <c r="J849" s="4"/>
      <c r="K849" s="319"/>
      <c r="L849" s="113"/>
      <c r="M849" s="3"/>
      <c r="N849" s="3"/>
      <c r="O849" s="3"/>
      <c r="P849" s="3"/>
      <c r="Q849" s="3"/>
      <c r="R849" s="113"/>
      <c r="S849" s="113"/>
      <c r="T849" s="3"/>
      <c r="U849" s="3"/>
      <c r="V849" s="3"/>
      <c r="W849" s="3"/>
      <c r="X849" s="3"/>
      <c r="Y849" s="3"/>
      <c r="Z849" s="3"/>
      <c r="AA849" s="3"/>
      <c r="AB849" s="3"/>
      <c r="AC849" s="3"/>
      <c r="AD849" s="3"/>
      <c r="AE849" s="3"/>
      <c r="AF849" s="3"/>
      <c r="AG849" s="3"/>
      <c r="AH849" s="3"/>
      <c r="AI849" s="3"/>
      <c r="AJ849" s="3"/>
      <c r="AK849" s="3"/>
      <c r="AL849" s="3"/>
    </row>
    <row r="850" spans="1:38" ht="12.75">
      <c r="A850" s="3"/>
      <c r="B850" s="3"/>
      <c r="C850" s="3"/>
      <c r="D850" s="3"/>
      <c r="E850" s="4"/>
      <c r="F850" s="4"/>
      <c r="G850" s="4"/>
      <c r="H850" s="111"/>
      <c r="I850" s="4"/>
      <c r="J850" s="4"/>
      <c r="K850" s="319"/>
      <c r="L850" s="113"/>
      <c r="M850" s="3"/>
      <c r="N850" s="3"/>
      <c r="O850" s="3"/>
      <c r="P850" s="3"/>
      <c r="Q850" s="3"/>
      <c r="R850" s="113"/>
      <c r="S850" s="113"/>
      <c r="T850" s="3"/>
      <c r="U850" s="3"/>
      <c r="V850" s="3"/>
      <c r="W850" s="3"/>
      <c r="X850" s="3"/>
      <c r="Y850" s="3"/>
      <c r="Z850" s="3"/>
      <c r="AA850" s="3"/>
      <c r="AB850" s="3"/>
      <c r="AC850" s="3"/>
      <c r="AD850" s="3"/>
      <c r="AE850" s="3"/>
      <c r="AF850" s="3"/>
      <c r="AG850" s="3"/>
      <c r="AH850" s="3"/>
      <c r="AI850" s="3"/>
      <c r="AJ850" s="3"/>
      <c r="AK850" s="3"/>
      <c r="AL850" s="3"/>
    </row>
    <row r="851" spans="1:38" ht="12.75">
      <c r="A851" s="3"/>
      <c r="B851" s="3"/>
      <c r="C851" s="3"/>
      <c r="D851" s="3"/>
      <c r="E851" s="4"/>
      <c r="F851" s="4"/>
      <c r="G851" s="4"/>
      <c r="H851" s="111"/>
      <c r="I851" s="4"/>
      <c r="J851" s="4"/>
      <c r="K851" s="319"/>
      <c r="L851" s="113"/>
      <c r="M851" s="3"/>
      <c r="N851" s="3"/>
      <c r="O851" s="3"/>
      <c r="P851" s="3"/>
      <c r="Q851" s="3"/>
      <c r="R851" s="113"/>
      <c r="S851" s="113"/>
      <c r="T851" s="3"/>
      <c r="U851" s="3"/>
      <c r="V851" s="3"/>
      <c r="W851" s="3"/>
      <c r="X851" s="3"/>
      <c r="Y851" s="3"/>
      <c r="Z851" s="3"/>
      <c r="AA851" s="3"/>
      <c r="AB851" s="3"/>
      <c r="AC851" s="3"/>
      <c r="AD851" s="3"/>
      <c r="AE851" s="3"/>
      <c r="AF851" s="3"/>
      <c r="AG851" s="3"/>
      <c r="AH851" s="3"/>
      <c r="AI851" s="3"/>
      <c r="AJ851" s="3"/>
      <c r="AK851" s="3"/>
      <c r="AL851" s="3"/>
    </row>
    <row r="852" spans="1:38" ht="12.75">
      <c r="A852" s="3"/>
      <c r="B852" s="3"/>
      <c r="C852" s="3"/>
      <c r="D852" s="3"/>
      <c r="E852" s="4"/>
      <c r="F852" s="4"/>
      <c r="G852" s="4"/>
      <c r="H852" s="111"/>
      <c r="I852" s="4"/>
      <c r="J852" s="4"/>
      <c r="K852" s="319"/>
      <c r="L852" s="113"/>
      <c r="M852" s="3"/>
      <c r="N852" s="3"/>
      <c r="O852" s="3"/>
      <c r="P852" s="3"/>
      <c r="Q852" s="3"/>
      <c r="R852" s="113"/>
      <c r="S852" s="113"/>
      <c r="T852" s="3"/>
      <c r="U852" s="3"/>
      <c r="V852" s="3"/>
      <c r="W852" s="3"/>
      <c r="X852" s="3"/>
      <c r="Y852" s="3"/>
      <c r="Z852" s="3"/>
      <c r="AA852" s="3"/>
      <c r="AB852" s="3"/>
      <c r="AC852" s="3"/>
      <c r="AD852" s="3"/>
      <c r="AE852" s="3"/>
      <c r="AF852" s="3"/>
      <c r="AG852" s="3"/>
      <c r="AH852" s="3"/>
      <c r="AI852" s="3"/>
      <c r="AJ852" s="3"/>
      <c r="AK852" s="3"/>
      <c r="AL852" s="3"/>
    </row>
    <row r="853" spans="1:38" ht="12.75">
      <c r="A853" s="3"/>
      <c r="B853" s="3"/>
      <c r="C853" s="3"/>
      <c r="D853" s="3"/>
      <c r="E853" s="4"/>
      <c r="F853" s="4"/>
      <c r="G853" s="4"/>
      <c r="H853" s="111"/>
      <c r="I853" s="4"/>
      <c r="J853" s="4"/>
      <c r="K853" s="319"/>
      <c r="L853" s="113"/>
      <c r="M853" s="3"/>
      <c r="N853" s="3"/>
      <c r="O853" s="3"/>
      <c r="P853" s="3"/>
      <c r="Q853" s="3"/>
      <c r="R853" s="113"/>
      <c r="S853" s="113"/>
      <c r="T853" s="3"/>
      <c r="U853" s="3"/>
      <c r="V853" s="3"/>
      <c r="W853" s="3"/>
      <c r="X853" s="3"/>
      <c r="Y853" s="3"/>
      <c r="Z853" s="3"/>
      <c r="AA853" s="3"/>
      <c r="AB853" s="3"/>
      <c r="AC853" s="3"/>
      <c r="AD853" s="3"/>
      <c r="AE853" s="3"/>
      <c r="AF853" s="3"/>
      <c r="AG853" s="3"/>
      <c r="AH853" s="3"/>
      <c r="AI853" s="3"/>
      <c r="AJ853" s="3"/>
      <c r="AK853" s="3"/>
      <c r="AL853" s="3"/>
    </row>
    <row r="854" spans="1:38" ht="12.75">
      <c r="A854" s="3"/>
      <c r="B854" s="3"/>
      <c r="C854" s="3"/>
      <c r="D854" s="3"/>
      <c r="E854" s="4"/>
      <c r="F854" s="4"/>
      <c r="G854" s="4"/>
      <c r="H854" s="111"/>
      <c r="I854" s="4"/>
      <c r="J854" s="4"/>
      <c r="K854" s="319"/>
      <c r="L854" s="113"/>
      <c r="M854" s="3"/>
      <c r="N854" s="3"/>
      <c r="O854" s="3"/>
      <c r="P854" s="3"/>
      <c r="Q854" s="3"/>
      <c r="R854" s="113"/>
      <c r="S854" s="113"/>
      <c r="T854" s="3"/>
      <c r="U854" s="3"/>
      <c r="V854" s="3"/>
      <c r="W854" s="3"/>
      <c r="X854" s="3"/>
      <c r="Y854" s="3"/>
      <c r="Z854" s="3"/>
      <c r="AA854" s="3"/>
      <c r="AB854" s="3"/>
      <c r="AC854" s="3"/>
      <c r="AD854" s="3"/>
      <c r="AE854" s="3"/>
      <c r="AF854" s="3"/>
      <c r="AG854" s="3"/>
      <c r="AH854" s="3"/>
      <c r="AI854" s="3"/>
      <c r="AJ854" s="3"/>
      <c r="AK854" s="3"/>
      <c r="AL854" s="3"/>
    </row>
    <row r="855" spans="1:38" ht="12.75">
      <c r="A855" s="3"/>
      <c r="B855" s="3"/>
      <c r="C855" s="3"/>
      <c r="D855" s="3"/>
      <c r="E855" s="4"/>
      <c r="F855" s="4"/>
      <c r="G855" s="4"/>
      <c r="H855" s="111"/>
      <c r="I855" s="4"/>
      <c r="J855" s="4"/>
      <c r="K855" s="319"/>
      <c r="L855" s="113"/>
      <c r="M855" s="3"/>
      <c r="N855" s="3"/>
      <c r="O855" s="3"/>
      <c r="P855" s="3"/>
      <c r="Q855" s="3"/>
      <c r="R855" s="113"/>
      <c r="S855" s="113"/>
      <c r="T855" s="3"/>
      <c r="U855" s="3"/>
      <c r="V855" s="3"/>
      <c r="W855" s="3"/>
      <c r="X855" s="3"/>
      <c r="Y855" s="3"/>
      <c r="Z855" s="3"/>
      <c r="AA855" s="3"/>
      <c r="AB855" s="3"/>
      <c r="AC855" s="3"/>
      <c r="AD855" s="3"/>
      <c r="AE855" s="3"/>
      <c r="AF855" s="3"/>
      <c r="AG855" s="3"/>
      <c r="AH855" s="3"/>
      <c r="AI855" s="3"/>
      <c r="AJ855" s="3"/>
      <c r="AK855" s="3"/>
      <c r="AL855" s="3"/>
    </row>
    <row r="856" spans="1:38" ht="12.75">
      <c r="A856" s="3"/>
      <c r="B856" s="3"/>
      <c r="C856" s="3"/>
      <c r="D856" s="3"/>
      <c r="E856" s="4"/>
      <c r="F856" s="4"/>
      <c r="G856" s="4"/>
      <c r="H856" s="111"/>
      <c r="I856" s="4"/>
      <c r="J856" s="4"/>
      <c r="K856" s="319"/>
      <c r="L856" s="113"/>
      <c r="M856" s="3"/>
      <c r="N856" s="3"/>
      <c r="O856" s="3"/>
      <c r="P856" s="3"/>
      <c r="Q856" s="3"/>
      <c r="R856" s="113"/>
      <c r="S856" s="113"/>
      <c r="T856" s="3"/>
      <c r="U856" s="3"/>
      <c r="V856" s="3"/>
      <c r="W856" s="3"/>
      <c r="X856" s="3"/>
      <c r="Y856" s="3"/>
      <c r="Z856" s="3"/>
      <c r="AA856" s="3"/>
      <c r="AB856" s="3"/>
      <c r="AC856" s="3"/>
      <c r="AD856" s="3"/>
      <c r="AE856" s="3"/>
      <c r="AF856" s="3"/>
      <c r="AG856" s="3"/>
      <c r="AH856" s="3"/>
      <c r="AI856" s="3"/>
      <c r="AJ856" s="3"/>
      <c r="AK856" s="3"/>
      <c r="AL856" s="3"/>
    </row>
    <row r="857" spans="1:38" ht="12.75">
      <c r="A857" s="3"/>
      <c r="B857" s="3"/>
      <c r="C857" s="3"/>
      <c r="D857" s="3"/>
      <c r="E857" s="4"/>
      <c r="F857" s="4"/>
      <c r="G857" s="4"/>
      <c r="H857" s="111"/>
      <c r="I857" s="4"/>
      <c r="J857" s="4"/>
      <c r="K857" s="319"/>
      <c r="L857" s="113"/>
      <c r="M857" s="3"/>
      <c r="N857" s="3"/>
      <c r="O857" s="3"/>
      <c r="P857" s="3"/>
      <c r="Q857" s="3"/>
      <c r="R857" s="113"/>
      <c r="S857" s="113"/>
      <c r="T857" s="3"/>
      <c r="U857" s="3"/>
      <c r="V857" s="3"/>
      <c r="W857" s="3"/>
      <c r="X857" s="3"/>
      <c r="Y857" s="3"/>
      <c r="Z857" s="3"/>
      <c r="AA857" s="3"/>
      <c r="AB857" s="3"/>
      <c r="AC857" s="3"/>
      <c r="AD857" s="3"/>
      <c r="AE857" s="3"/>
      <c r="AF857" s="3"/>
      <c r="AG857" s="3"/>
      <c r="AH857" s="3"/>
      <c r="AI857" s="3"/>
      <c r="AJ857" s="3"/>
      <c r="AK857" s="3"/>
      <c r="AL857" s="3"/>
    </row>
    <row r="858" spans="1:38" ht="12.75">
      <c r="A858" s="3"/>
      <c r="B858" s="3"/>
      <c r="C858" s="3"/>
      <c r="D858" s="3"/>
      <c r="E858" s="4"/>
      <c r="F858" s="4"/>
      <c r="G858" s="4"/>
      <c r="H858" s="111"/>
      <c r="I858" s="4"/>
      <c r="J858" s="4"/>
      <c r="K858" s="319"/>
      <c r="L858" s="113"/>
      <c r="M858" s="3"/>
      <c r="N858" s="3"/>
      <c r="O858" s="3"/>
      <c r="P858" s="3"/>
      <c r="Q858" s="3"/>
      <c r="R858" s="113"/>
      <c r="S858" s="113"/>
      <c r="T858" s="3"/>
      <c r="U858" s="3"/>
      <c r="V858" s="3"/>
      <c r="W858" s="3"/>
      <c r="X858" s="3"/>
      <c r="Y858" s="3"/>
      <c r="Z858" s="3"/>
      <c r="AA858" s="3"/>
      <c r="AB858" s="3"/>
      <c r="AC858" s="3"/>
      <c r="AD858" s="3"/>
      <c r="AE858" s="3"/>
      <c r="AF858" s="3"/>
      <c r="AG858" s="3"/>
      <c r="AH858" s="3"/>
      <c r="AI858" s="3"/>
      <c r="AJ858" s="3"/>
      <c r="AK858" s="3"/>
      <c r="AL858" s="3"/>
    </row>
    <row r="859" spans="1:38" ht="12.75">
      <c r="A859" s="3"/>
      <c r="B859" s="3"/>
      <c r="C859" s="3"/>
      <c r="D859" s="3"/>
      <c r="E859" s="4"/>
      <c r="F859" s="4"/>
      <c r="G859" s="4"/>
      <c r="H859" s="111"/>
      <c r="I859" s="4"/>
      <c r="J859" s="4"/>
      <c r="K859" s="319"/>
      <c r="L859" s="113"/>
      <c r="M859" s="3"/>
      <c r="N859" s="3"/>
      <c r="O859" s="3"/>
      <c r="P859" s="3"/>
      <c r="Q859" s="3"/>
      <c r="R859" s="113"/>
      <c r="S859" s="113"/>
      <c r="T859" s="3"/>
      <c r="U859" s="3"/>
      <c r="V859" s="3"/>
      <c r="W859" s="3"/>
      <c r="X859" s="3"/>
      <c r="Y859" s="3"/>
      <c r="Z859" s="3"/>
      <c r="AA859" s="3"/>
      <c r="AB859" s="3"/>
      <c r="AC859" s="3"/>
      <c r="AD859" s="3"/>
      <c r="AE859" s="3"/>
      <c r="AF859" s="3"/>
      <c r="AG859" s="3"/>
      <c r="AH859" s="3"/>
      <c r="AI859" s="3"/>
      <c r="AJ859" s="3"/>
      <c r="AK859" s="3"/>
      <c r="AL859" s="3"/>
    </row>
    <row r="860" spans="1:38" ht="12.75">
      <c r="A860" s="3"/>
      <c r="B860" s="3"/>
      <c r="C860" s="3"/>
      <c r="D860" s="3"/>
      <c r="E860" s="4"/>
      <c r="F860" s="4"/>
      <c r="G860" s="4"/>
      <c r="H860" s="111"/>
      <c r="I860" s="4"/>
      <c r="J860" s="4"/>
      <c r="K860" s="319"/>
      <c r="L860" s="113"/>
      <c r="M860" s="3"/>
      <c r="N860" s="3"/>
      <c r="O860" s="3"/>
      <c r="P860" s="3"/>
      <c r="Q860" s="3"/>
      <c r="R860" s="113"/>
      <c r="S860" s="113"/>
      <c r="T860" s="3"/>
      <c r="U860" s="3"/>
      <c r="V860" s="3"/>
      <c r="W860" s="3"/>
      <c r="X860" s="3"/>
      <c r="Y860" s="3"/>
      <c r="Z860" s="3"/>
      <c r="AA860" s="3"/>
      <c r="AB860" s="3"/>
      <c r="AC860" s="3"/>
      <c r="AD860" s="3"/>
      <c r="AE860" s="3"/>
      <c r="AF860" s="3"/>
      <c r="AG860" s="3"/>
      <c r="AH860" s="3"/>
      <c r="AI860" s="3"/>
      <c r="AJ860" s="3"/>
      <c r="AK860" s="3"/>
      <c r="AL860" s="3"/>
    </row>
    <row r="861" spans="1:38" ht="12.75">
      <c r="A861" s="3"/>
      <c r="B861" s="3"/>
      <c r="C861" s="3"/>
      <c r="D861" s="3"/>
      <c r="E861" s="4"/>
      <c r="F861" s="4"/>
      <c r="G861" s="4"/>
      <c r="H861" s="111"/>
      <c r="I861" s="4"/>
      <c r="J861" s="4"/>
      <c r="K861" s="319"/>
      <c r="L861" s="113"/>
      <c r="M861" s="3"/>
      <c r="N861" s="3"/>
      <c r="O861" s="3"/>
      <c r="P861" s="3"/>
      <c r="Q861" s="3"/>
      <c r="R861" s="113"/>
      <c r="S861" s="113"/>
      <c r="T861" s="3"/>
      <c r="U861" s="3"/>
      <c r="V861" s="3"/>
      <c r="W861" s="3"/>
      <c r="X861" s="3"/>
      <c r="Y861" s="3"/>
      <c r="Z861" s="3"/>
      <c r="AA861" s="3"/>
      <c r="AB861" s="3"/>
      <c r="AC861" s="3"/>
      <c r="AD861" s="3"/>
      <c r="AE861" s="3"/>
      <c r="AF861" s="3"/>
      <c r="AG861" s="3"/>
      <c r="AH861" s="3"/>
      <c r="AI861" s="3"/>
      <c r="AJ861" s="3"/>
      <c r="AK861" s="3"/>
      <c r="AL861" s="3"/>
    </row>
    <row r="862" spans="1:38" ht="12.75">
      <c r="A862" s="3"/>
      <c r="B862" s="3"/>
      <c r="C862" s="3"/>
      <c r="D862" s="3"/>
      <c r="E862" s="4"/>
      <c r="F862" s="4"/>
      <c r="G862" s="4"/>
      <c r="H862" s="111"/>
      <c r="I862" s="4"/>
      <c r="J862" s="4"/>
      <c r="K862" s="319"/>
      <c r="L862" s="113"/>
      <c r="M862" s="3"/>
      <c r="N862" s="3"/>
      <c r="O862" s="3"/>
      <c r="P862" s="3"/>
      <c r="Q862" s="3"/>
      <c r="R862" s="113"/>
      <c r="S862" s="113"/>
      <c r="T862" s="3"/>
      <c r="U862" s="3"/>
      <c r="V862" s="3"/>
      <c r="W862" s="3"/>
      <c r="X862" s="3"/>
      <c r="Y862" s="3"/>
      <c r="Z862" s="3"/>
      <c r="AA862" s="3"/>
      <c r="AB862" s="3"/>
      <c r="AC862" s="3"/>
      <c r="AD862" s="3"/>
      <c r="AE862" s="3"/>
      <c r="AF862" s="3"/>
      <c r="AG862" s="3"/>
      <c r="AH862" s="3"/>
      <c r="AI862" s="3"/>
      <c r="AJ862" s="3"/>
      <c r="AK862" s="3"/>
      <c r="AL862" s="3"/>
    </row>
    <row r="863" spans="1:38" ht="12.75">
      <c r="A863" s="3"/>
      <c r="B863" s="3"/>
      <c r="C863" s="3"/>
      <c r="D863" s="3"/>
      <c r="E863" s="4"/>
      <c r="F863" s="4"/>
      <c r="G863" s="4"/>
      <c r="H863" s="111"/>
      <c r="I863" s="4"/>
      <c r="J863" s="4"/>
      <c r="K863" s="319"/>
      <c r="L863" s="113"/>
      <c r="M863" s="3"/>
      <c r="N863" s="3"/>
      <c r="O863" s="3"/>
      <c r="P863" s="3"/>
      <c r="Q863" s="3"/>
      <c r="R863" s="113"/>
      <c r="S863" s="113"/>
      <c r="T863" s="3"/>
      <c r="U863" s="3"/>
      <c r="V863" s="3"/>
      <c r="W863" s="3"/>
      <c r="X863" s="3"/>
      <c r="Y863" s="3"/>
      <c r="Z863" s="3"/>
      <c r="AA863" s="3"/>
      <c r="AB863" s="3"/>
      <c r="AC863" s="3"/>
      <c r="AD863" s="3"/>
      <c r="AE863" s="3"/>
      <c r="AF863" s="3"/>
      <c r="AG863" s="3"/>
      <c r="AH863" s="3"/>
      <c r="AI863" s="3"/>
      <c r="AJ863" s="3"/>
      <c r="AK863" s="3"/>
      <c r="AL863" s="3"/>
    </row>
    <row r="864" spans="1:38" ht="12.75">
      <c r="A864" s="3"/>
      <c r="B864" s="3"/>
      <c r="C864" s="3"/>
      <c r="D864" s="3"/>
      <c r="E864" s="4"/>
      <c r="F864" s="4"/>
      <c r="G864" s="4"/>
      <c r="H864" s="111"/>
      <c r="I864" s="4"/>
      <c r="J864" s="4"/>
      <c r="K864" s="319"/>
      <c r="L864" s="113"/>
      <c r="M864" s="3"/>
      <c r="N864" s="3"/>
      <c r="O864" s="3"/>
      <c r="P864" s="3"/>
      <c r="Q864" s="3"/>
      <c r="R864" s="113"/>
      <c r="S864" s="113"/>
      <c r="T864" s="3"/>
      <c r="U864" s="3"/>
      <c r="V864" s="3"/>
      <c r="W864" s="3"/>
      <c r="X864" s="3"/>
      <c r="Y864" s="3"/>
      <c r="Z864" s="3"/>
      <c r="AA864" s="3"/>
      <c r="AB864" s="3"/>
      <c r="AC864" s="3"/>
      <c r="AD864" s="3"/>
      <c r="AE864" s="3"/>
      <c r="AF864" s="3"/>
      <c r="AG864" s="3"/>
      <c r="AH864" s="3"/>
      <c r="AI864" s="3"/>
      <c r="AJ864" s="3"/>
      <c r="AK864" s="3"/>
      <c r="AL864" s="3"/>
    </row>
    <row r="865" spans="1:38" ht="12.75">
      <c r="A865" s="3"/>
      <c r="B865" s="3"/>
      <c r="C865" s="3"/>
      <c r="D865" s="3"/>
      <c r="E865" s="4"/>
      <c r="F865" s="4"/>
      <c r="G865" s="4"/>
      <c r="H865" s="111"/>
      <c r="I865" s="4"/>
      <c r="J865" s="4"/>
      <c r="K865" s="319"/>
      <c r="L865" s="113"/>
      <c r="M865" s="3"/>
      <c r="N865" s="3"/>
      <c r="O865" s="3"/>
      <c r="P865" s="3"/>
      <c r="Q865" s="3"/>
      <c r="R865" s="113"/>
      <c r="S865" s="113"/>
      <c r="T865" s="3"/>
      <c r="U865" s="3"/>
      <c r="V865" s="3"/>
      <c r="W865" s="3"/>
      <c r="X865" s="3"/>
      <c r="Y865" s="3"/>
      <c r="Z865" s="3"/>
      <c r="AA865" s="3"/>
      <c r="AB865" s="3"/>
      <c r="AC865" s="3"/>
      <c r="AD865" s="3"/>
      <c r="AE865" s="3"/>
      <c r="AF865" s="3"/>
      <c r="AG865" s="3"/>
      <c r="AH865" s="3"/>
      <c r="AI865" s="3"/>
      <c r="AJ865" s="3"/>
      <c r="AK865" s="3"/>
      <c r="AL865" s="3"/>
    </row>
    <row r="866" spans="1:38" ht="12.75">
      <c r="A866" s="3"/>
      <c r="B866" s="3"/>
      <c r="C866" s="3"/>
      <c r="D866" s="3"/>
      <c r="E866" s="4"/>
      <c r="F866" s="4"/>
      <c r="G866" s="4"/>
      <c r="H866" s="111"/>
      <c r="I866" s="4"/>
      <c r="J866" s="4"/>
      <c r="K866" s="319"/>
      <c r="L866" s="113"/>
      <c r="M866" s="3"/>
      <c r="N866" s="3"/>
      <c r="O866" s="3"/>
      <c r="P866" s="3"/>
      <c r="Q866" s="3"/>
      <c r="R866" s="113"/>
      <c r="S866" s="113"/>
      <c r="T866" s="3"/>
      <c r="U866" s="3"/>
      <c r="V866" s="3"/>
      <c r="W866" s="3"/>
      <c r="X866" s="3"/>
      <c r="Y866" s="3"/>
      <c r="Z866" s="3"/>
      <c r="AA866" s="3"/>
      <c r="AB866" s="3"/>
      <c r="AC866" s="3"/>
      <c r="AD866" s="3"/>
      <c r="AE866" s="3"/>
      <c r="AF866" s="3"/>
      <c r="AG866" s="3"/>
      <c r="AH866" s="3"/>
      <c r="AI866" s="3"/>
      <c r="AJ866" s="3"/>
      <c r="AK866" s="3"/>
      <c r="AL866" s="3"/>
    </row>
    <row r="867" spans="1:38" ht="12.75">
      <c r="A867" s="3"/>
      <c r="B867" s="3"/>
      <c r="C867" s="3"/>
      <c r="D867" s="3"/>
      <c r="E867" s="4"/>
      <c r="F867" s="4"/>
      <c r="G867" s="4"/>
      <c r="H867" s="111"/>
      <c r="I867" s="4"/>
      <c r="J867" s="4"/>
      <c r="K867" s="319"/>
      <c r="L867" s="113"/>
      <c r="M867" s="3"/>
      <c r="N867" s="3"/>
      <c r="O867" s="3"/>
      <c r="P867" s="3"/>
      <c r="Q867" s="3"/>
      <c r="R867" s="113"/>
      <c r="S867" s="113"/>
      <c r="T867" s="3"/>
      <c r="U867" s="3"/>
      <c r="V867" s="3"/>
      <c r="W867" s="3"/>
      <c r="X867" s="3"/>
      <c r="Y867" s="3"/>
      <c r="Z867" s="3"/>
      <c r="AA867" s="3"/>
      <c r="AB867" s="3"/>
      <c r="AC867" s="3"/>
      <c r="AD867" s="3"/>
      <c r="AE867" s="3"/>
      <c r="AF867" s="3"/>
      <c r="AG867" s="3"/>
      <c r="AH867" s="3"/>
      <c r="AI867" s="3"/>
      <c r="AJ867" s="3"/>
      <c r="AK867" s="3"/>
      <c r="AL867" s="3"/>
    </row>
    <row r="868" spans="1:38" ht="12.75">
      <c r="A868" s="3"/>
      <c r="B868" s="3"/>
      <c r="C868" s="3"/>
      <c r="D868" s="3"/>
      <c r="E868" s="4"/>
      <c r="F868" s="4"/>
      <c r="G868" s="4"/>
      <c r="H868" s="111"/>
      <c r="I868" s="4"/>
      <c r="J868" s="4"/>
      <c r="K868" s="319"/>
      <c r="L868" s="113"/>
      <c r="M868" s="3"/>
      <c r="N868" s="3"/>
      <c r="O868" s="3"/>
      <c r="P868" s="3"/>
      <c r="Q868" s="3"/>
      <c r="R868" s="113"/>
      <c r="S868" s="113"/>
      <c r="T868" s="3"/>
      <c r="U868" s="3"/>
      <c r="V868" s="3"/>
      <c r="W868" s="3"/>
      <c r="X868" s="3"/>
      <c r="Y868" s="3"/>
      <c r="Z868" s="3"/>
      <c r="AA868" s="3"/>
      <c r="AB868" s="3"/>
      <c r="AC868" s="3"/>
      <c r="AD868" s="3"/>
      <c r="AE868" s="3"/>
      <c r="AF868" s="3"/>
      <c r="AG868" s="3"/>
      <c r="AH868" s="3"/>
      <c r="AI868" s="3"/>
      <c r="AJ868" s="3"/>
      <c r="AK868" s="3"/>
      <c r="AL868" s="3"/>
    </row>
    <row r="869" spans="1:38" ht="12.75">
      <c r="A869" s="3"/>
      <c r="B869" s="3"/>
      <c r="C869" s="3"/>
      <c r="D869" s="3"/>
      <c r="E869" s="4"/>
      <c r="F869" s="4"/>
      <c r="G869" s="4"/>
      <c r="H869" s="111"/>
      <c r="I869" s="4"/>
      <c r="J869" s="4"/>
      <c r="K869" s="319"/>
      <c r="L869" s="113"/>
      <c r="M869" s="3"/>
      <c r="N869" s="3"/>
      <c r="O869" s="3"/>
      <c r="P869" s="3"/>
      <c r="Q869" s="3"/>
      <c r="R869" s="113"/>
      <c r="S869" s="113"/>
      <c r="T869" s="3"/>
      <c r="U869" s="3"/>
      <c r="V869" s="3"/>
      <c r="W869" s="3"/>
      <c r="X869" s="3"/>
      <c r="Y869" s="3"/>
      <c r="Z869" s="3"/>
      <c r="AA869" s="3"/>
      <c r="AB869" s="3"/>
      <c r="AC869" s="3"/>
      <c r="AD869" s="3"/>
      <c r="AE869" s="3"/>
      <c r="AF869" s="3"/>
      <c r="AG869" s="3"/>
      <c r="AH869" s="3"/>
      <c r="AI869" s="3"/>
      <c r="AJ869" s="3"/>
      <c r="AK869" s="3"/>
      <c r="AL869" s="3"/>
    </row>
    <row r="870" spans="1:38" ht="12.75">
      <c r="A870" s="3"/>
      <c r="B870" s="3"/>
      <c r="C870" s="3"/>
      <c r="D870" s="3"/>
      <c r="E870" s="4"/>
      <c r="F870" s="4"/>
      <c r="G870" s="4"/>
      <c r="H870" s="111"/>
      <c r="I870" s="4"/>
      <c r="J870" s="4"/>
      <c r="K870" s="319"/>
      <c r="L870" s="113"/>
      <c r="M870" s="3"/>
      <c r="N870" s="3"/>
      <c r="O870" s="3"/>
      <c r="P870" s="3"/>
      <c r="Q870" s="3"/>
      <c r="R870" s="113"/>
      <c r="S870" s="113"/>
      <c r="T870" s="3"/>
      <c r="U870" s="3"/>
      <c r="V870" s="3"/>
      <c r="W870" s="3"/>
      <c r="X870" s="3"/>
      <c r="Y870" s="3"/>
      <c r="Z870" s="3"/>
      <c r="AA870" s="3"/>
      <c r="AB870" s="3"/>
      <c r="AC870" s="3"/>
      <c r="AD870" s="3"/>
      <c r="AE870" s="3"/>
      <c r="AF870" s="3"/>
      <c r="AG870" s="3"/>
      <c r="AH870" s="3"/>
      <c r="AI870" s="3"/>
      <c r="AJ870" s="3"/>
      <c r="AK870" s="3"/>
      <c r="AL870" s="3"/>
    </row>
    <row r="871" spans="1:38" ht="12.75">
      <c r="A871" s="3"/>
      <c r="B871" s="3"/>
      <c r="C871" s="3"/>
      <c r="D871" s="3"/>
      <c r="E871" s="4"/>
      <c r="F871" s="4"/>
      <c r="G871" s="4"/>
      <c r="H871" s="111"/>
      <c r="I871" s="4"/>
      <c r="J871" s="4"/>
      <c r="K871" s="319"/>
      <c r="L871" s="113"/>
      <c r="M871" s="3"/>
      <c r="N871" s="3"/>
      <c r="O871" s="3"/>
      <c r="P871" s="3"/>
      <c r="Q871" s="3"/>
      <c r="R871" s="113"/>
      <c r="S871" s="113"/>
      <c r="T871" s="3"/>
      <c r="U871" s="3"/>
      <c r="V871" s="3"/>
      <c r="W871" s="3"/>
      <c r="X871" s="3"/>
      <c r="Y871" s="3"/>
      <c r="Z871" s="3"/>
      <c r="AA871" s="3"/>
      <c r="AB871" s="3"/>
      <c r="AC871" s="3"/>
      <c r="AD871" s="3"/>
      <c r="AE871" s="3"/>
      <c r="AF871" s="3"/>
      <c r="AG871" s="3"/>
      <c r="AH871" s="3"/>
      <c r="AI871" s="3"/>
      <c r="AJ871" s="3"/>
      <c r="AK871" s="3"/>
      <c r="AL871" s="3"/>
    </row>
    <row r="872" spans="1:38" ht="12.75">
      <c r="A872" s="3"/>
      <c r="B872" s="3"/>
      <c r="C872" s="3"/>
      <c r="D872" s="3"/>
      <c r="E872" s="4"/>
      <c r="F872" s="4"/>
      <c r="G872" s="4"/>
      <c r="H872" s="111"/>
      <c r="I872" s="4"/>
      <c r="J872" s="4"/>
      <c r="K872" s="319"/>
      <c r="L872" s="113"/>
      <c r="M872" s="3"/>
      <c r="N872" s="3"/>
      <c r="O872" s="3"/>
      <c r="P872" s="3"/>
      <c r="Q872" s="3"/>
      <c r="R872" s="113"/>
      <c r="S872" s="113"/>
      <c r="T872" s="3"/>
      <c r="U872" s="3"/>
      <c r="V872" s="3"/>
      <c r="W872" s="3"/>
      <c r="X872" s="3"/>
      <c r="Y872" s="3"/>
      <c r="Z872" s="3"/>
      <c r="AA872" s="3"/>
      <c r="AB872" s="3"/>
      <c r="AC872" s="3"/>
      <c r="AD872" s="3"/>
      <c r="AE872" s="3"/>
      <c r="AF872" s="3"/>
      <c r="AG872" s="3"/>
      <c r="AH872" s="3"/>
      <c r="AI872" s="3"/>
      <c r="AJ872" s="3"/>
      <c r="AK872" s="3"/>
      <c r="AL872" s="3"/>
    </row>
    <row r="873" spans="1:38" ht="12.75">
      <c r="A873" s="3"/>
      <c r="B873" s="3"/>
      <c r="C873" s="3"/>
      <c r="D873" s="3"/>
      <c r="E873" s="4"/>
      <c r="F873" s="4"/>
      <c r="G873" s="4"/>
      <c r="H873" s="111"/>
      <c r="I873" s="4"/>
      <c r="J873" s="4"/>
      <c r="K873" s="319"/>
      <c r="L873" s="113"/>
      <c r="M873" s="3"/>
      <c r="N873" s="3"/>
      <c r="O873" s="3"/>
      <c r="P873" s="3"/>
      <c r="Q873" s="3"/>
      <c r="R873" s="113"/>
      <c r="S873" s="113"/>
      <c r="T873" s="3"/>
      <c r="U873" s="3"/>
      <c r="V873" s="3"/>
      <c r="W873" s="3"/>
      <c r="X873" s="3"/>
      <c r="Y873" s="3"/>
      <c r="Z873" s="3"/>
      <c r="AA873" s="3"/>
      <c r="AB873" s="3"/>
      <c r="AC873" s="3"/>
      <c r="AD873" s="3"/>
      <c r="AE873" s="3"/>
      <c r="AF873" s="3"/>
      <c r="AG873" s="3"/>
      <c r="AH873" s="3"/>
      <c r="AI873" s="3"/>
      <c r="AJ873" s="3"/>
      <c r="AK873" s="3"/>
      <c r="AL873" s="3"/>
    </row>
    <row r="874" spans="1:38" ht="12.75">
      <c r="A874" s="3"/>
      <c r="B874" s="3"/>
      <c r="C874" s="3"/>
      <c r="D874" s="3"/>
      <c r="E874" s="4"/>
      <c r="F874" s="4"/>
      <c r="G874" s="4"/>
      <c r="H874" s="111"/>
      <c r="I874" s="4"/>
      <c r="J874" s="4"/>
      <c r="K874" s="319"/>
      <c r="L874" s="113"/>
      <c r="M874" s="3"/>
      <c r="N874" s="3"/>
      <c r="O874" s="3"/>
      <c r="P874" s="3"/>
      <c r="Q874" s="3"/>
      <c r="R874" s="113"/>
      <c r="S874" s="113"/>
      <c r="T874" s="3"/>
      <c r="U874" s="3"/>
      <c r="V874" s="3"/>
      <c r="W874" s="3"/>
      <c r="X874" s="3"/>
      <c r="Y874" s="3"/>
      <c r="Z874" s="3"/>
      <c r="AA874" s="3"/>
      <c r="AB874" s="3"/>
      <c r="AC874" s="3"/>
      <c r="AD874" s="3"/>
      <c r="AE874" s="3"/>
      <c r="AF874" s="3"/>
      <c r="AG874" s="3"/>
      <c r="AH874" s="3"/>
      <c r="AI874" s="3"/>
      <c r="AJ874" s="3"/>
      <c r="AK874" s="3"/>
      <c r="AL874" s="3"/>
    </row>
    <row r="875" spans="1:38" ht="12.75">
      <c r="A875" s="3"/>
      <c r="B875" s="3"/>
      <c r="C875" s="3"/>
      <c r="D875" s="3"/>
      <c r="E875" s="4"/>
      <c r="F875" s="4"/>
      <c r="G875" s="4"/>
      <c r="H875" s="111"/>
      <c r="I875" s="4"/>
      <c r="J875" s="4"/>
      <c r="K875" s="319"/>
      <c r="L875" s="113"/>
      <c r="M875" s="3"/>
      <c r="N875" s="3"/>
      <c r="O875" s="3"/>
      <c r="P875" s="3"/>
      <c r="Q875" s="3"/>
      <c r="R875" s="113"/>
      <c r="S875" s="113"/>
      <c r="T875" s="3"/>
      <c r="U875" s="3"/>
      <c r="V875" s="3"/>
      <c r="W875" s="3"/>
      <c r="X875" s="3"/>
      <c r="Y875" s="3"/>
      <c r="Z875" s="3"/>
      <c r="AA875" s="3"/>
      <c r="AB875" s="3"/>
      <c r="AC875" s="3"/>
      <c r="AD875" s="3"/>
      <c r="AE875" s="3"/>
      <c r="AF875" s="3"/>
      <c r="AG875" s="3"/>
      <c r="AH875" s="3"/>
      <c r="AI875" s="3"/>
      <c r="AJ875" s="3"/>
      <c r="AK875" s="3"/>
      <c r="AL875" s="3"/>
    </row>
    <row r="876" spans="1:38" ht="12.75">
      <c r="A876" s="3"/>
      <c r="B876" s="3"/>
      <c r="C876" s="3"/>
      <c r="D876" s="3"/>
      <c r="E876" s="4"/>
      <c r="F876" s="4"/>
      <c r="G876" s="4"/>
      <c r="H876" s="111"/>
      <c r="I876" s="4"/>
      <c r="J876" s="4"/>
      <c r="K876" s="319"/>
      <c r="L876" s="113"/>
      <c r="M876" s="3"/>
      <c r="N876" s="3"/>
      <c r="O876" s="3"/>
      <c r="P876" s="3"/>
      <c r="Q876" s="3"/>
      <c r="R876" s="113"/>
      <c r="S876" s="113"/>
      <c r="T876" s="3"/>
      <c r="U876" s="3"/>
      <c r="V876" s="3"/>
      <c r="W876" s="3"/>
      <c r="X876" s="3"/>
      <c r="Y876" s="3"/>
      <c r="Z876" s="3"/>
      <c r="AA876" s="3"/>
      <c r="AB876" s="3"/>
      <c r="AC876" s="3"/>
      <c r="AD876" s="3"/>
      <c r="AE876" s="3"/>
      <c r="AF876" s="3"/>
      <c r="AG876" s="3"/>
      <c r="AH876" s="3"/>
      <c r="AI876" s="3"/>
      <c r="AJ876" s="3"/>
      <c r="AK876" s="3"/>
      <c r="AL876" s="3"/>
    </row>
    <row r="877" spans="1:38" ht="12.75">
      <c r="A877" s="3"/>
      <c r="B877" s="3"/>
      <c r="C877" s="3"/>
      <c r="D877" s="3"/>
      <c r="E877" s="4"/>
      <c r="F877" s="4"/>
      <c r="G877" s="4"/>
      <c r="H877" s="111"/>
      <c r="I877" s="4"/>
      <c r="J877" s="4"/>
      <c r="K877" s="319"/>
      <c r="L877" s="113"/>
      <c r="M877" s="3"/>
      <c r="N877" s="3"/>
      <c r="O877" s="3"/>
      <c r="P877" s="3"/>
      <c r="Q877" s="3"/>
      <c r="R877" s="113"/>
      <c r="S877" s="113"/>
      <c r="T877" s="3"/>
      <c r="U877" s="3"/>
      <c r="V877" s="3"/>
      <c r="W877" s="3"/>
      <c r="X877" s="3"/>
      <c r="Y877" s="3"/>
      <c r="Z877" s="3"/>
      <c r="AA877" s="3"/>
      <c r="AB877" s="3"/>
      <c r="AC877" s="3"/>
      <c r="AD877" s="3"/>
      <c r="AE877" s="3"/>
      <c r="AF877" s="3"/>
      <c r="AG877" s="3"/>
      <c r="AH877" s="3"/>
      <c r="AI877" s="3"/>
      <c r="AJ877" s="3"/>
      <c r="AK877" s="3"/>
      <c r="AL877" s="3"/>
    </row>
    <row r="878" spans="1:38" ht="12.75">
      <c r="A878" s="3"/>
      <c r="B878" s="3"/>
      <c r="C878" s="3"/>
      <c r="D878" s="3"/>
      <c r="E878" s="4"/>
      <c r="F878" s="4"/>
      <c r="G878" s="4"/>
      <c r="H878" s="111"/>
      <c r="I878" s="4"/>
      <c r="J878" s="4"/>
      <c r="K878" s="319"/>
      <c r="L878" s="113"/>
      <c r="M878" s="3"/>
      <c r="N878" s="3"/>
      <c r="O878" s="3"/>
      <c r="P878" s="3"/>
      <c r="Q878" s="3"/>
      <c r="R878" s="113"/>
      <c r="S878" s="113"/>
      <c r="T878" s="3"/>
      <c r="U878" s="3"/>
      <c r="V878" s="3"/>
      <c r="W878" s="3"/>
      <c r="X878" s="3"/>
      <c r="Y878" s="3"/>
      <c r="Z878" s="3"/>
      <c r="AA878" s="3"/>
      <c r="AB878" s="3"/>
      <c r="AC878" s="3"/>
      <c r="AD878" s="3"/>
      <c r="AE878" s="3"/>
      <c r="AF878" s="3"/>
      <c r="AG878" s="3"/>
      <c r="AH878" s="3"/>
      <c r="AI878" s="3"/>
      <c r="AJ878" s="3"/>
      <c r="AK878" s="3"/>
      <c r="AL878" s="3"/>
    </row>
    <row r="879" spans="1:38" ht="12.75">
      <c r="A879" s="3"/>
      <c r="B879" s="3"/>
      <c r="C879" s="3"/>
      <c r="D879" s="3"/>
      <c r="E879" s="4"/>
      <c r="F879" s="4"/>
      <c r="G879" s="4"/>
      <c r="H879" s="111"/>
      <c r="I879" s="4"/>
      <c r="J879" s="4"/>
      <c r="K879" s="319"/>
      <c r="L879" s="113"/>
      <c r="M879" s="3"/>
      <c r="N879" s="3"/>
      <c r="O879" s="3"/>
      <c r="P879" s="3"/>
      <c r="Q879" s="3"/>
      <c r="R879" s="113"/>
      <c r="S879" s="113"/>
      <c r="T879" s="3"/>
      <c r="U879" s="3"/>
      <c r="V879" s="3"/>
      <c r="W879" s="3"/>
      <c r="X879" s="3"/>
      <c r="Y879" s="3"/>
      <c r="Z879" s="3"/>
      <c r="AA879" s="3"/>
      <c r="AB879" s="3"/>
      <c r="AC879" s="3"/>
      <c r="AD879" s="3"/>
      <c r="AE879" s="3"/>
      <c r="AF879" s="3"/>
      <c r="AG879" s="3"/>
      <c r="AH879" s="3"/>
      <c r="AI879" s="3"/>
      <c r="AJ879" s="3"/>
      <c r="AK879" s="3"/>
      <c r="AL879" s="3"/>
    </row>
    <row r="880" spans="1:38" ht="12.75">
      <c r="A880" s="3"/>
      <c r="B880" s="3"/>
      <c r="C880" s="3"/>
      <c r="D880" s="3"/>
      <c r="E880" s="4"/>
      <c r="F880" s="4"/>
      <c r="G880" s="4"/>
      <c r="H880" s="111"/>
      <c r="I880" s="4"/>
      <c r="J880" s="4"/>
      <c r="K880" s="319"/>
      <c r="L880" s="113"/>
      <c r="M880" s="3"/>
      <c r="N880" s="3"/>
      <c r="O880" s="3"/>
      <c r="P880" s="3"/>
      <c r="Q880" s="3"/>
      <c r="R880" s="113"/>
      <c r="S880" s="113"/>
      <c r="T880" s="3"/>
      <c r="U880" s="3"/>
      <c r="V880" s="3"/>
      <c r="W880" s="3"/>
      <c r="X880" s="3"/>
      <c r="Y880" s="3"/>
      <c r="Z880" s="3"/>
      <c r="AA880" s="3"/>
      <c r="AB880" s="3"/>
      <c r="AC880" s="3"/>
      <c r="AD880" s="3"/>
      <c r="AE880" s="3"/>
      <c r="AF880" s="3"/>
      <c r="AG880" s="3"/>
      <c r="AH880" s="3"/>
      <c r="AI880" s="3"/>
      <c r="AJ880" s="3"/>
      <c r="AK880" s="3"/>
      <c r="AL880" s="3"/>
    </row>
    <row r="881" spans="1:38" ht="12.75">
      <c r="A881" s="3"/>
      <c r="B881" s="3"/>
      <c r="C881" s="3"/>
      <c r="D881" s="3"/>
      <c r="E881" s="4"/>
      <c r="F881" s="4"/>
      <c r="G881" s="4"/>
      <c r="H881" s="111"/>
      <c r="I881" s="4"/>
      <c r="J881" s="4"/>
      <c r="K881" s="319"/>
      <c r="L881" s="113"/>
      <c r="M881" s="3"/>
      <c r="N881" s="3"/>
      <c r="O881" s="3"/>
      <c r="P881" s="3"/>
      <c r="Q881" s="3"/>
      <c r="R881" s="113"/>
      <c r="S881" s="113"/>
      <c r="T881" s="3"/>
      <c r="U881" s="3"/>
      <c r="V881" s="3"/>
      <c r="W881" s="3"/>
      <c r="X881" s="3"/>
      <c r="Y881" s="3"/>
      <c r="Z881" s="3"/>
      <c r="AA881" s="3"/>
      <c r="AB881" s="3"/>
      <c r="AC881" s="3"/>
      <c r="AD881" s="3"/>
      <c r="AE881" s="3"/>
      <c r="AF881" s="3"/>
      <c r="AG881" s="3"/>
      <c r="AH881" s="3"/>
      <c r="AI881" s="3"/>
      <c r="AJ881" s="3"/>
      <c r="AK881" s="3"/>
      <c r="AL881" s="3"/>
    </row>
    <row r="882" spans="1:38" ht="12.75">
      <c r="A882" s="3"/>
      <c r="B882" s="3"/>
      <c r="C882" s="3"/>
      <c r="D882" s="3"/>
      <c r="E882" s="4"/>
      <c r="F882" s="4"/>
      <c r="G882" s="4"/>
      <c r="H882" s="111"/>
      <c r="I882" s="4"/>
      <c r="J882" s="4"/>
      <c r="K882" s="319"/>
      <c r="L882" s="113"/>
      <c r="M882" s="3"/>
      <c r="N882" s="3"/>
      <c r="O882" s="3"/>
      <c r="P882" s="3"/>
      <c r="Q882" s="3"/>
      <c r="R882" s="113"/>
      <c r="S882" s="113"/>
      <c r="T882" s="3"/>
      <c r="U882" s="3"/>
      <c r="V882" s="3"/>
      <c r="W882" s="3"/>
      <c r="X882" s="3"/>
      <c r="Y882" s="3"/>
      <c r="Z882" s="3"/>
      <c r="AA882" s="3"/>
      <c r="AB882" s="3"/>
      <c r="AC882" s="3"/>
      <c r="AD882" s="3"/>
      <c r="AE882" s="3"/>
      <c r="AF882" s="3"/>
      <c r="AG882" s="3"/>
      <c r="AH882" s="3"/>
      <c r="AI882" s="3"/>
      <c r="AJ882" s="3"/>
      <c r="AK882" s="3"/>
      <c r="AL882" s="3"/>
    </row>
    <row r="883" spans="1:38" ht="12.75">
      <c r="A883" s="3"/>
      <c r="B883" s="3"/>
      <c r="C883" s="3"/>
      <c r="D883" s="3"/>
      <c r="E883" s="4"/>
      <c r="F883" s="4"/>
      <c r="G883" s="4"/>
      <c r="H883" s="111"/>
      <c r="I883" s="4"/>
      <c r="J883" s="4"/>
      <c r="K883" s="319"/>
      <c r="L883" s="113"/>
      <c r="M883" s="3"/>
      <c r="N883" s="3"/>
      <c r="O883" s="3"/>
      <c r="P883" s="3"/>
      <c r="Q883" s="3"/>
      <c r="R883" s="113"/>
      <c r="S883" s="113"/>
      <c r="T883" s="3"/>
      <c r="U883" s="3"/>
      <c r="V883" s="3"/>
      <c r="W883" s="3"/>
      <c r="X883" s="3"/>
      <c r="Y883" s="3"/>
      <c r="Z883" s="3"/>
      <c r="AA883" s="3"/>
      <c r="AB883" s="3"/>
      <c r="AC883" s="3"/>
      <c r="AD883" s="3"/>
      <c r="AE883" s="3"/>
      <c r="AF883" s="3"/>
      <c r="AG883" s="3"/>
      <c r="AH883" s="3"/>
      <c r="AI883" s="3"/>
      <c r="AJ883" s="3"/>
      <c r="AK883" s="3"/>
      <c r="AL883" s="3"/>
    </row>
    <row r="884" spans="1:38" ht="12.75">
      <c r="A884" s="3"/>
      <c r="B884" s="3"/>
      <c r="C884" s="3"/>
      <c r="D884" s="3"/>
      <c r="E884" s="4"/>
      <c r="F884" s="4"/>
      <c r="G884" s="4"/>
      <c r="H884" s="111"/>
      <c r="I884" s="4"/>
      <c r="J884" s="4"/>
      <c r="K884" s="319"/>
      <c r="L884" s="113"/>
      <c r="M884" s="3"/>
      <c r="N884" s="3"/>
      <c r="O884" s="3"/>
      <c r="P884" s="3"/>
      <c r="Q884" s="3"/>
      <c r="R884" s="113"/>
      <c r="S884" s="113"/>
      <c r="T884" s="3"/>
      <c r="U884" s="3"/>
      <c r="V884" s="3"/>
      <c r="W884" s="3"/>
      <c r="X884" s="3"/>
      <c r="Y884" s="3"/>
      <c r="Z884" s="3"/>
      <c r="AA884" s="3"/>
      <c r="AB884" s="3"/>
      <c r="AC884" s="3"/>
      <c r="AD884" s="3"/>
      <c r="AE884" s="3"/>
      <c r="AF884" s="3"/>
      <c r="AG884" s="3"/>
      <c r="AH884" s="3"/>
      <c r="AI884" s="3"/>
      <c r="AJ884" s="3"/>
      <c r="AK884" s="3"/>
      <c r="AL884" s="3"/>
    </row>
    <row r="885" spans="1:38" ht="12.75">
      <c r="A885" s="3"/>
      <c r="B885" s="3"/>
      <c r="C885" s="3"/>
      <c r="D885" s="3"/>
      <c r="E885" s="4"/>
      <c r="F885" s="4"/>
      <c r="G885" s="4"/>
      <c r="H885" s="111"/>
      <c r="I885" s="4"/>
      <c r="J885" s="4"/>
      <c r="K885" s="319"/>
      <c r="L885" s="113"/>
      <c r="M885" s="3"/>
      <c r="N885" s="3"/>
      <c r="O885" s="3"/>
      <c r="P885" s="3"/>
      <c r="Q885" s="3"/>
      <c r="R885" s="113"/>
      <c r="S885" s="113"/>
      <c r="T885" s="3"/>
      <c r="U885" s="3"/>
      <c r="V885" s="3"/>
      <c r="W885" s="3"/>
      <c r="X885" s="3"/>
      <c r="Y885" s="3"/>
      <c r="Z885" s="3"/>
      <c r="AA885" s="3"/>
      <c r="AB885" s="3"/>
      <c r="AC885" s="3"/>
      <c r="AD885" s="3"/>
      <c r="AE885" s="3"/>
      <c r="AF885" s="3"/>
      <c r="AG885" s="3"/>
      <c r="AH885" s="3"/>
      <c r="AI885" s="3"/>
      <c r="AJ885" s="3"/>
      <c r="AK885" s="3"/>
      <c r="AL885" s="3"/>
    </row>
    <row r="886" spans="1:38" ht="12.75">
      <c r="A886" s="3"/>
      <c r="B886" s="3"/>
      <c r="C886" s="3"/>
      <c r="D886" s="3"/>
      <c r="E886" s="4"/>
      <c r="F886" s="4"/>
      <c r="G886" s="4"/>
      <c r="H886" s="111"/>
      <c r="I886" s="4"/>
      <c r="J886" s="4"/>
      <c r="K886" s="319"/>
      <c r="L886" s="113"/>
      <c r="M886" s="3"/>
      <c r="N886" s="3"/>
      <c r="O886" s="3"/>
      <c r="P886" s="3"/>
      <c r="Q886" s="3"/>
      <c r="R886" s="113"/>
      <c r="S886" s="113"/>
      <c r="T886" s="3"/>
      <c r="U886" s="3"/>
      <c r="V886" s="3"/>
      <c r="W886" s="3"/>
      <c r="X886" s="3"/>
      <c r="Y886" s="3"/>
      <c r="Z886" s="3"/>
      <c r="AA886" s="3"/>
      <c r="AB886" s="3"/>
      <c r="AC886" s="3"/>
      <c r="AD886" s="3"/>
      <c r="AE886" s="3"/>
      <c r="AF886" s="3"/>
      <c r="AG886" s="3"/>
      <c r="AH886" s="3"/>
      <c r="AI886" s="3"/>
      <c r="AJ886" s="3"/>
      <c r="AK886" s="3"/>
      <c r="AL886" s="3"/>
    </row>
    <row r="887" spans="1:38" ht="12.75">
      <c r="A887" s="3"/>
      <c r="B887" s="3"/>
      <c r="C887" s="3"/>
      <c r="D887" s="3"/>
      <c r="E887" s="4"/>
      <c r="F887" s="4"/>
      <c r="G887" s="4"/>
      <c r="H887" s="111"/>
      <c r="I887" s="4"/>
      <c r="J887" s="4"/>
      <c r="K887" s="319"/>
      <c r="L887" s="113"/>
      <c r="M887" s="3"/>
      <c r="N887" s="3"/>
      <c r="O887" s="3"/>
      <c r="P887" s="3"/>
      <c r="Q887" s="3"/>
      <c r="R887" s="113"/>
      <c r="S887" s="113"/>
      <c r="T887" s="3"/>
      <c r="U887" s="3"/>
      <c r="V887" s="3"/>
      <c r="W887" s="3"/>
      <c r="X887" s="3"/>
      <c r="Y887" s="3"/>
      <c r="Z887" s="3"/>
      <c r="AA887" s="3"/>
      <c r="AB887" s="3"/>
      <c r="AC887" s="3"/>
      <c r="AD887" s="3"/>
      <c r="AE887" s="3"/>
      <c r="AF887" s="3"/>
      <c r="AG887" s="3"/>
      <c r="AH887" s="3"/>
      <c r="AI887" s="3"/>
      <c r="AJ887" s="3"/>
      <c r="AK887" s="3"/>
      <c r="AL887" s="3"/>
    </row>
    <row r="888" spans="1:38" ht="12.75">
      <c r="A888" s="3"/>
      <c r="B888" s="3"/>
      <c r="C888" s="3"/>
      <c r="D888" s="3"/>
      <c r="E888" s="4"/>
      <c r="F888" s="4"/>
      <c r="G888" s="4"/>
      <c r="H888" s="111"/>
      <c r="I888" s="4"/>
      <c r="J888" s="4"/>
      <c r="K888" s="319"/>
      <c r="L888" s="113"/>
      <c r="M888" s="3"/>
      <c r="N888" s="3"/>
      <c r="O888" s="3"/>
      <c r="P888" s="3"/>
      <c r="Q888" s="3"/>
      <c r="R888" s="113"/>
      <c r="S888" s="113"/>
      <c r="T888" s="3"/>
      <c r="U888" s="3"/>
      <c r="V888" s="3"/>
      <c r="W888" s="3"/>
      <c r="X888" s="3"/>
      <c r="Y888" s="3"/>
      <c r="Z888" s="3"/>
      <c r="AA888" s="3"/>
      <c r="AB888" s="3"/>
      <c r="AC888" s="3"/>
      <c r="AD888" s="3"/>
      <c r="AE888" s="3"/>
      <c r="AF888" s="3"/>
      <c r="AG888" s="3"/>
      <c r="AH888" s="3"/>
      <c r="AI888" s="3"/>
      <c r="AJ888" s="3"/>
      <c r="AK888" s="3"/>
      <c r="AL888" s="3"/>
    </row>
    <row r="889" spans="1:38" ht="12.75">
      <c r="A889" s="3"/>
      <c r="B889" s="3"/>
      <c r="C889" s="3"/>
      <c r="D889" s="3"/>
      <c r="E889" s="4"/>
      <c r="F889" s="4"/>
      <c r="G889" s="4"/>
      <c r="H889" s="111"/>
      <c r="I889" s="4"/>
      <c r="J889" s="4"/>
      <c r="K889" s="319"/>
      <c r="L889" s="113"/>
      <c r="M889" s="3"/>
      <c r="N889" s="3"/>
      <c r="O889" s="3"/>
      <c r="P889" s="3"/>
      <c r="Q889" s="3"/>
      <c r="R889" s="113"/>
      <c r="S889" s="113"/>
      <c r="T889" s="3"/>
      <c r="U889" s="3"/>
      <c r="V889" s="3"/>
      <c r="W889" s="3"/>
      <c r="X889" s="3"/>
      <c r="Y889" s="3"/>
      <c r="Z889" s="3"/>
      <c r="AA889" s="3"/>
      <c r="AB889" s="3"/>
      <c r="AC889" s="3"/>
      <c r="AD889" s="3"/>
      <c r="AE889" s="3"/>
      <c r="AF889" s="3"/>
      <c r="AG889" s="3"/>
      <c r="AH889" s="3"/>
      <c r="AI889" s="3"/>
      <c r="AJ889" s="3"/>
      <c r="AK889" s="3"/>
      <c r="AL889" s="3"/>
    </row>
    <row r="890" spans="1:38" ht="12.75">
      <c r="A890" s="3"/>
      <c r="B890" s="3"/>
      <c r="C890" s="3"/>
      <c r="D890" s="3"/>
      <c r="E890" s="4"/>
      <c r="F890" s="4"/>
      <c r="G890" s="4"/>
      <c r="H890" s="111"/>
      <c r="I890" s="4"/>
      <c r="J890" s="4"/>
      <c r="K890" s="319"/>
      <c r="L890" s="113"/>
      <c r="M890" s="3"/>
      <c r="N890" s="3"/>
      <c r="O890" s="3"/>
      <c r="P890" s="3"/>
      <c r="Q890" s="3"/>
      <c r="R890" s="113"/>
      <c r="S890" s="113"/>
      <c r="T890" s="3"/>
      <c r="U890" s="3"/>
      <c r="V890" s="3"/>
      <c r="W890" s="3"/>
      <c r="X890" s="3"/>
      <c r="Y890" s="3"/>
      <c r="Z890" s="3"/>
      <c r="AA890" s="3"/>
      <c r="AB890" s="3"/>
      <c r="AC890" s="3"/>
      <c r="AD890" s="3"/>
      <c r="AE890" s="3"/>
      <c r="AF890" s="3"/>
      <c r="AG890" s="3"/>
      <c r="AH890" s="3"/>
      <c r="AI890" s="3"/>
      <c r="AJ890" s="3"/>
      <c r="AK890" s="3"/>
      <c r="AL890" s="3"/>
    </row>
    <row r="891" spans="1:38" ht="12.75">
      <c r="A891" s="3"/>
      <c r="B891" s="3"/>
      <c r="C891" s="3"/>
      <c r="D891" s="3"/>
      <c r="E891" s="4"/>
      <c r="F891" s="4"/>
      <c r="G891" s="4"/>
      <c r="H891" s="111"/>
      <c r="I891" s="4"/>
      <c r="J891" s="4"/>
      <c r="K891" s="319"/>
      <c r="L891" s="113"/>
      <c r="M891" s="3"/>
      <c r="N891" s="3"/>
      <c r="O891" s="3"/>
      <c r="P891" s="3"/>
      <c r="Q891" s="3"/>
      <c r="R891" s="113"/>
      <c r="S891" s="113"/>
      <c r="T891" s="3"/>
      <c r="U891" s="3"/>
      <c r="V891" s="3"/>
      <c r="W891" s="3"/>
      <c r="X891" s="3"/>
      <c r="Y891" s="3"/>
      <c r="Z891" s="3"/>
      <c r="AA891" s="3"/>
      <c r="AB891" s="3"/>
      <c r="AC891" s="3"/>
      <c r="AD891" s="3"/>
      <c r="AE891" s="3"/>
      <c r="AF891" s="3"/>
      <c r="AG891" s="3"/>
      <c r="AH891" s="3"/>
      <c r="AI891" s="3"/>
      <c r="AJ891" s="3"/>
      <c r="AK891" s="3"/>
      <c r="AL891" s="3"/>
    </row>
    <row r="892" spans="1:38" ht="12.75">
      <c r="A892" s="3"/>
      <c r="B892" s="3"/>
      <c r="C892" s="3"/>
      <c r="D892" s="3"/>
      <c r="E892" s="4"/>
      <c r="F892" s="4"/>
      <c r="G892" s="4"/>
      <c r="H892" s="111"/>
      <c r="I892" s="4"/>
      <c r="J892" s="4"/>
      <c r="K892" s="319"/>
      <c r="L892" s="113"/>
      <c r="M892" s="3"/>
      <c r="N892" s="3"/>
      <c r="O892" s="3"/>
      <c r="P892" s="3"/>
      <c r="Q892" s="3"/>
      <c r="R892" s="113"/>
      <c r="S892" s="113"/>
      <c r="T892" s="3"/>
      <c r="U892" s="3"/>
      <c r="V892" s="3"/>
      <c r="W892" s="3"/>
      <c r="X892" s="3"/>
      <c r="Y892" s="3"/>
      <c r="Z892" s="3"/>
      <c r="AA892" s="3"/>
      <c r="AB892" s="3"/>
      <c r="AC892" s="3"/>
      <c r="AD892" s="3"/>
      <c r="AE892" s="3"/>
      <c r="AF892" s="3"/>
      <c r="AG892" s="3"/>
      <c r="AH892" s="3"/>
      <c r="AI892" s="3"/>
      <c r="AJ892" s="3"/>
      <c r="AK892" s="3"/>
      <c r="AL892" s="3"/>
    </row>
    <row r="893" spans="1:38" ht="12.75">
      <c r="A893" s="3"/>
      <c r="B893" s="3"/>
      <c r="C893" s="3"/>
      <c r="D893" s="3"/>
      <c r="E893" s="4"/>
      <c r="F893" s="4"/>
      <c r="G893" s="4"/>
      <c r="H893" s="111"/>
      <c r="I893" s="4"/>
      <c r="J893" s="4"/>
      <c r="K893" s="319"/>
      <c r="L893" s="113"/>
      <c r="M893" s="3"/>
      <c r="N893" s="3"/>
      <c r="O893" s="3"/>
      <c r="P893" s="3"/>
      <c r="Q893" s="3"/>
      <c r="R893" s="113"/>
      <c r="S893" s="113"/>
      <c r="T893" s="3"/>
      <c r="U893" s="3"/>
      <c r="V893" s="3"/>
      <c r="W893" s="3"/>
      <c r="X893" s="3"/>
      <c r="Y893" s="3"/>
      <c r="Z893" s="3"/>
      <c r="AA893" s="3"/>
      <c r="AB893" s="3"/>
      <c r="AC893" s="3"/>
      <c r="AD893" s="3"/>
      <c r="AE893" s="3"/>
      <c r="AF893" s="3"/>
      <c r="AG893" s="3"/>
      <c r="AH893" s="3"/>
      <c r="AI893" s="3"/>
      <c r="AJ893" s="3"/>
      <c r="AK893" s="3"/>
      <c r="AL893" s="3"/>
    </row>
    <row r="894" spans="1:38" ht="12.75">
      <c r="A894" s="3"/>
      <c r="B894" s="3"/>
      <c r="C894" s="3"/>
      <c r="D894" s="3"/>
      <c r="E894" s="4"/>
      <c r="F894" s="4"/>
      <c r="G894" s="4"/>
      <c r="H894" s="111"/>
      <c r="I894" s="4"/>
      <c r="J894" s="4"/>
      <c r="K894" s="319"/>
      <c r="L894" s="113"/>
      <c r="M894" s="3"/>
      <c r="N894" s="3"/>
      <c r="O894" s="3"/>
      <c r="P894" s="3"/>
      <c r="Q894" s="3"/>
      <c r="R894" s="113"/>
      <c r="S894" s="113"/>
      <c r="T894" s="3"/>
      <c r="U894" s="3"/>
      <c r="V894" s="3"/>
      <c r="W894" s="3"/>
      <c r="X894" s="3"/>
      <c r="Y894" s="3"/>
      <c r="Z894" s="3"/>
      <c r="AA894" s="3"/>
      <c r="AB894" s="3"/>
      <c r="AC894" s="3"/>
      <c r="AD894" s="3"/>
      <c r="AE894" s="3"/>
      <c r="AF894" s="3"/>
      <c r="AG894" s="3"/>
      <c r="AH894" s="3"/>
      <c r="AI894" s="3"/>
      <c r="AJ894" s="3"/>
      <c r="AK894" s="3"/>
      <c r="AL894" s="3"/>
    </row>
    <row r="895" spans="1:38" ht="12.75">
      <c r="A895" s="3"/>
      <c r="B895" s="3"/>
      <c r="C895" s="3"/>
      <c r="D895" s="3"/>
      <c r="E895" s="4"/>
      <c r="F895" s="4"/>
      <c r="G895" s="4"/>
      <c r="H895" s="111"/>
      <c r="I895" s="4"/>
      <c r="J895" s="4"/>
      <c r="K895" s="319"/>
      <c r="L895" s="113"/>
      <c r="M895" s="3"/>
      <c r="N895" s="3"/>
      <c r="O895" s="3"/>
      <c r="P895" s="3"/>
      <c r="Q895" s="3"/>
      <c r="R895" s="113"/>
      <c r="S895" s="113"/>
      <c r="T895" s="3"/>
      <c r="U895" s="3"/>
      <c r="V895" s="3"/>
      <c r="W895" s="3"/>
      <c r="X895" s="3"/>
      <c r="Y895" s="3"/>
      <c r="Z895" s="3"/>
      <c r="AA895" s="3"/>
      <c r="AB895" s="3"/>
      <c r="AC895" s="3"/>
      <c r="AD895" s="3"/>
      <c r="AE895" s="3"/>
      <c r="AF895" s="3"/>
      <c r="AG895" s="3"/>
      <c r="AH895" s="3"/>
      <c r="AI895" s="3"/>
      <c r="AJ895" s="3"/>
      <c r="AK895" s="3"/>
      <c r="AL895" s="3"/>
    </row>
    <row r="896" spans="1:38" ht="12.75">
      <c r="A896" s="3"/>
      <c r="B896" s="3"/>
      <c r="C896" s="3"/>
      <c r="D896" s="3"/>
      <c r="E896" s="4"/>
      <c r="F896" s="4"/>
      <c r="G896" s="4"/>
      <c r="H896" s="111"/>
      <c r="I896" s="4"/>
      <c r="J896" s="4"/>
      <c r="K896" s="319"/>
      <c r="L896" s="113"/>
      <c r="M896" s="3"/>
      <c r="N896" s="3"/>
      <c r="O896" s="3"/>
      <c r="P896" s="3"/>
      <c r="Q896" s="3"/>
      <c r="R896" s="113"/>
      <c r="S896" s="113"/>
      <c r="T896" s="3"/>
      <c r="U896" s="3"/>
      <c r="V896" s="3"/>
      <c r="W896" s="3"/>
      <c r="X896" s="3"/>
      <c r="Y896" s="3"/>
      <c r="Z896" s="3"/>
      <c r="AA896" s="3"/>
      <c r="AB896" s="3"/>
      <c r="AC896" s="3"/>
      <c r="AD896" s="3"/>
      <c r="AE896" s="3"/>
      <c r="AF896" s="3"/>
      <c r="AG896" s="3"/>
      <c r="AH896" s="3"/>
      <c r="AI896" s="3"/>
      <c r="AJ896" s="3"/>
      <c r="AK896" s="3"/>
      <c r="AL896" s="3"/>
    </row>
    <row r="897" spans="1:38" ht="12.75">
      <c r="A897" s="3"/>
      <c r="B897" s="3"/>
      <c r="C897" s="3"/>
      <c r="D897" s="3"/>
      <c r="E897" s="4"/>
      <c r="F897" s="4"/>
      <c r="G897" s="4"/>
      <c r="H897" s="111"/>
      <c r="I897" s="4"/>
      <c r="J897" s="4"/>
      <c r="K897" s="319"/>
      <c r="L897" s="113"/>
      <c r="M897" s="3"/>
      <c r="N897" s="3"/>
      <c r="O897" s="3"/>
      <c r="P897" s="3"/>
      <c r="Q897" s="3"/>
      <c r="R897" s="113"/>
      <c r="S897" s="113"/>
      <c r="T897" s="3"/>
      <c r="U897" s="3"/>
      <c r="V897" s="3"/>
      <c r="W897" s="3"/>
      <c r="X897" s="3"/>
      <c r="Y897" s="3"/>
      <c r="Z897" s="3"/>
      <c r="AA897" s="3"/>
      <c r="AB897" s="3"/>
      <c r="AC897" s="3"/>
      <c r="AD897" s="3"/>
      <c r="AE897" s="3"/>
      <c r="AF897" s="3"/>
      <c r="AG897" s="3"/>
      <c r="AH897" s="3"/>
      <c r="AI897" s="3"/>
      <c r="AJ897" s="3"/>
      <c r="AK897" s="3"/>
      <c r="AL897" s="3"/>
    </row>
    <row r="898" spans="1:38" ht="12.75">
      <c r="A898" s="3"/>
      <c r="B898" s="3"/>
      <c r="C898" s="3"/>
      <c r="D898" s="3"/>
      <c r="E898" s="4"/>
      <c r="F898" s="4"/>
      <c r="G898" s="4"/>
      <c r="H898" s="111"/>
      <c r="I898" s="4"/>
      <c r="J898" s="4"/>
      <c r="K898" s="319"/>
      <c r="L898" s="113"/>
      <c r="M898" s="3"/>
      <c r="N898" s="3"/>
      <c r="O898" s="3"/>
      <c r="P898" s="3"/>
      <c r="Q898" s="3"/>
      <c r="R898" s="113"/>
      <c r="S898" s="113"/>
      <c r="T898" s="3"/>
      <c r="U898" s="3"/>
      <c r="V898" s="3"/>
      <c r="W898" s="3"/>
      <c r="X898" s="3"/>
      <c r="Y898" s="3"/>
      <c r="Z898" s="3"/>
      <c r="AA898" s="3"/>
      <c r="AB898" s="3"/>
      <c r="AC898" s="3"/>
      <c r="AD898" s="3"/>
      <c r="AE898" s="3"/>
      <c r="AF898" s="3"/>
      <c r="AG898" s="3"/>
      <c r="AH898" s="3"/>
      <c r="AI898" s="3"/>
      <c r="AJ898" s="3"/>
      <c r="AK898" s="3"/>
      <c r="AL898" s="3"/>
    </row>
    <row r="899" spans="1:38" ht="12.75">
      <c r="A899" s="3"/>
      <c r="B899" s="3"/>
      <c r="C899" s="3"/>
      <c r="D899" s="3"/>
      <c r="E899" s="4"/>
      <c r="F899" s="4"/>
      <c r="G899" s="4"/>
      <c r="H899" s="111"/>
      <c r="I899" s="4"/>
      <c r="J899" s="4"/>
      <c r="K899" s="319"/>
      <c r="L899" s="113"/>
      <c r="M899" s="3"/>
      <c r="N899" s="3"/>
      <c r="O899" s="3"/>
      <c r="P899" s="3"/>
      <c r="Q899" s="3"/>
      <c r="R899" s="113"/>
      <c r="S899" s="113"/>
      <c r="T899" s="3"/>
      <c r="U899" s="3"/>
      <c r="V899" s="3"/>
      <c r="W899" s="3"/>
      <c r="X899" s="3"/>
      <c r="Y899" s="3"/>
      <c r="Z899" s="3"/>
      <c r="AA899" s="3"/>
      <c r="AB899" s="3"/>
      <c r="AC899" s="3"/>
      <c r="AD899" s="3"/>
      <c r="AE899" s="3"/>
      <c r="AF899" s="3"/>
      <c r="AG899" s="3"/>
      <c r="AH899" s="3"/>
      <c r="AI899" s="3"/>
      <c r="AJ899" s="3"/>
      <c r="AK899" s="3"/>
      <c r="AL899" s="3"/>
    </row>
    <row r="900" spans="1:38" ht="12.75">
      <c r="A900" s="3"/>
      <c r="B900" s="3"/>
      <c r="C900" s="3"/>
      <c r="D900" s="3"/>
      <c r="E900" s="4"/>
      <c r="F900" s="4"/>
      <c r="G900" s="4"/>
      <c r="H900" s="111"/>
      <c r="I900" s="4"/>
      <c r="J900" s="4"/>
      <c r="K900" s="319"/>
      <c r="L900" s="113"/>
      <c r="M900" s="3"/>
      <c r="N900" s="3"/>
      <c r="O900" s="3"/>
      <c r="P900" s="3"/>
      <c r="Q900" s="3"/>
      <c r="R900" s="113"/>
      <c r="S900" s="113"/>
      <c r="T900" s="3"/>
      <c r="U900" s="3"/>
      <c r="V900" s="3"/>
      <c r="W900" s="3"/>
      <c r="X900" s="3"/>
      <c r="Y900" s="3"/>
      <c r="Z900" s="3"/>
      <c r="AA900" s="3"/>
      <c r="AB900" s="3"/>
      <c r="AC900" s="3"/>
      <c r="AD900" s="3"/>
      <c r="AE900" s="3"/>
      <c r="AF900" s="3"/>
      <c r="AG900" s="3"/>
      <c r="AH900" s="3"/>
      <c r="AI900" s="3"/>
      <c r="AJ900" s="3"/>
      <c r="AK900" s="3"/>
      <c r="AL900" s="3"/>
    </row>
    <row r="901" spans="1:38" ht="12.75">
      <c r="A901" s="3"/>
      <c r="B901" s="3"/>
      <c r="C901" s="3"/>
      <c r="D901" s="3"/>
      <c r="E901" s="4"/>
      <c r="F901" s="4"/>
      <c r="G901" s="4"/>
      <c r="H901" s="111"/>
      <c r="I901" s="4"/>
      <c r="J901" s="4"/>
      <c r="K901" s="319"/>
      <c r="L901" s="113"/>
      <c r="M901" s="3"/>
      <c r="N901" s="3"/>
      <c r="O901" s="3"/>
      <c r="P901" s="3"/>
      <c r="Q901" s="3"/>
      <c r="R901" s="113"/>
      <c r="S901" s="113"/>
      <c r="T901" s="3"/>
      <c r="U901" s="3"/>
      <c r="V901" s="3"/>
      <c r="W901" s="3"/>
      <c r="X901" s="3"/>
      <c r="Y901" s="3"/>
      <c r="Z901" s="3"/>
      <c r="AA901" s="3"/>
      <c r="AB901" s="3"/>
      <c r="AC901" s="3"/>
      <c r="AD901" s="3"/>
      <c r="AE901" s="3"/>
      <c r="AF901" s="3"/>
      <c r="AG901" s="3"/>
      <c r="AH901" s="3"/>
      <c r="AI901" s="3"/>
      <c r="AJ901" s="3"/>
      <c r="AK901" s="3"/>
      <c r="AL901" s="3"/>
    </row>
    <row r="902" spans="1:38" ht="12.75">
      <c r="A902" s="3"/>
      <c r="B902" s="3"/>
      <c r="C902" s="3"/>
      <c r="D902" s="3"/>
      <c r="E902" s="4"/>
      <c r="F902" s="4"/>
      <c r="G902" s="4"/>
      <c r="H902" s="111"/>
      <c r="I902" s="4"/>
      <c r="J902" s="4"/>
      <c r="K902" s="319"/>
      <c r="L902" s="113"/>
      <c r="M902" s="3"/>
      <c r="N902" s="3"/>
      <c r="O902" s="3"/>
      <c r="P902" s="3"/>
      <c r="Q902" s="3"/>
      <c r="R902" s="113"/>
      <c r="S902" s="113"/>
      <c r="T902" s="3"/>
      <c r="U902" s="3"/>
      <c r="V902" s="3"/>
      <c r="W902" s="3"/>
      <c r="X902" s="3"/>
      <c r="Y902" s="3"/>
      <c r="Z902" s="3"/>
      <c r="AA902" s="3"/>
      <c r="AB902" s="3"/>
      <c r="AC902" s="3"/>
      <c r="AD902" s="3"/>
      <c r="AE902" s="3"/>
      <c r="AF902" s="3"/>
      <c r="AG902" s="3"/>
      <c r="AH902" s="3"/>
      <c r="AI902" s="3"/>
      <c r="AJ902" s="3"/>
      <c r="AK902" s="3"/>
      <c r="AL902" s="3"/>
    </row>
    <row r="903" spans="1:38" ht="12.75">
      <c r="A903" s="3"/>
      <c r="B903" s="3"/>
      <c r="C903" s="3"/>
      <c r="D903" s="3"/>
      <c r="E903" s="4"/>
      <c r="F903" s="4"/>
      <c r="G903" s="4"/>
      <c r="H903" s="111"/>
      <c r="I903" s="4"/>
      <c r="J903" s="4"/>
      <c r="K903" s="319"/>
      <c r="L903" s="113"/>
      <c r="M903" s="3"/>
      <c r="N903" s="3"/>
      <c r="O903" s="3"/>
      <c r="P903" s="3"/>
      <c r="Q903" s="3"/>
      <c r="R903" s="113"/>
      <c r="S903" s="113"/>
      <c r="T903" s="3"/>
      <c r="U903" s="3"/>
      <c r="V903" s="3"/>
      <c r="W903" s="3"/>
      <c r="X903" s="3"/>
      <c r="Y903" s="3"/>
      <c r="Z903" s="3"/>
      <c r="AA903" s="3"/>
      <c r="AB903" s="3"/>
      <c r="AC903" s="3"/>
      <c r="AD903" s="3"/>
      <c r="AE903" s="3"/>
      <c r="AF903" s="3"/>
      <c r="AG903" s="3"/>
      <c r="AH903" s="3"/>
      <c r="AI903" s="3"/>
      <c r="AJ903" s="3"/>
      <c r="AK903" s="3"/>
      <c r="AL903" s="3"/>
    </row>
    <row r="904" spans="1:38" ht="12.75">
      <c r="A904" s="3"/>
      <c r="B904" s="3"/>
      <c r="C904" s="3"/>
      <c r="D904" s="3"/>
      <c r="E904" s="4"/>
      <c r="F904" s="4"/>
      <c r="G904" s="4"/>
      <c r="H904" s="111"/>
      <c r="I904" s="4"/>
      <c r="J904" s="4"/>
      <c r="K904" s="319"/>
      <c r="L904" s="113"/>
      <c r="M904" s="3"/>
      <c r="N904" s="3"/>
      <c r="O904" s="3"/>
      <c r="P904" s="3"/>
      <c r="Q904" s="3"/>
      <c r="R904" s="113"/>
      <c r="S904" s="113"/>
      <c r="T904" s="3"/>
      <c r="U904" s="3"/>
      <c r="V904" s="3"/>
      <c r="W904" s="3"/>
      <c r="X904" s="3"/>
      <c r="Y904" s="3"/>
      <c r="Z904" s="3"/>
      <c r="AA904" s="3"/>
      <c r="AB904" s="3"/>
      <c r="AC904" s="3"/>
      <c r="AD904" s="3"/>
      <c r="AE904" s="3"/>
      <c r="AF904" s="3"/>
      <c r="AG904" s="3"/>
      <c r="AH904" s="3"/>
      <c r="AI904" s="3"/>
      <c r="AJ904" s="3"/>
      <c r="AK904" s="3"/>
      <c r="AL904" s="3"/>
    </row>
    <row r="905" spans="1:38" ht="12.75">
      <c r="A905" s="3"/>
      <c r="B905" s="3"/>
      <c r="C905" s="3"/>
      <c r="D905" s="3"/>
      <c r="E905" s="4"/>
      <c r="F905" s="4"/>
      <c r="G905" s="4"/>
      <c r="H905" s="111"/>
      <c r="I905" s="4"/>
      <c r="J905" s="4"/>
      <c r="K905" s="319"/>
      <c r="L905" s="113"/>
      <c r="M905" s="3"/>
      <c r="N905" s="3"/>
      <c r="O905" s="3"/>
      <c r="P905" s="3"/>
      <c r="Q905" s="3"/>
      <c r="R905" s="113"/>
      <c r="S905" s="113"/>
      <c r="T905" s="3"/>
      <c r="U905" s="3"/>
      <c r="V905" s="3"/>
      <c r="W905" s="3"/>
      <c r="X905" s="3"/>
      <c r="Y905" s="3"/>
      <c r="Z905" s="3"/>
      <c r="AA905" s="3"/>
      <c r="AB905" s="3"/>
      <c r="AC905" s="3"/>
      <c r="AD905" s="3"/>
      <c r="AE905" s="3"/>
      <c r="AF905" s="3"/>
      <c r="AG905" s="3"/>
      <c r="AH905" s="3"/>
      <c r="AI905" s="3"/>
      <c r="AJ905" s="3"/>
      <c r="AK905" s="3"/>
      <c r="AL905" s="3"/>
    </row>
    <row r="906" spans="1:38" ht="12.75">
      <c r="A906" s="3"/>
      <c r="B906" s="3"/>
      <c r="C906" s="3"/>
      <c r="D906" s="3"/>
      <c r="E906" s="4"/>
      <c r="F906" s="4"/>
      <c r="G906" s="4"/>
      <c r="H906" s="111"/>
      <c r="I906" s="4"/>
      <c r="J906" s="4"/>
      <c r="K906" s="319"/>
      <c r="L906" s="113"/>
      <c r="M906" s="3"/>
      <c r="N906" s="3"/>
      <c r="O906" s="3"/>
      <c r="P906" s="3"/>
      <c r="Q906" s="3"/>
      <c r="R906" s="113"/>
      <c r="S906" s="113"/>
      <c r="T906" s="3"/>
      <c r="U906" s="3"/>
      <c r="V906" s="3"/>
      <c r="W906" s="3"/>
      <c r="X906" s="3"/>
      <c r="Y906" s="3"/>
      <c r="Z906" s="3"/>
      <c r="AA906" s="3"/>
      <c r="AB906" s="3"/>
      <c r="AC906" s="3"/>
      <c r="AD906" s="3"/>
      <c r="AE906" s="3"/>
      <c r="AF906" s="3"/>
      <c r="AG906" s="3"/>
      <c r="AH906" s="3"/>
      <c r="AI906" s="3"/>
      <c r="AJ906" s="3"/>
      <c r="AK906" s="3"/>
      <c r="AL906" s="3"/>
    </row>
    <row r="907" spans="1:38" ht="12.75">
      <c r="A907" s="3"/>
      <c r="B907" s="3"/>
      <c r="C907" s="3"/>
      <c r="D907" s="3"/>
      <c r="E907" s="4"/>
      <c r="F907" s="4"/>
      <c r="G907" s="4"/>
      <c r="H907" s="111"/>
      <c r="I907" s="4"/>
      <c r="J907" s="4"/>
      <c r="K907" s="319"/>
      <c r="L907" s="113"/>
      <c r="M907" s="3"/>
      <c r="N907" s="3"/>
      <c r="O907" s="3"/>
      <c r="P907" s="3"/>
      <c r="Q907" s="3"/>
      <c r="R907" s="113"/>
      <c r="S907" s="113"/>
      <c r="T907" s="3"/>
      <c r="U907" s="3"/>
      <c r="V907" s="3"/>
      <c r="W907" s="3"/>
      <c r="X907" s="3"/>
      <c r="Y907" s="3"/>
      <c r="Z907" s="3"/>
      <c r="AA907" s="3"/>
      <c r="AB907" s="3"/>
      <c r="AC907" s="3"/>
      <c r="AD907" s="3"/>
      <c r="AE907" s="3"/>
      <c r="AF907" s="3"/>
      <c r="AG907" s="3"/>
      <c r="AH907" s="3"/>
      <c r="AI907" s="3"/>
      <c r="AJ907" s="3"/>
      <c r="AK907" s="3"/>
      <c r="AL907" s="3"/>
    </row>
    <row r="908" spans="1:38" ht="12.75">
      <c r="A908" s="3"/>
      <c r="B908" s="3"/>
      <c r="C908" s="3"/>
      <c r="D908" s="3"/>
      <c r="E908" s="4"/>
      <c r="F908" s="4"/>
      <c r="G908" s="4"/>
      <c r="H908" s="111"/>
      <c r="I908" s="4"/>
      <c r="J908" s="4"/>
      <c r="K908" s="319"/>
      <c r="L908" s="113"/>
      <c r="M908" s="3"/>
      <c r="N908" s="3"/>
      <c r="O908" s="3"/>
      <c r="P908" s="3"/>
      <c r="Q908" s="3"/>
      <c r="R908" s="113"/>
      <c r="S908" s="113"/>
      <c r="T908" s="3"/>
      <c r="U908" s="3"/>
      <c r="V908" s="3"/>
      <c r="W908" s="3"/>
      <c r="X908" s="3"/>
      <c r="Y908" s="3"/>
      <c r="Z908" s="3"/>
      <c r="AA908" s="3"/>
      <c r="AB908" s="3"/>
      <c r="AC908" s="3"/>
      <c r="AD908" s="3"/>
      <c r="AE908" s="3"/>
      <c r="AF908" s="3"/>
      <c r="AG908" s="3"/>
      <c r="AH908" s="3"/>
      <c r="AI908" s="3"/>
      <c r="AJ908" s="3"/>
      <c r="AK908" s="3"/>
      <c r="AL908" s="3"/>
    </row>
    <row r="909" spans="1:38" ht="12.75">
      <c r="A909" s="3"/>
      <c r="B909" s="3"/>
      <c r="C909" s="3"/>
      <c r="D909" s="3"/>
      <c r="E909" s="4"/>
      <c r="F909" s="4"/>
      <c r="G909" s="4"/>
      <c r="H909" s="111"/>
      <c r="I909" s="4"/>
      <c r="J909" s="4"/>
      <c r="K909" s="319"/>
      <c r="L909" s="113"/>
      <c r="M909" s="3"/>
      <c r="N909" s="3"/>
      <c r="O909" s="3"/>
      <c r="P909" s="3"/>
      <c r="Q909" s="3"/>
      <c r="R909" s="113"/>
      <c r="S909" s="113"/>
      <c r="T909" s="3"/>
      <c r="U909" s="3"/>
      <c r="V909" s="3"/>
      <c r="W909" s="3"/>
      <c r="X909" s="3"/>
      <c r="Y909" s="3"/>
      <c r="Z909" s="3"/>
      <c r="AA909" s="3"/>
      <c r="AB909" s="3"/>
      <c r="AC909" s="3"/>
      <c r="AD909" s="3"/>
      <c r="AE909" s="3"/>
      <c r="AF909" s="3"/>
      <c r="AG909" s="3"/>
      <c r="AH909" s="3"/>
      <c r="AI909" s="3"/>
      <c r="AJ909" s="3"/>
      <c r="AK909" s="3"/>
      <c r="AL909" s="3"/>
    </row>
    <row r="910" spans="1:38" ht="12.75">
      <c r="A910" s="3"/>
      <c r="B910" s="3"/>
      <c r="C910" s="3"/>
      <c r="D910" s="3"/>
      <c r="E910" s="4"/>
      <c r="F910" s="4"/>
      <c r="G910" s="4"/>
      <c r="H910" s="111"/>
      <c r="I910" s="4"/>
      <c r="J910" s="4"/>
      <c r="K910" s="319"/>
      <c r="L910" s="113"/>
      <c r="M910" s="3"/>
      <c r="N910" s="3"/>
      <c r="O910" s="3"/>
      <c r="P910" s="3"/>
      <c r="Q910" s="3"/>
      <c r="R910" s="113"/>
      <c r="S910" s="113"/>
      <c r="T910" s="3"/>
      <c r="U910" s="3"/>
      <c r="V910" s="3"/>
      <c r="W910" s="3"/>
      <c r="X910" s="3"/>
      <c r="Y910" s="3"/>
      <c r="Z910" s="3"/>
      <c r="AA910" s="3"/>
      <c r="AB910" s="3"/>
      <c r="AC910" s="3"/>
      <c r="AD910" s="3"/>
      <c r="AE910" s="3"/>
      <c r="AF910" s="3"/>
      <c r="AG910" s="3"/>
      <c r="AH910" s="3"/>
      <c r="AI910" s="3"/>
      <c r="AJ910" s="3"/>
      <c r="AK910" s="3"/>
      <c r="AL910" s="3"/>
    </row>
    <row r="911" spans="1:38" ht="12.75">
      <c r="A911" s="3"/>
      <c r="B911" s="3"/>
      <c r="C911" s="3"/>
      <c r="D911" s="3"/>
      <c r="E911" s="4"/>
      <c r="F911" s="4"/>
      <c r="G911" s="4"/>
      <c r="H911" s="111"/>
      <c r="I911" s="4"/>
      <c r="J911" s="4"/>
      <c r="K911" s="319"/>
      <c r="L911" s="113"/>
      <c r="M911" s="3"/>
      <c r="N911" s="3"/>
      <c r="O911" s="3"/>
      <c r="P911" s="3"/>
      <c r="Q911" s="3"/>
      <c r="R911" s="113"/>
      <c r="S911" s="113"/>
      <c r="T911" s="3"/>
      <c r="U911" s="3"/>
      <c r="V911" s="3"/>
      <c r="W911" s="3"/>
      <c r="X911" s="3"/>
      <c r="Y911" s="3"/>
      <c r="Z911" s="3"/>
      <c r="AA911" s="3"/>
      <c r="AB911" s="3"/>
      <c r="AC911" s="3"/>
      <c r="AD911" s="3"/>
      <c r="AE911" s="3"/>
      <c r="AF911" s="3"/>
      <c r="AG911" s="3"/>
      <c r="AH911" s="3"/>
      <c r="AI911" s="3"/>
      <c r="AJ911" s="3"/>
      <c r="AK911" s="3"/>
      <c r="AL911" s="3"/>
    </row>
    <row r="912" spans="1:38" ht="12.75">
      <c r="A912" s="3"/>
      <c r="B912" s="3"/>
      <c r="C912" s="3"/>
      <c r="D912" s="3"/>
      <c r="E912" s="4"/>
      <c r="F912" s="4"/>
      <c r="G912" s="4"/>
      <c r="H912" s="111"/>
      <c r="I912" s="4"/>
      <c r="J912" s="4"/>
      <c r="K912" s="319"/>
      <c r="L912" s="113"/>
      <c r="M912" s="3"/>
      <c r="N912" s="3"/>
      <c r="O912" s="3"/>
      <c r="P912" s="3"/>
      <c r="Q912" s="3"/>
      <c r="R912" s="113"/>
      <c r="S912" s="113"/>
      <c r="T912" s="3"/>
      <c r="U912" s="3"/>
      <c r="V912" s="3"/>
      <c r="W912" s="3"/>
      <c r="X912" s="3"/>
      <c r="Y912" s="3"/>
      <c r="Z912" s="3"/>
      <c r="AA912" s="3"/>
      <c r="AB912" s="3"/>
      <c r="AC912" s="3"/>
      <c r="AD912" s="3"/>
      <c r="AE912" s="3"/>
      <c r="AF912" s="3"/>
      <c r="AG912" s="3"/>
      <c r="AH912" s="3"/>
      <c r="AI912" s="3"/>
      <c r="AJ912" s="3"/>
      <c r="AK912" s="3"/>
      <c r="AL912" s="3"/>
    </row>
    <row r="913" spans="1:38" ht="12.75">
      <c r="A913" s="3"/>
      <c r="B913" s="3"/>
      <c r="C913" s="3"/>
      <c r="D913" s="3"/>
      <c r="E913" s="4"/>
      <c r="F913" s="4"/>
      <c r="G913" s="4"/>
      <c r="H913" s="111"/>
      <c r="I913" s="4"/>
      <c r="J913" s="4"/>
      <c r="K913" s="319"/>
      <c r="L913" s="113"/>
      <c r="M913" s="3"/>
      <c r="N913" s="3"/>
      <c r="O913" s="3"/>
      <c r="P913" s="3"/>
      <c r="Q913" s="3"/>
      <c r="R913" s="113"/>
      <c r="S913" s="113"/>
      <c r="T913" s="3"/>
      <c r="U913" s="3"/>
      <c r="V913" s="3"/>
      <c r="W913" s="3"/>
      <c r="X913" s="3"/>
      <c r="Y913" s="3"/>
      <c r="Z913" s="3"/>
      <c r="AA913" s="3"/>
      <c r="AB913" s="3"/>
      <c r="AC913" s="3"/>
      <c r="AD913" s="3"/>
      <c r="AE913" s="3"/>
      <c r="AF913" s="3"/>
      <c r="AG913" s="3"/>
      <c r="AH913" s="3"/>
      <c r="AI913" s="3"/>
      <c r="AJ913" s="3"/>
      <c r="AK913" s="3"/>
      <c r="AL913" s="3"/>
    </row>
    <row r="914" spans="1:38" ht="12.75">
      <c r="A914" s="3"/>
      <c r="B914" s="3"/>
      <c r="C914" s="3"/>
      <c r="D914" s="3"/>
      <c r="E914" s="4"/>
      <c r="F914" s="4"/>
      <c r="G914" s="4"/>
      <c r="H914" s="111"/>
      <c r="I914" s="4"/>
      <c r="J914" s="4"/>
      <c r="K914" s="319"/>
      <c r="L914" s="113"/>
      <c r="M914" s="3"/>
      <c r="N914" s="3"/>
      <c r="O914" s="3"/>
      <c r="P914" s="3"/>
      <c r="Q914" s="3"/>
      <c r="R914" s="113"/>
      <c r="S914" s="113"/>
      <c r="T914" s="3"/>
      <c r="U914" s="3"/>
      <c r="V914" s="3"/>
      <c r="W914" s="3"/>
      <c r="X914" s="3"/>
      <c r="Y914" s="3"/>
      <c r="Z914" s="3"/>
      <c r="AA914" s="3"/>
      <c r="AB914" s="3"/>
      <c r="AC914" s="3"/>
      <c r="AD914" s="3"/>
      <c r="AE914" s="3"/>
      <c r="AF914" s="3"/>
      <c r="AG914" s="3"/>
      <c r="AH914" s="3"/>
      <c r="AI914" s="3"/>
      <c r="AJ914" s="3"/>
      <c r="AK914" s="3"/>
      <c r="AL914" s="3"/>
    </row>
    <row r="915" spans="1:38" ht="12.75">
      <c r="A915" s="3"/>
      <c r="B915" s="3"/>
      <c r="C915" s="3"/>
      <c r="D915" s="3"/>
      <c r="E915" s="4"/>
      <c r="F915" s="4"/>
      <c r="G915" s="4"/>
      <c r="H915" s="111"/>
      <c r="I915" s="4"/>
      <c r="J915" s="4"/>
      <c r="K915" s="319"/>
      <c r="L915" s="113"/>
      <c r="M915" s="3"/>
      <c r="N915" s="3"/>
      <c r="O915" s="3"/>
      <c r="P915" s="3"/>
      <c r="Q915" s="3"/>
      <c r="R915" s="113"/>
      <c r="S915" s="113"/>
      <c r="T915" s="3"/>
      <c r="U915" s="3"/>
      <c r="V915" s="3"/>
      <c r="W915" s="3"/>
      <c r="X915" s="3"/>
      <c r="Y915" s="3"/>
      <c r="Z915" s="3"/>
      <c r="AA915" s="3"/>
      <c r="AB915" s="3"/>
      <c r="AC915" s="3"/>
      <c r="AD915" s="3"/>
      <c r="AE915" s="3"/>
      <c r="AF915" s="3"/>
      <c r="AG915" s="3"/>
      <c r="AH915" s="3"/>
      <c r="AI915" s="3"/>
      <c r="AJ915" s="3"/>
      <c r="AK915" s="3"/>
      <c r="AL915" s="3"/>
    </row>
    <row r="916" spans="1:38" ht="12.75">
      <c r="A916" s="3"/>
      <c r="B916" s="3"/>
      <c r="C916" s="3"/>
      <c r="D916" s="3"/>
      <c r="E916" s="4"/>
      <c r="F916" s="4"/>
      <c r="G916" s="4"/>
      <c r="H916" s="111"/>
      <c r="I916" s="4"/>
      <c r="J916" s="4"/>
      <c r="K916" s="319"/>
      <c r="L916" s="113"/>
      <c r="M916" s="3"/>
      <c r="N916" s="3"/>
      <c r="O916" s="3"/>
      <c r="P916" s="3"/>
      <c r="Q916" s="3"/>
      <c r="R916" s="113"/>
      <c r="S916" s="113"/>
      <c r="T916" s="3"/>
      <c r="U916" s="3"/>
      <c r="V916" s="3"/>
      <c r="W916" s="3"/>
      <c r="X916" s="3"/>
      <c r="Y916" s="3"/>
      <c r="Z916" s="3"/>
      <c r="AA916" s="3"/>
      <c r="AB916" s="3"/>
      <c r="AC916" s="3"/>
      <c r="AD916" s="3"/>
      <c r="AE916" s="3"/>
      <c r="AF916" s="3"/>
      <c r="AG916" s="3"/>
      <c r="AH916" s="3"/>
      <c r="AI916" s="3"/>
      <c r="AJ916" s="3"/>
      <c r="AK916" s="3"/>
      <c r="AL916" s="3"/>
    </row>
    <row r="917" spans="1:38" ht="12.75">
      <c r="A917" s="3"/>
      <c r="B917" s="3"/>
      <c r="C917" s="3"/>
      <c r="D917" s="3"/>
      <c r="E917" s="4"/>
      <c r="F917" s="4"/>
      <c r="G917" s="4"/>
      <c r="H917" s="111"/>
      <c r="I917" s="4"/>
      <c r="J917" s="4"/>
      <c r="K917" s="319"/>
      <c r="L917" s="113"/>
      <c r="M917" s="3"/>
      <c r="N917" s="3"/>
      <c r="O917" s="3"/>
      <c r="P917" s="3"/>
      <c r="Q917" s="3"/>
      <c r="R917" s="113"/>
      <c r="S917" s="113"/>
      <c r="T917" s="3"/>
      <c r="U917" s="3"/>
      <c r="V917" s="3"/>
      <c r="W917" s="3"/>
      <c r="X917" s="3"/>
      <c r="Y917" s="3"/>
      <c r="Z917" s="3"/>
      <c r="AA917" s="3"/>
      <c r="AB917" s="3"/>
      <c r="AC917" s="3"/>
      <c r="AD917" s="3"/>
      <c r="AE917" s="3"/>
      <c r="AF917" s="3"/>
      <c r="AG917" s="3"/>
      <c r="AH917" s="3"/>
      <c r="AI917" s="3"/>
      <c r="AJ917" s="3"/>
      <c r="AK917" s="3"/>
      <c r="AL917" s="3"/>
    </row>
    <row r="918" spans="1:38" ht="12.75">
      <c r="A918" s="3"/>
      <c r="B918" s="3"/>
      <c r="C918" s="3"/>
      <c r="D918" s="3"/>
      <c r="E918" s="4"/>
      <c r="F918" s="4"/>
      <c r="G918" s="4"/>
      <c r="H918" s="111"/>
      <c r="I918" s="4"/>
      <c r="J918" s="4"/>
      <c r="K918" s="319"/>
      <c r="L918" s="113"/>
      <c r="M918" s="3"/>
      <c r="N918" s="3"/>
      <c r="O918" s="3"/>
      <c r="P918" s="3"/>
      <c r="Q918" s="3"/>
      <c r="R918" s="113"/>
      <c r="S918" s="113"/>
      <c r="T918" s="3"/>
      <c r="U918" s="3"/>
      <c r="V918" s="3"/>
      <c r="W918" s="3"/>
      <c r="X918" s="3"/>
      <c r="Y918" s="3"/>
      <c r="Z918" s="3"/>
      <c r="AA918" s="3"/>
      <c r="AB918" s="3"/>
      <c r="AC918" s="3"/>
      <c r="AD918" s="3"/>
      <c r="AE918" s="3"/>
      <c r="AF918" s="3"/>
      <c r="AG918" s="3"/>
      <c r="AH918" s="3"/>
      <c r="AI918" s="3"/>
      <c r="AJ918" s="3"/>
      <c r="AK918" s="3"/>
      <c r="AL918" s="3"/>
    </row>
    <row r="919" spans="1:38" ht="12.75">
      <c r="A919" s="3"/>
      <c r="B919" s="3"/>
      <c r="C919" s="3"/>
      <c r="D919" s="3"/>
      <c r="E919" s="4"/>
      <c r="F919" s="4"/>
      <c r="G919" s="4"/>
      <c r="H919" s="111"/>
      <c r="I919" s="4"/>
      <c r="J919" s="4"/>
      <c r="K919" s="319"/>
      <c r="L919" s="113"/>
      <c r="M919" s="3"/>
      <c r="N919" s="3"/>
      <c r="O919" s="3"/>
      <c r="P919" s="3"/>
      <c r="Q919" s="3"/>
      <c r="R919" s="113"/>
      <c r="S919" s="113"/>
      <c r="T919" s="3"/>
      <c r="U919" s="3"/>
      <c r="V919" s="3"/>
      <c r="W919" s="3"/>
      <c r="X919" s="3"/>
      <c r="Y919" s="3"/>
      <c r="Z919" s="3"/>
      <c r="AA919" s="3"/>
      <c r="AB919" s="3"/>
      <c r="AC919" s="3"/>
      <c r="AD919" s="3"/>
      <c r="AE919" s="3"/>
      <c r="AF919" s="3"/>
      <c r="AG919" s="3"/>
      <c r="AH919" s="3"/>
      <c r="AI919" s="3"/>
      <c r="AJ919" s="3"/>
      <c r="AK919" s="3"/>
      <c r="AL919" s="3"/>
    </row>
    <row r="920" spans="1:38" ht="12.75">
      <c r="A920" s="3"/>
      <c r="B920" s="3"/>
      <c r="C920" s="3"/>
      <c r="D920" s="3"/>
      <c r="E920" s="4"/>
      <c r="F920" s="4"/>
      <c r="G920" s="4"/>
      <c r="H920" s="111"/>
      <c r="I920" s="4"/>
      <c r="J920" s="4"/>
      <c r="K920" s="319"/>
      <c r="L920" s="113"/>
      <c r="M920" s="3"/>
      <c r="N920" s="3"/>
      <c r="O920" s="3"/>
      <c r="P920" s="3"/>
      <c r="Q920" s="3"/>
      <c r="R920" s="113"/>
      <c r="S920" s="113"/>
      <c r="T920" s="3"/>
      <c r="U920" s="3"/>
      <c r="V920" s="3"/>
      <c r="W920" s="3"/>
      <c r="X920" s="3"/>
      <c r="Y920" s="3"/>
      <c r="Z920" s="3"/>
      <c r="AA920" s="3"/>
      <c r="AB920" s="3"/>
      <c r="AC920" s="3"/>
      <c r="AD920" s="3"/>
      <c r="AE920" s="3"/>
      <c r="AF920" s="3"/>
      <c r="AG920" s="3"/>
      <c r="AH920" s="3"/>
      <c r="AI920" s="3"/>
      <c r="AJ920" s="3"/>
      <c r="AK920" s="3"/>
      <c r="AL920" s="3"/>
    </row>
    <row r="921" spans="1:38" ht="12.75">
      <c r="A921" s="3"/>
      <c r="B921" s="3"/>
      <c r="C921" s="3"/>
      <c r="D921" s="3"/>
      <c r="E921" s="4"/>
      <c r="F921" s="4"/>
      <c r="G921" s="4"/>
      <c r="H921" s="111"/>
      <c r="I921" s="4"/>
      <c r="J921" s="4"/>
      <c r="K921" s="319"/>
      <c r="L921" s="113"/>
      <c r="M921" s="3"/>
      <c r="N921" s="3"/>
      <c r="O921" s="3"/>
      <c r="P921" s="3"/>
      <c r="Q921" s="3"/>
      <c r="R921" s="113"/>
      <c r="S921" s="113"/>
      <c r="T921" s="3"/>
      <c r="U921" s="3"/>
      <c r="V921" s="3"/>
      <c r="W921" s="3"/>
      <c r="X921" s="3"/>
      <c r="Y921" s="3"/>
      <c r="Z921" s="3"/>
      <c r="AA921" s="3"/>
      <c r="AB921" s="3"/>
      <c r="AC921" s="3"/>
      <c r="AD921" s="3"/>
      <c r="AE921" s="3"/>
      <c r="AF921" s="3"/>
      <c r="AG921" s="3"/>
      <c r="AH921" s="3"/>
      <c r="AI921" s="3"/>
      <c r="AJ921" s="3"/>
      <c r="AK921" s="3"/>
      <c r="AL921" s="3"/>
    </row>
    <row r="922" spans="1:38" ht="12.75">
      <c r="A922" s="3"/>
      <c r="B922" s="3"/>
      <c r="C922" s="3"/>
      <c r="D922" s="3"/>
      <c r="E922" s="4"/>
      <c r="F922" s="4"/>
      <c r="G922" s="4"/>
      <c r="H922" s="111"/>
      <c r="I922" s="4"/>
      <c r="J922" s="4"/>
      <c r="K922" s="319"/>
      <c r="L922" s="113"/>
      <c r="M922" s="3"/>
      <c r="N922" s="3"/>
      <c r="O922" s="3"/>
      <c r="P922" s="3"/>
      <c r="Q922" s="3"/>
      <c r="R922" s="113"/>
      <c r="S922" s="113"/>
      <c r="T922" s="3"/>
      <c r="U922" s="3"/>
      <c r="V922" s="3"/>
      <c r="W922" s="3"/>
      <c r="X922" s="3"/>
      <c r="Y922" s="3"/>
      <c r="Z922" s="3"/>
      <c r="AA922" s="3"/>
      <c r="AB922" s="3"/>
      <c r="AC922" s="3"/>
      <c r="AD922" s="3"/>
      <c r="AE922" s="3"/>
      <c r="AF922" s="3"/>
      <c r="AG922" s="3"/>
      <c r="AH922" s="3"/>
      <c r="AI922" s="3"/>
      <c r="AJ922" s="3"/>
      <c r="AK922" s="3"/>
      <c r="AL922" s="3"/>
    </row>
    <row r="923" spans="1:38" ht="12.75">
      <c r="A923" s="3"/>
      <c r="B923" s="3"/>
      <c r="C923" s="3"/>
      <c r="D923" s="3"/>
      <c r="E923" s="4"/>
      <c r="F923" s="4"/>
      <c r="G923" s="4"/>
      <c r="H923" s="111"/>
      <c r="I923" s="4"/>
      <c r="J923" s="4"/>
      <c r="K923" s="319"/>
      <c r="L923" s="113"/>
      <c r="M923" s="3"/>
      <c r="N923" s="3"/>
      <c r="O923" s="3"/>
      <c r="P923" s="3"/>
      <c r="Q923" s="3"/>
      <c r="R923" s="113"/>
      <c r="S923" s="113"/>
      <c r="T923" s="3"/>
      <c r="U923" s="3"/>
      <c r="V923" s="3"/>
      <c r="W923" s="3"/>
      <c r="X923" s="3"/>
      <c r="Y923" s="3"/>
      <c r="Z923" s="3"/>
      <c r="AA923" s="3"/>
      <c r="AB923" s="3"/>
      <c r="AC923" s="3"/>
      <c r="AD923" s="3"/>
      <c r="AE923" s="3"/>
      <c r="AF923" s="3"/>
      <c r="AG923" s="3"/>
      <c r="AH923" s="3"/>
      <c r="AI923" s="3"/>
      <c r="AJ923" s="3"/>
      <c r="AK923" s="3"/>
      <c r="AL923" s="3"/>
    </row>
    <row r="924" spans="1:38" ht="12.75">
      <c r="A924" s="3"/>
      <c r="B924" s="3"/>
      <c r="C924" s="3"/>
      <c r="D924" s="3"/>
      <c r="E924" s="4"/>
      <c r="F924" s="4"/>
      <c r="G924" s="4"/>
      <c r="H924" s="111"/>
      <c r="I924" s="4"/>
      <c r="J924" s="4"/>
      <c r="K924" s="319"/>
      <c r="L924" s="113"/>
      <c r="M924" s="3"/>
      <c r="N924" s="3"/>
      <c r="O924" s="3"/>
      <c r="P924" s="3"/>
      <c r="Q924" s="3"/>
      <c r="R924" s="113"/>
      <c r="S924" s="113"/>
      <c r="T924" s="3"/>
      <c r="U924" s="3"/>
      <c r="V924" s="3"/>
      <c r="W924" s="3"/>
      <c r="X924" s="3"/>
      <c r="Y924" s="3"/>
      <c r="Z924" s="3"/>
      <c r="AA924" s="3"/>
      <c r="AB924" s="3"/>
      <c r="AC924" s="3"/>
      <c r="AD924" s="3"/>
      <c r="AE924" s="3"/>
      <c r="AF924" s="3"/>
      <c r="AG924" s="3"/>
      <c r="AH924" s="3"/>
      <c r="AI924" s="3"/>
      <c r="AJ924" s="3"/>
      <c r="AK924" s="3"/>
      <c r="AL924" s="3"/>
    </row>
    <row r="925" spans="1:38" ht="12.75">
      <c r="A925" s="3"/>
      <c r="B925" s="3"/>
      <c r="C925" s="3"/>
      <c r="D925" s="3"/>
      <c r="E925" s="4"/>
      <c r="F925" s="4"/>
      <c r="G925" s="4"/>
      <c r="H925" s="111"/>
      <c r="I925" s="4"/>
      <c r="J925" s="4"/>
      <c r="K925" s="319"/>
      <c r="L925" s="113"/>
      <c r="M925" s="3"/>
      <c r="N925" s="3"/>
      <c r="O925" s="3"/>
      <c r="P925" s="3"/>
      <c r="Q925" s="3"/>
      <c r="R925" s="113"/>
      <c r="S925" s="113"/>
      <c r="T925" s="3"/>
      <c r="U925" s="3"/>
      <c r="V925" s="3"/>
      <c r="W925" s="3"/>
      <c r="X925" s="3"/>
      <c r="Y925" s="3"/>
      <c r="Z925" s="3"/>
      <c r="AA925" s="3"/>
      <c r="AB925" s="3"/>
      <c r="AC925" s="3"/>
      <c r="AD925" s="3"/>
      <c r="AE925" s="3"/>
      <c r="AF925" s="3"/>
      <c r="AG925" s="3"/>
      <c r="AH925" s="3"/>
      <c r="AI925" s="3"/>
      <c r="AJ925" s="3"/>
      <c r="AK925" s="3"/>
      <c r="AL925" s="3"/>
    </row>
    <row r="926" spans="1:38" ht="12.75">
      <c r="A926" s="3"/>
      <c r="B926" s="3"/>
      <c r="C926" s="3"/>
      <c r="D926" s="3"/>
      <c r="E926" s="4"/>
      <c r="F926" s="4"/>
      <c r="G926" s="4"/>
      <c r="H926" s="111"/>
      <c r="I926" s="4"/>
      <c r="J926" s="4"/>
      <c r="K926" s="319"/>
      <c r="L926" s="113"/>
      <c r="M926" s="3"/>
      <c r="N926" s="3"/>
      <c r="O926" s="3"/>
      <c r="P926" s="3"/>
      <c r="Q926" s="3"/>
      <c r="R926" s="113"/>
      <c r="S926" s="113"/>
      <c r="T926" s="3"/>
      <c r="U926" s="3"/>
      <c r="V926" s="3"/>
      <c r="W926" s="3"/>
      <c r="X926" s="3"/>
      <c r="Y926" s="3"/>
      <c r="Z926" s="3"/>
      <c r="AA926" s="3"/>
      <c r="AB926" s="3"/>
      <c r="AC926" s="3"/>
      <c r="AD926" s="3"/>
      <c r="AE926" s="3"/>
      <c r="AF926" s="3"/>
      <c r="AG926" s="3"/>
      <c r="AH926" s="3"/>
      <c r="AI926" s="3"/>
      <c r="AJ926" s="3"/>
      <c r="AK926" s="3"/>
      <c r="AL926" s="3"/>
    </row>
    <row r="927" spans="1:38" ht="12.75">
      <c r="A927" s="3"/>
      <c r="B927" s="3"/>
      <c r="C927" s="3"/>
      <c r="D927" s="3"/>
      <c r="E927" s="4"/>
      <c r="F927" s="4"/>
      <c r="G927" s="4"/>
      <c r="H927" s="111"/>
      <c r="I927" s="4"/>
      <c r="J927" s="4"/>
      <c r="K927" s="319"/>
      <c r="L927" s="113"/>
      <c r="M927" s="3"/>
      <c r="N927" s="3"/>
      <c r="O927" s="3"/>
      <c r="P927" s="3"/>
      <c r="Q927" s="3"/>
      <c r="R927" s="113"/>
      <c r="S927" s="113"/>
      <c r="T927" s="3"/>
      <c r="U927" s="3"/>
      <c r="V927" s="3"/>
      <c r="W927" s="3"/>
      <c r="X927" s="3"/>
      <c r="Y927" s="3"/>
      <c r="Z927" s="3"/>
      <c r="AA927" s="3"/>
      <c r="AB927" s="3"/>
      <c r="AC927" s="3"/>
      <c r="AD927" s="3"/>
      <c r="AE927" s="3"/>
      <c r="AF927" s="3"/>
      <c r="AG927" s="3"/>
      <c r="AH927" s="3"/>
      <c r="AI927" s="3"/>
      <c r="AJ927" s="3"/>
      <c r="AK927" s="3"/>
      <c r="AL927" s="3"/>
    </row>
    <row r="928" spans="1:38" ht="12.75">
      <c r="A928" s="3"/>
      <c r="B928" s="3"/>
      <c r="C928" s="3"/>
      <c r="D928" s="3"/>
      <c r="E928" s="4"/>
      <c r="F928" s="4"/>
      <c r="G928" s="4"/>
      <c r="H928" s="111"/>
      <c r="I928" s="4"/>
      <c r="J928" s="4"/>
      <c r="K928" s="319"/>
      <c r="L928" s="113"/>
      <c r="M928" s="3"/>
      <c r="N928" s="3"/>
      <c r="O928" s="3"/>
      <c r="P928" s="3"/>
      <c r="Q928" s="3"/>
      <c r="R928" s="113"/>
      <c r="S928" s="113"/>
      <c r="T928" s="3"/>
      <c r="U928" s="3"/>
      <c r="V928" s="3"/>
      <c r="W928" s="3"/>
      <c r="X928" s="3"/>
      <c r="Y928" s="3"/>
      <c r="Z928" s="3"/>
      <c r="AA928" s="3"/>
      <c r="AB928" s="3"/>
      <c r="AC928" s="3"/>
      <c r="AD928" s="3"/>
      <c r="AE928" s="3"/>
      <c r="AF928" s="3"/>
      <c r="AG928" s="3"/>
      <c r="AH928" s="3"/>
      <c r="AI928" s="3"/>
      <c r="AJ928" s="3"/>
      <c r="AK928" s="3"/>
      <c r="AL928" s="3"/>
    </row>
    <row r="929" spans="1:38" ht="12.75">
      <c r="A929" s="3"/>
      <c r="B929" s="3"/>
      <c r="C929" s="3"/>
      <c r="D929" s="3"/>
      <c r="E929" s="4"/>
      <c r="F929" s="4"/>
      <c r="G929" s="4"/>
      <c r="H929" s="111"/>
      <c r="I929" s="4"/>
      <c r="J929" s="4"/>
      <c r="K929" s="319"/>
      <c r="L929" s="113"/>
      <c r="M929" s="3"/>
      <c r="N929" s="3"/>
      <c r="O929" s="3"/>
      <c r="P929" s="3"/>
      <c r="Q929" s="3"/>
      <c r="R929" s="113"/>
      <c r="S929" s="113"/>
      <c r="T929" s="3"/>
      <c r="U929" s="3"/>
      <c r="V929" s="3"/>
      <c r="W929" s="3"/>
      <c r="X929" s="3"/>
      <c r="Y929" s="3"/>
      <c r="Z929" s="3"/>
      <c r="AA929" s="3"/>
      <c r="AB929" s="3"/>
      <c r="AC929" s="3"/>
      <c r="AD929" s="3"/>
      <c r="AE929" s="3"/>
      <c r="AF929" s="3"/>
      <c r="AG929" s="3"/>
      <c r="AH929" s="3"/>
      <c r="AI929" s="3"/>
      <c r="AJ929" s="3"/>
      <c r="AK929" s="3"/>
      <c r="AL929" s="3"/>
    </row>
    <row r="930" spans="1:38" ht="12.75">
      <c r="A930" s="3"/>
      <c r="B930" s="3"/>
      <c r="C930" s="3"/>
      <c r="D930" s="3"/>
      <c r="E930" s="4"/>
      <c r="F930" s="4"/>
      <c r="G930" s="4"/>
      <c r="H930" s="111"/>
      <c r="I930" s="4"/>
      <c r="J930" s="4"/>
      <c r="K930" s="319"/>
      <c r="L930" s="113"/>
      <c r="M930" s="3"/>
      <c r="N930" s="3"/>
      <c r="O930" s="3"/>
      <c r="P930" s="3"/>
      <c r="Q930" s="3"/>
      <c r="R930" s="113"/>
      <c r="S930" s="113"/>
      <c r="T930" s="3"/>
      <c r="U930" s="3"/>
      <c r="V930" s="3"/>
      <c r="W930" s="3"/>
      <c r="X930" s="3"/>
      <c r="Y930" s="3"/>
      <c r="Z930" s="3"/>
      <c r="AA930" s="3"/>
      <c r="AB930" s="3"/>
      <c r="AC930" s="3"/>
      <c r="AD930" s="3"/>
      <c r="AE930" s="3"/>
      <c r="AF930" s="3"/>
      <c r="AG930" s="3"/>
      <c r="AH930" s="3"/>
      <c r="AI930" s="3"/>
      <c r="AJ930" s="3"/>
      <c r="AK930" s="3"/>
      <c r="AL930" s="3"/>
    </row>
    <row r="931" spans="1:38" ht="12.75">
      <c r="A931" s="3"/>
      <c r="B931" s="3"/>
      <c r="C931" s="3"/>
      <c r="D931" s="3"/>
      <c r="E931" s="4"/>
      <c r="F931" s="4"/>
      <c r="G931" s="4"/>
      <c r="H931" s="111"/>
      <c r="I931" s="4"/>
      <c r="J931" s="4"/>
      <c r="K931" s="319"/>
      <c r="L931" s="113"/>
      <c r="M931" s="3"/>
      <c r="N931" s="3"/>
      <c r="O931" s="3"/>
      <c r="P931" s="3"/>
      <c r="Q931" s="3"/>
      <c r="R931" s="113"/>
      <c r="S931" s="113"/>
      <c r="T931" s="3"/>
      <c r="U931" s="3"/>
      <c r="V931" s="3"/>
      <c r="W931" s="3"/>
      <c r="X931" s="3"/>
      <c r="Y931" s="3"/>
      <c r="Z931" s="3"/>
      <c r="AA931" s="3"/>
      <c r="AB931" s="3"/>
      <c r="AC931" s="3"/>
      <c r="AD931" s="3"/>
      <c r="AE931" s="3"/>
      <c r="AF931" s="3"/>
      <c r="AG931" s="3"/>
      <c r="AH931" s="3"/>
      <c r="AI931" s="3"/>
      <c r="AJ931" s="3"/>
      <c r="AK931" s="3"/>
      <c r="AL931" s="3"/>
    </row>
    <row r="932" spans="1:38" ht="12.75">
      <c r="A932" s="3"/>
      <c r="B932" s="3"/>
      <c r="C932" s="3"/>
      <c r="D932" s="3"/>
      <c r="E932" s="4"/>
      <c r="F932" s="4"/>
      <c r="G932" s="4"/>
      <c r="H932" s="111"/>
      <c r="I932" s="4"/>
      <c r="J932" s="4"/>
      <c r="K932" s="319"/>
      <c r="L932" s="113"/>
      <c r="M932" s="3"/>
      <c r="N932" s="3"/>
      <c r="O932" s="3"/>
      <c r="P932" s="3"/>
      <c r="Q932" s="3"/>
      <c r="R932" s="113"/>
      <c r="S932" s="113"/>
      <c r="T932" s="3"/>
      <c r="U932" s="3"/>
      <c r="V932" s="3"/>
      <c r="W932" s="3"/>
      <c r="X932" s="3"/>
      <c r="Y932" s="3"/>
      <c r="Z932" s="3"/>
      <c r="AA932" s="3"/>
      <c r="AB932" s="3"/>
      <c r="AC932" s="3"/>
      <c r="AD932" s="3"/>
      <c r="AE932" s="3"/>
      <c r="AF932" s="3"/>
      <c r="AG932" s="3"/>
      <c r="AH932" s="3"/>
      <c r="AI932" s="3"/>
      <c r="AJ932" s="3"/>
      <c r="AK932" s="3"/>
      <c r="AL932" s="3"/>
    </row>
    <row r="933" spans="1:38" ht="12.75">
      <c r="A933" s="3"/>
      <c r="B933" s="3"/>
      <c r="C933" s="3"/>
      <c r="D933" s="3"/>
      <c r="E933" s="4"/>
      <c r="F933" s="4"/>
      <c r="G933" s="4"/>
      <c r="H933" s="111"/>
      <c r="I933" s="4"/>
      <c r="J933" s="4"/>
      <c r="K933" s="319"/>
      <c r="L933" s="113"/>
      <c r="M933" s="3"/>
      <c r="N933" s="3"/>
      <c r="O933" s="3"/>
      <c r="P933" s="3"/>
      <c r="Q933" s="3"/>
      <c r="R933" s="113"/>
      <c r="S933" s="113"/>
      <c r="T933" s="3"/>
      <c r="U933" s="3"/>
      <c r="V933" s="3"/>
      <c r="W933" s="3"/>
      <c r="X933" s="3"/>
      <c r="Y933" s="3"/>
      <c r="Z933" s="3"/>
      <c r="AA933" s="3"/>
      <c r="AB933" s="3"/>
      <c r="AC933" s="3"/>
      <c r="AD933" s="3"/>
      <c r="AE933" s="3"/>
      <c r="AF933" s="3"/>
      <c r="AG933" s="3"/>
      <c r="AH933" s="3"/>
      <c r="AI933" s="3"/>
      <c r="AJ933" s="3"/>
      <c r="AK933" s="3"/>
      <c r="AL933" s="3"/>
    </row>
    <row r="934" spans="1:38" ht="12.75">
      <c r="A934" s="3"/>
      <c r="B934" s="3"/>
      <c r="C934" s="3"/>
      <c r="D934" s="3"/>
      <c r="E934" s="4"/>
      <c r="F934" s="4"/>
      <c r="G934" s="4"/>
      <c r="H934" s="111"/>
      <c r="I934" s="4"/>
      <c r="J934" s="4"/>
      <c r="K934" s="319"/>
      <c r="L934" s="113"/>
      <c r="M934" s="3"/>
      <c r="N934" s="3"/>
      <c r="O934" s="3"/>
      <c r="P934" s="3"/>
      <c r="Q934" s="3"/>
      <c r="R934" s="113"/>
      <c r="S934" s="113"/>
      <c r="T934" s="3"/>
      <c r="U934" s="3"/>
      <c r="V934" s="3"/>
      <c r="W934" s="3"/>
      <c r="X934" s="3"/>
      <c r="Y934" s="3"/>
      <c r="Z934" s="3"/>
      <c r="AA934" s="3"/>
      <c r="AB934" s="3"/>
      <c r="AC934" s="3"/>
      <c r="AD934" s="3"/>
      <c r="AE934" s="3"/>
      <c r="AF934" s="3"/>
      <c r="AG934" s="3"/>
      <c r="AH934" s="3"/>
      <c r="AI934" s="3"/>
      <c r="AJ934" s="3"/>
      <c r="AK934" s="3"/>
      <c r="AL934" s="3"/>
    </row>
    <row r="935" spans="1:38" ht="12.75">
      <c r="A935" s="3"/>
      <c r="B935" s="3"/>
      <c r="C935" s="3"/>
      <c r="D935" s="3"/>
      <c r="E935" s="4"/>
      <c r="F935" s="4"/>
      <c r="G935" s="4"/>
      <c r="H935" s="111"/>
      <c r="I935" s="4"/>
      <c r="J935" s="4"/>
      <c r="K935" s="319"/>
      <c r="L935" s="113"/>
      <c r="M935" s="3"/>
      <c r="N935" s="3"/>
      <c r="O935" s="3"/>
      <c r="P935" s="3"/>
      <c r="Q935" s="3"/>
      <c r="R935" s="113"/>
      <c r="S935" s="113"/>
      <c r="T935" s="3"/>
      <c r="U935" s="3"/>
      <c r="V935" s="3"/>
      <c r="W935" s="3"/>
      <c r="X935" s="3"/>
      <c r="Y935" s="3"/>
      <c r="Z935" s="3"/>
      <c r="AA935" s="3"/>
      <c r="AB935" s="3"/>
      <c r="AC935" s="3"/>
      <c r="AD935" s="3"/>
      <c r="AE935" s="3"/>
      <c r="AF935" s="3"/>
      <c r="AG935" s="3"/>
      <c r="AH935" s="3"/>
      <c r="AI935" s="3"/>
      <c r="AJ935" s="3"/>
      <c r="AK935" s="3"/>
      <c r="AL935" s="3"/>
    </row>
    <row r="936" spans="1:38" ht="12.75">
      <c r="A936" s="3"/>
      <c r="B936" s="3"/>
      <c r="C936" s="3"/>
      <c r="D936" s="3"/>
      <c r="E936" s="4"/>
      <c r="F936" s="4"/>
      <c r="G936" s="4"/>
      <c r="H936" s="111"/>
      <c r="I936" s="4"/>
      <c r="J936" s="4"/>
      <c r="K936" s="319"/>
      <c r="L936" s="113"/>
      <c r="M936" s="3"/>
      <c r="N936" s="3"/>
      <c r="O936" s="3"/>
      <c r="P936" s="3"/>
      <c r="Q936" s="3"/>
      <c r="R936" s="113"/>
      <c r="S936" s="113"/>
      <c r="T936" s="3"/>
      <c r="U936" s="3"/>
      <c r="V936" s="3"/>
      <c r="W936" s="3"/>
      <c r="X936" s="3"/>
      <c r="Y936" s="3"/>
      <c r="Z936" s="3"/>
      <c r="AA936" s="3"/>
      <c r="AB936" s="3"/>
      <c r="AC936" s="3"/>
      <c r="AD936" s="3"/>
      <c r="AE936" s="3"/>
      <c r="AF936" s="3"/>
      <c r="AG936" s="3"/>
      <c r="AH936" s="3"/>
      <c r="AI936" s="3"/>
      <c r="AJ936" s="3"/>
      <c r="AK936" s="3"/>
      <c r="AL936" s="3"/>
    </row>
    <row r="937" spans="1:38" ht="12.75">
      <c r="A937" s="3"/>
      <c r="B937" s="3"/>
      <c r="C937" s="3"/>
      <c r="D937" s="3"/>
      <c r="E937" s="4"/>
      <c r="F937" s="4"/>
      <c r="G937" s="4"/>
      <c r="H937" s="111"/>
      <c r="I937" s="4"/>
      <c r="J937" s="4"/>
      <c r="K937" s="319"/>
      <c r="L937" s="113"/>
      <c r="M937" s="3"/>
      <c r="N937" s="3"/>
      <c r="O937" s="3"/>
      <c r="P937" s="3"/>
      <c r="Q937" s="3"/>
      <c r="R937" s="113"/>
      <c r="S937" s="113"/>
      <c r="T937" s="3"/>
      <c r="U937" s="3"/>
      <c r="V937" s="3"/>
      <c r="W937" s="3"/>
      <c r="X937" s="3"/>
      <c r="Y937" s="3"/>
      <c r="Z937" s="3"/>
      <c r="AA937" s="3"/>
      <c r="AB937" s="3"/>
      <c r="AC937" s="3"/>
      <c r="AD937" s="3"/>
      <c r="AE937" s="3"/>
      <c r="AF937" s="3"/>
      <c r="AG937" s="3"/>
      <c r="AH937" s="3"/>
      <c r="AI937" s="3"/>
      <c r="AJ937" s="3"/>
      <c r="AK937" s="3"/>
      <c r="AL937" s="3"/>
    </row>
    <row r="938" spans="1:38" ht="12.75">
      <c r="A938" s="3"/>
      <c r="B938" s="3"/>
      <c r="C938" s="3"/>
      <c r="D938" s="3"/>
      <c r="E938" s="4"/>
      <c r="F938" s="4"/>
      <c r="G938" s="4"/>
      <c r="H938" s="111"/>
      <c r="I938" s="4"/>
      <c r="J938" s="4"/>
      <c r="K938" s="319"/>
      <c r="L938" s="113"/>
      <c r="M938" s="3"/>
      <c r="N938" s="3"/>
      <c r="O938" s="3"/>
      <c r="P938" s="3"/>
      <c r="Q938" s="3"/>
      <c r="R938" s="113"/>
      <c r="S938" s="113"/>
      <c r="T938" s="3"/>
      <c r="U938" s="3"/>
      <c r="V938" s="3"/>
      <c r="W938" s="3"/>
      <c r="X938" s="3"/>
      <c r="Y938" s="3"/>
      <c r="Z938" s="3"/>
      <c r="AA938" s="3"/>
      <c r="AB938" s="3"/>
      <c r="AC938" s="3"/>
      <c r="AD938" s="3"/>
      <c r="AE938" s="3"/>
      <c r="AF938" s="3"/>
      <c r="AG938" s="3"/>
      <c r="AH938" s="3"/>
      <c r="AI938" s="3"/>
      <c r="AJ938" s="3"/>
      <c r="AK938" s="3"/>
      <c r="AL938" s="3"/>
    </row>
    <row r="939" spans="1:38" ht="12.75">
      <c r="A939" s="3"/>
      <c r="B939" s="3"/>
      <c r="C939" s="3"/>
      <c r="D939" s="3"/>
      <c r="E939" s="4"/>
      <c r="F939" s="4"/>
      <c r="G939" s="4"/>
      <c r="H939" s="111"/>
      <c r="I939" s="4"/>
      <c r="J939" s="4"/>
      <c r="K939" s="319"/>
      <c r="L939" s="113"/>
      <c r="M939" s="3"/>
      <c r="N939" s="3"/>
      <c r="O939" s="3"/>
      <c r="P939" s="3"/>
      <c r="Q939" s="3"/>
      <c r="R939" s="113"/>
      <c r="S939" s="113"/>
      <c r="T939" s="3"/>
      <c r="U939" s="3"/>
      <c r="V939" s="3"/>
      <c r="W939" s="3"/>
      <c r="X939" s="3"/>
      <c r="Y939" s="3"/>
      <c r="Z939" s="3"/>
      <c r="AA939" s="3"/>
      <c r="AB939" s="3"/>
      <c r="AC939" s="3"/>
      <c r="AD939" s="3"/>
      <c r="AE939" s="3"/>
      <c r="AF939" s="3"/>
      <c r="AG939" s="3"/>
      <c r="AH939" s="3"/>
      <c r="AI939" s="3"/>
      <c r="AJ939" s="3"/>
      <c r="AK939" s="3"/>
      <c r="AL939" s="3"/>
    </row>
    <row r="940" spans="1:38" ht="12.75">
      <c r="A940" s="3"/>
      <c r="B940" s="3"/>
      <c r="C940" s="3"/>
      <c r="D940" s="3"/>
      <c r="E940" s="4"/>
      <c r="F940" s="4"/>
      <c r="G940" s="4"/>
      <c r="H940" s="111"/>
      <c r="I940" s="4"/>
      <c r="J940" s="4"/>
      <c r="K940" s="319"/>
      <c r="L940" s="113"/>
      <c r="M940" s="3"/>
      <c r="N940" s="3"/>
      <c r="O940" s="3"/>
      <c r="P940" s="3"/>
      <c r="Q940" s="3"/>
      <c r="R940" s="113"/>
      <c r="S940" s="113"/>
      <c r="T940" s="3"/>
      <c r="U940" s="3"/>
      <c r="V940" s="3"/>
      <c r="W940" s="3"/>
      <c r="X940" s="3"/>
      <c r="Y940" s="3"/>
      <c r="Z940" s="3"/>
      <c r="AA940" s="3"/>
      <c r="AB940" s="3"/>
      <c r="AC940" s="3"/>
      <c r="AD940" s="3"/>
      <c r="AE940" s="3"/>
      <c r="AF940" s="3"/>
      <c r="AG940" s="3"/>
      <c r="AH940" s="3"/>
      <c r="AI940" s="3"/>
      <c r="AJ940" s="3"/>
      <c r="AK940" s="3"/>
      <c r="AL940" s="3"/>
    </row>
    <row r="941" spans="1:38" ht="12.75">
      <c r="A941" s="3"/>
      <c r="B941" s="3"/>
      <c r="C941" s="3"/>
      <c r="D941" s="3"/>
      <c r="E941" s="4"/>
      <c r="F941" s="4"/>
      <c r="G941" s="4"/>
      <c r="H941" s="111"/>
      <c r="I941" s="4"/>
      <c r="J941" s="4"/>
      <c r="K941" s="319"/>
      <c r="L941" s="113"/>
      <c r="M941" s="3"/>
      <c r="N941" s="3"/>
      <c r="O941" s="3"/>
      <c r="P941" s="3"/>
      <c r="Q941" s="3"/>
      <c r="R941" s="113"/>
      <c r="S941" s="113"/>
      <c r="T941" s="3"/>
      <c r="U941" s="3"/>
      <c r="V941" s="3"/>
      <c r="W941" s="3"/>
      <c r="X941" s="3"/>
      <c r="Y941" s="3"/>
      <c r="Z941" s="3"/>
      <c r="AA941" s="3"/>
      <c r="AB941" s="3"/>
      <c r="AC941" s="3"/>
      <c r="AD941" s="3"/>
      <c r="AE941" s="3"/>
      <c r="AF941" s="3"/>
      <c r="AG941" s="3"/>
      <c r="AH941" s="3"/>
      <c r="AI941" s="3"/>
      <c r="AJ941" s="3"/>
      <c r="AK941" s="3"/>
      <c r="AL941" s="3"/>
    </row>
    <row r="942" spans="1:38" ht="12.75">
      <c r="A942" s="3"/>
      <c r="B942" s="3"/>
      <c r="C942" s="3"/>
      <c r="D942" s="3"/>
      <c r="E942" s="4"/>
      <c r="F942" s="4"/>
      <c r="G942" s="4"/>
      <c r="H942" s="111"/>
      <c r="I942" s="4"/>
      <c r="J942" s="4"/>
      <c r="K942" s="319"/>
      <c r="L942" s="113"/>
      <c r="M942" s="3"/>
      <c r="N942" s="3"/>
      <c r="O942" s="3"/>
      <c r="P942" s="3"/>
      <c r="Q942" s="3"/>
      <c r="R942" s="113"/>
      <c r="S942" s="113"/>
      <c r="T942" s="3"/>
      <c r="U942" s="3"/>
      <c r="V942" s="3"/>
      <c r="W942" s="3"/>
      <c r="X942" s="3"/>
      <c r="Y942" s="3"/>
      <c r="Z942" s="3"/>
      <c r="AA942" s="3"/>
      <c r="AB942" s="3"/>
      <c r="AC942" s="3"/>
      <c r="AD942" s="3"/>
      <c r="AE942" s="3"/>
      <c r="AF942" s="3"/>
      <c r="AG942" s="3"/>
      <c r="AH942" s="3"/>
      <c r="AI942" s="3"/>
      <c r="AJ942" s="3"/>
      <c r="AK942" s="3"/>
      <c r="AL942" s="3"/>
    </row>
    <row r="943" spans="1:38" ht="12.75">
      <c r="A943" s="3"/>
      <c r="B943" s="3"/>
      <c r="C943" s="3"/>
      <c r="D943" s="3"/>
      <c r="E943" s="4"/>
      <c r="F943" s="4"/>
      <c r="G943" s="4"/>
      <c r="H943" s="111"/>
      <c r="I943" s="4"/>
      <c r="J943" s="4"/>
      <c r="K943" s="319"/>
      <c r="L943" s="113"/>
      <c r="M943" s="3"/>
      <c r="N943" s="3"/>
      <c r="O943" s="3"/>
      <c r="P943" s="3"/>
      <c r="Q943" s="3"/>
      <c r="R943" s="113"/>
      <c r="S943" s="113"/>
      <c r="T943" s="3"/>
      <c r="U943" s="3"/>
      <c r="V943" s="3"/>
      <c r="W943" s="3"/>
      <c r="X943" s="3"/>
      <c r="Y943" s="3"/>
      <c r="Z943" s="3"/>
      <c r="AA943" s="3"/>
      <c r="AB943" s="3"/>
      <c r="AC943" s="3"/>
      <c r="AD943" s="3"/>
      <c r="AE943" s="3"/>
      <c r="AF943" s="3"/>
      <c r="AG943" s="3"/>
      <c r="AH943" s="3"/>
      <c r="AI943" s="3"/>
      <c r="AJ943" s="3"/>
      <c r="AK943" s="3"/>
      <c r="AL943" s="3"/>
    </row>
    <row r="944" spans="1:38" ht="12.75">
      <c r="A944" s="3"/>
      <c r="B944" s="3"/>
      <c r="C944" s="3"/>
      <c r="D944" s="3"/>
      <c r="E944" s="4"/>
      <c r="F944" s="4"/>
      <c r="G944" s="4"/>
      <c r="H944" s="111"/>
      <c r="I944" s="4"/>
      <c r="J944" s="4"/>
      <c r="K944" s="319"/>
      <c r="L944" s="113"/>
      <c r="M944" s="3"/>
      <c r="N944" s="3"/>
      <c r="O944" s="3"/>
      <c r="P944" s="3"/>
      <c r="Q944" s="3"/>
      <c r="R944" s="113"/>
      <c r="S944" s="113"/>
      <c r="T944" s="3"/>
      <c r="U944" s="3"/>
      <c r="V944" s="3"/>
      <c r="W944" s="3"/>
      <c r="X944" s="3"/>
      <c r="Y944" s="3"/>
      <c r="Z944" s="3"/>
      <c r="AA944" s="3"/>
      <c r="AB944" s="3"/>
      <c r="AC944" s="3"/>
      <c r="AD944" s="3"/>
      <c r="AE944" s="3"/>
      <c r="AF944" s="3"/>
      <c r="AG944" s="3"/>
      <c r="AH944" s="3"/>
      <c r="AI944" s="3"/>
      <c r="AJ944" s="3"/>
      <c r="AK944" s="3"/>
      <c r="AL944" s="3"/>
    </row>
    <row r="945" spans="1:38" ht="12.75">
      <c r="A945" s="3"/>
      <c r="B945" s="3"/>
      <c r="C945" s="3"/>
      <c r="D945" s="3"/>
      <c r="E945" s="4"/>
      <c r="F945" s="4"/>
      <c r="G945" s="4"/>
      <c r="H945" s="111"/>
      <c r="I945" s="4"/>
      <c r="J945" s="4"/>
      <c r="K945" s="319"/>
      <c r="L945" s="113"/>
      <c r="M945" s="3"/>
      <c r="N945" s="3"/>
      <c r="O945" s="3"/>
      <c r="P945" s="3"/>
      <c r="Q945" s="3"/>
      <c r="R945" s="113"/>
      <c r="S945" s="113"/>
      <c r="T945" s="3"/>
      <c r="U945" s="3"/>
      <c r="V945" s="3"/>
      <c r="W945" s="3"/>
      <c r="X945" s="3"/>
      <c r="Y945" s="3"/>
      <c r="Z945" s="3"/>
      <c r="AA945" s="3"/>
      <c r="AB945" s="3"/>
      <c r="AC945" s="3"/>
      <c r="AD945" s="3"/>
      <c r="AE945" s="3"/>
      <c r="AF945" s="3"/>
      <c r="AG945" s="3"/>
      <c r="AH945" s="3"/>
      <c r="AI945" s="3"/>
      <c r="AJ945" s="3"/>
      <c r="AK945" s="3"/>
      <c r="AL945" s="3"/>
    </row>
    <row r="946" spans="1:38" ht="12.75">
      <c r="A946" s="3"/>
      <c r="B946" s="3"/>
      <c r="C946" s="3"/>
      <c r="D946" s="3"/>
      <c r="E946" s="4"/>
      <c r="F946" s="4"/>
      <c r="G946" s="4"/>
      <c r="H946" s="111"/>
      <c r="I946" s="4"/>
      <c r="J946" s="4"/>
      <c r="K946" s="319"/>
      <c r="L946" s="113"/>
      <c r="M946" s="3"/>
      <c r="N946" s="3"/>
      <c r="O946" s="3"/>
      <c r="P946" s="3"/>
      <c r="Q946" s="3"/>
      <c r="R946" s="113"/>
      <c r="S946" s="113"/>
      <c r="T946" s="3"/>
      <c r="U946" s="3"/>
      <c r="V946" s="3"/>
      <c r="W946" s="3"/>
      <c r="X946" s="3"/>
      <c r="Y946" s="3"/>
      <c r="Z946" s="3"/>
      <c r="AA946" s="3"/>
      <c r="AB946" s="3"/>
      <c r="AC946" s="3"/>
      <c r="AD946" s="3"/>
      <c r="AE946" s="3"/>
      <c r="AF946" s="3"/>
      <c r="AG946" s="3"/>
      <c r="AH946" s="3"/>
      <c r="AI946" s="3"/>
      <c r="AJ946" s="3"/>
      <c r="AK946" s="3"/>
      <c r="AL946" s="3"/>
    </row>
    <row r="947" spans="1:38" ht="12.75">
      <c r="A947" s="3"/>
      <c r="B947" s="3"/>
      <c r="C947" s="3"/>
      <c r="D947" s="3"/>
      <c r="E947" s="4"/>
      <c r="F947" s="4"/>
      <c r="G947" s="4"/>
      <c r="H947" s="111"/>
      <c r="I947" s="4"/>
      <c r="J947" s="4"/>
      <c r="K947" s="319"/>
      <c r="L947" s="113"/>
      <c r="M947" s="3"/>
      <c r="N947" s="3"/>
      <c r="O947" s="3"/>
      <c r="P947" s="3"/>
      <c r="Q947" s="3"/>
      <c r="R947" s="113"/>
      <c r="S947" s="113"/>
      <c r="T947" s="3"/>
      <c r="U947" s="3"/>
      <c r="V947" s="3"/>
      <c r="W947" s="3"/>
      <c r="X947" s="3"/>
      <c r="Y947" s="3"/>
      <c r="Z947" s="3"/>
      <c r="AA947" s="3"/>
      <c r="AB947" s="3"/>
      <c r="AC947" s="3"/>
      <c r="AD947" s="3"/>
      <c r="AE947" s="3"/>
      <c r="AF947" s="3"/>
      <c r="AG947" s="3"/>
      <c r="AH947" s="3"/>
      <c r="AI947" s="3"/>
      <c r="AJ947" s="3"/>
      <c r="AK947" s="3"/>
      <c r="AL947" s="3"/>
    </row>
    <row r="948" spans="1:38" ht="12.75">
      <c r="A948" s="3"/>
      <c r="B948" s="3"/>
      <c r="C948" s="3"/>
      <c r="D948" s="3"/>
      <c r="E948" s="4"/>
      <c r="F948" s="4"/>
      <c r="G948" s="4"/>
      <c r="H948" s="111"/>
      <c r="I948" s="4"/>
      <c r="J948" s="4"/>
      <c r="K948" s="319"/>
      <c r="L948" s="113"/>
      <c r="M948" s="3"/>
      <c r="N948" s="3"/>
      <c r="O948" s="3"/>
      <c r="P948" s="3"/>
      <c r="Q948" s="3"/>
      <c r="R948" s="113"/>
      <c r="S948" s="113"/>
      <c r="T948" s="3"/>
      <c r="U948" s="3"/>
      <c r="V948" s="3"/>
      <c r="W948" s="3"/>
      <c r="X948" s="3"/>
      <c r="Y948" s="3"/>
      <c r="Z948" s="3"/>
      <c r="AA948" s="3"/>
      <c r="AB948" s="3"/>
      <c r="AC948" s="3"/>
      <c r="AD948" s="3"/>
      <c r="AE948" s="3"/>
      <c r="AF948" s="3"/>
      <c r="AG948" s="3"/>
      <c r="AH948" s="3"/>
      <c r="AI948" s="3"/>
      <c r="AJ948" s="3"/>
      <c r="AK948" s="3"/>
      <c r="AL948" s="3"/>
    </row>
    <row r="949" spans="1:38" ht="12.75">
      <c r="A949" s="3"/>
      <c r="B949" s="3"/>
      <c r="C949" s="3"/>
      <c r="D949" s="3"/>
      <c r="E949" s="4"/>
      <c r="F949" s="4"/>
      <c r="G949" s="4"/>
      <c r="H949" s="111"/>
      <c r="I949" s="4"/>
      <c r="J949" s="4"/>
      <c r="K949" s="319"/>
      <c r="L949" s="113"/>
      <c r="M949" s="3"/>
      <c r="N949" s="3"/>
      <c r="O949" s="3"/>
      <c r="P949" s="3"/>
      <c r="Q949" s="3"/>
      <c r="R949" s="113"/>
      <c r="S949" s="113"/>
      <c r="T949" s="3"/>
      <c r="U949" s="3"/>
      <c r="V949" s="3"/>
      <c r="W949" s="3"/>
      <c r="X949" s="3"/>
      <c r="Y949" s="3"/>
      <c r="Z949" s="3"/>
      <c r="AA949" s="3"/>
      <c r="AB949" s="3"/>
      <c r="AC949" s="3"/>
      <c r="AD949" s="3"/>
      <c r="AE949" s="3"/>
      <c r="AF949" s="3"/>
      <c r="AG949" s="3"/>
      <c r="AH949" s="3"/>
      <c r="AI949" s="3"/>
      <c r="AJ949" s="3"/>
      <c r="AK949" s="3"/>
      <c r="AL949" s="3"/>
    </row>
    <row r="950" spans="1:38" ht="12.75">
      <c r="A950" s="3"/>
      <c r="B950" s="3"/>
      <c r="C950" s="3"/>
      <c r="D950" s="3"/>
      <c r="E950" s="4"/>
      <c r="F950" s="4"/>
      <c r="G950" s="4"/>
      <c r="H950" s="111"/>
      <c r="I950" s="4"/>
      <c r="J950" s="4"/>
      <c r="K950" s="319"/>
      <c r="L950" s="113"/>
      <c r="M950" s="3"/>
      <c r="N950" s="3"/>
      <c r="O950" s="3"/>
      <c r="P950" s="3"/>
      <c r="Q950" s="3"/>
      <c r="R950" s="113"/>
      <c r="S950" s="113"/>
      <c r="T950" s="3"/>
      <c r="U950" s="3"/>
      <c r="V950" s="3"/>
      <c r="W950" s="3"/>
      <c r="X950" s="3"/>
      <c r="Y950" s="3"/>
      <c r="Z950" s="3"/>
      <c r="AA950" s="3"/>
      <c r="AB950" s="3"/>
      <c r="AC950" s="3"/>
      <c r="AD950" s="3"/>
      <c r="AE950" s="3"/>
      <c r="AF950" s="3"/>
      <c r="AG950" s="3"/>
      <c r="AH950" s="3"/>
      <c r="AI950" s="3"/>
      <c r="AJ950" s="3"/>
      <c r="AK950" s="3"/>
      <c r="AL950" s="3"/>
    </row>
    <row r="951" spans="1:38" ht="12.75">
      <c r="A951" s="3"/>
      <c r="B951" s="3"/>
      <c r="C951" s="3"/>
      <c r="D951" s="3"/>
      <c r="E951" s="4"/>
      <c r="F951" s="4"/>
      <c r="G951" s="4"/>
      <c r="H951" s="111"/>
      <c r="I951" s="4"/>
      <c r="J951" s="4"/>
      <c r="K951" s="319"/>
      <c r="L951" s="113"/>
      <c r="M951" s="3"/>
      <c r="N951" s="3"/>
      <c r="O951" s="3"/>
      <c r="P951" s="3"/>
      <c r="Q951" s="3"/>
      <c r="R951" s="113"/>
      <c r="S951" s="113"/>
      <c r="T951" s="3"/>
      <c r="U951" s="3"/>
      <c r="V951" s="3"/>
      <c r="W951" s="3"/>
      <c r="X951" s="3"/>
      <c r="Y951" s="3"/>
      <c r="Z951" s="3"/>
      <c r="AA951" s="3"/>
      <c r="AB951" s="3"/>
      <c r="AC951" s="3"/>
      <c r="AD951" s="3"/>
      <c r="AE951" s="3"/>
      <c r="AF951" s="3"/>
      <c r="AG951" s="3"/>
      <c r="AH951" s="3"/>
      <c r="AI951" s="3"/>
      <c r="AJ951" s="3"/>
      <c r="AK951" s="3"/>
      <c r="AL951" s="3"/>
    </row>
    <row r="952" spans="1:38" ht="12.75">
      <c r="A952" s="3"/>
      <c r="B952" s="3"/>
      <c r="C952" s="3"/>
      <c r="D952" s="3"/>
      <c r="E952" s="4"/>
      <c r="F952" s="4"/>
      <c r="G952" s="4"/>
      <c r="H952" s="111"/>
      <c r="I952" s="4"/>
      <c r="J952" s="4"/>
      <c r="K952" s="319"/>
      <c r="L952" s="113"/>
      <c r="M952" s="3"/>
      <c r="N952" s="3"/>
      <c r="O952" s="3"/>
      <c r="P952" s="3"/>
      <c r="Q952" s="3"/>
      <c r="R952" s="113"/>
      <c r="S952" s="113"/>
      <c r="T952" s="3"/>
      <c r="U952" s="3"/>
      <c r="V952" s="3"/>
      <c r="W952" s="3"/>
      <c r="X952" s="3"/>
      <c r="Y952" s="3"/>
      <c r="Z952" s="3"/>
      <c r="AA952" s="3"/>
      <c r="AB952" s="3"/>
      <c r="AC952" s="3"/>
      <c r="AD952" s="3"/>
      <c r="AE952" s="3"/>
      <c r="AF952" s="3"/>
      <c r="AG952" s="3"/>
      <c r="AH952" s="3"/>
      <c r="AI952" s="3"/>
      <c r="AJ952" s="3"/>
      <c r="AK952" s="3"/>
      <c r="AL952" s="3"/>
    </row>
    <row r="953" spans="1:38" ht="12.75">
      <c r="A953" s="3"/>
      <c r="B953" s="3"/>
      <c r="C953" s="3"/>
      <c r="D953" s="3"/>
      <c r="E953" s="4"/>
      <c r="F953" s="4"/>
      <c r="G953" s="4"/>
      <c r="H953" s="111"/>
      <c r="I953" s="4"/>
      <c r="J953" s="4"/>
      <c r="K953" s="319"/>
      <c r="L953" s="113"/>
      <c r="M953" s="3"/>
      <c r="N953" s="3"/>
      <c r="O953" s="3"/>
      <c r="P953" s="3"/>
      <c r="Q953" s="3"/>
      <c r="R953" s="113"/>
      <c r="S953" s="113"/>
      <c r="T953" s="3"/>
      <c r="U953" s="3"/>
      <c r="V953" s="3"/>
      <c r="W953" s="3"/>
      <c r="X953" s="3"/>
      <c r="Y953" s="3"/>
      <c r="Z953" s="3"/>
      <c r="AA953" s="3"/>
      <c r="AB953" s="3"/>
      <c r="AC953" s="3"/>
      <c r="AD953" s="3"/>
      <c r="AE953" s="3"/>
      <c r="AF953" s="3"/>
      <c r="AG953" s="3"/>
      <c r="AH953" s="3"/>
      <c r="AI953" s="3"/>
      <c r="AJ953" s="3"/>
      <c r="AK953" s="3"/>
      <c r="AL953" s="3"/>
    </row>
    <row r="954" spans="1:38" ht="12.75">
      <c r="A954" s="3"/>
      <c r="B954" s="3"/>
      <c r="C954" s="3"/>
      <c r="D954" s="3"/>
      <c r="E954" s="4"/>
      <c r="F954" s="4"/>
      <c r="G954" s="4"/>
      <c r="H954" s="111"/>
      <c r="I954" s="4"/>
      <c r="J954" s="4"/>
      <c r="K954" s="319"/>
      <c r="L954" s="113"/>
      <c r="M954" s="3"/>
      <c r="N954" s="3"/>
      <c r="O954" s="3"/>
      <c r="P954" s="3"/>
      <c r="Q954" s="3"/>
      <c r="R954" s="113"/>
      <c r="S954" s="113"/>
      <c r="T954" s="3"/>
      <c r="U954" s="3"/>
      <c r="V954" s="3"/>
      <c r="W954" s="3"/>
      <c r="X954" s="3"/>
      <c r="Y954" s="3"/>
      <c r="Z954" s="3"/>
      <c r="AA954" s="3"/>
      <c r="AB954" s="3"/>
      <c r="AC954" s="3"/>
      <c r="AD954" s="3"/>
      <c r="AE954" s="3"/>
      <c r="AF954" s="3"/>
      <c r="AG954" s="3"/>
      <c r="AH954" s="3"/>
      <c r="AI954" s="3"/>
      <c r="AJ954" s="3"/>
      <c r="AK954" s="3"/>
      <c r="AL954" s="3"/>
    </row>
    <row r="955" spans="1:38" ht="12.75">
      <c r="A955" s="3"/>
      <c r="B955" s="3"/>
      <c r="C955" s="3"/>
      <c r="D955" s="3"/>
      <c r="E955" s="4"/>
      <c r="F955" s="4"/>
      <c r="G955" s="4"/>
      <c r="H955" s="111"/>
      <c r="I955" s="4"/>
      <c r="J955" s="4"/>
      <c r="K955" s="319"/>
      <c r="L955" s="113"/>
      <c r="M955" s="3"/>
      <c r="N955" s="3"/>
      <c r="O955" s="3"/>
      <c r="P955" s="3"/>
      <c r="Q955" s="3"/>
      <c r="R955" s="113"/>
      <c r="S955" s="113"/>
      <c r="T955" s="3"/>
      <c r="U955" s="3"/>
      <c r="V955" s="3"/>
      <c r="W955" s="3"/>
      <c r="X955" s="3"/>
      <c r="Y955" s="3"/>
      <c r="Z955" s="3"/>
      <c r="AA955" s="3"/>
      <c r="AB955" s="3"/>
      <c r="AC955" s="3"/>
      <c r="AD955" s="3"/>
      <c r="AE955" s="3"/>
      <c r="AF955" s="3"/>
      <c r="AG955" s="3"/>
      <c r="AH955" s="3"/>
      <c r="AI955" s="3"/>
      <c r="AJ955" s="3"/>
      <c r="AK955" s="3"/>
      <c r="AL955" s="3"/>
    </row>
    <row r="956" spans="1:38" ht="12.75">
      <c r="A956" s="3"/>
      <c r="B956" s="3"/>
      <c r="C956" s="3"/>
      <c r="D956" s="3"/>
      <c r="E956" s="4"/>
      <c r="F956" s="4"/>
      <c r="G956" s="4"/>
      <c r="H956" s="111"/>
      <c r="I956" s="4"/>
      <c r="J956" s="4"/>
      <c r="K956" s="319"/>
      <c r="L956" s="113"/>
      <c r="M956" s="3"/>
      <c r="N956" s="3"/>
      <c r="O956" s="3"/>
      <c r="P956" s="3"/>
      <c r="Q956" s="3"/>
      <c r="R956" s="113"/>
      <c r="S956" s="113"/>
      <c r="T956" s="3"/>
      <c r="U956" s="3"/>
      <c r="V956" s="3"/>
      <c r="W956" s="3"/>
      <c r="X956" s="3"/>
      <c r="Y956" s="3"/>
      <c r="Z956" s="3"/>
      <c r="AA956" s="3"/>
      <c r="AB956" s="3"/>
      <c r="AC956" s="3"/>
      <c r="AD956" s="3"/>
      <c r="AE956" s="3"/>
      <c r="AF956" s="3"/>
      <c r="AG956" s="3"/>
      <c r="AH956" s="3"/>
      <c r="AI956" s="3"/>
      <c r="AJ956" s="3"/>
      <c r="AK956" s="3"/>
      <c r="AL956" s="3"/>
    </row>
    <row r="957" spans="1:38" ht="12.75">
      <c r="A957" s="3"/>
      <c r="B957" s="3"/>
      <c r="C957" s="3"/>
      <c r="D957" s="3"/>
      <c r="E957" s="4"/>
      <c r="F957" s="4"/>
      <c r="G957" s="4"/>
      <c r="H957" s="111"/>
      <c r="I957" s="4"/>
      <c r="J957" s="4"/>
      <c r="K957" s="319"/>
      <c r="L957" s="113"/>
      <c r="M957" s="3"/>
      <c r="N957" s="3"/>
      <c r="O957" s="3"/>
      <c r="P957" s="3"/>
      <c r="Q957" s="3"/>
      <c r="R957" s="113"/>
      <c r="S957" s="113"/>
      <c r="T957" s="3"/>
      <c r="U957" s="3"/>
      <c r="V957" s="3"/>
      <c r="W957" s="3"/>
      <c r="X957" s="3"/>
      <c r="Y957" s="3"/>
      <c r="Z957" s="3"/>
      <c r="AA957" s="3"/>
      <c r="AB957" s="3"/>
      <c r="AC957" s="3"/>
      <c r="AD957" s="3"/>
      <c r="AE957" s="3"/>
      <c r="AF957" s="3"/>
      <c r="AG957" s="3"/>
      <c r="AH957" s="3"/>
      <c r="AI957" s="3"/>
      <c r="AJ957" s="3"/>
      <c r="AK957" s="3"/>
      <c r="AL957" s="3"/>
    </row>
    <row r="958" spans="1:38" ht="12.75">
      <c r="A958" s="3"/>
      <c r="B958" s="3"/>
      <c r="C958" s="3"/>
      <c r="D958" s="3"/>
      <c r="E958" s="4"/>
      <c r="F958" s="4"/>
      <c r="G958" s="4"/>
      <c r="H958" s="111"/>
      <c r="I958" s="4"/>
      <c r="J958" s="4"/>
      <c r="K958" s="319"/>
      <c r="L958" s="113"/>
      <c r="M958" s="3"/>
      <c r="N958" s="3"/>
      <c r="O958" s="3"/>
      <c r="P958" s="3"/>
      <c r="Q958" s="3"/>
      <c r="R958" s="113"/>
      <c r="S958" s="113"/>
      <c r="T958" s="3"/>
      <c r="U958" s="3"/>
      <c r="V958" s="3"/>
      <c r="W958" s="3"/>
      <c r="X958" s="3"/>
      <c r="Y958" s="3"/>
      <c r="Z958" s="3"/>
      <c r="AA958" s="3"/>
      <c r="AB958" s="3"/>
      <c r="AC958" s="3"/>
      <c r="AD958" s="3"/>
      <c r="AE958" s="3"/>
      <c r="AF958" s="3"/>
      <c r="AG958" s="3"/>
      <c r="AH958" s="3"/>
      <c r="AI958" s="3"/>
      <c r="AJ958" s="3"/>
      <c r="AK958" s="3"/>
      <c r="AL958" s="3"/>
    </row>
    <row r="959" spans="1:38" ht="12.75">
      <c r="A959" s="3"/>
      <c r="B959" s="3"/>
      <c r="C959" s="3"/>
      <c r="D959" s="3"/>
      <c r="E959" s="4"/>
      <c r="F959" s="4"/>
      <c r="G959" s="4"/>
      <c r="H959" s="111"/>
      <c r="I959" s="4"/>
      <c r="J959" s="4"/>
      <c r="K959" s="319"/>
      <c r="L959" s="113"/>
      <c r="M959" s="3"/>
      <c r="N959" s="3"/>
      <c r="O959" s="3"/>
      <c r="P959" s="3"/>
      <c r="Q959" s="3"/>
      <c r="R959" s="113"/>
      <c r="S959" s="113"/>
      <c r="T959" s="3"/>
      <c r="U959" s="3"/>
      <c r="V959" s="3"/>
      <c r="W959" s="3"/>
      <c r="X959" s="3"/>
      <c r="Y959" s="3"/>
      <c r="Z959" s="3"/>
      <c r="AA959" s="3"/>
      <c r="AB959" s="3"/>
      <c r="AC959" s="3"/>
      <c r="AD959" s="3"/>
      <c r="AE959" s="3"/>
      <c r="AF959" s="3"/>
      <c r="AG959" s="3"/>
      <c r="AH959" s="3"/>
      <c r="AI959" s="3"/>
      <c r="AJ959" s="3"/>
      <c r="AK959" s="3"/>
      <c r="AL959" s="3"/>
    </row>
    <row r="960" spans="1:38" ht="12.75">
      <c r="A960" s="3"/>
      <c r="B960" s="3"/>
      <c r="C960" s="3"/>
      <c r="D960" s="3"/>
      <c r="E960" s="4"/>
      <c r="F960" s="4"/>
      <c r="G960" s="4"/>
      <c r="H960" s="111"/>
      <c r="I960" s="4"/>
      <c r="J960" s="4"/>
      <c r="K960" s="319"/>
      <c r="L960" s="113"/>
      <c r="M960" s="3"/>
      <c r="N960" s="3"/>
      <c r="O960" s="3"/>
      <c r="P960" s="3"/>
      <c r="Q960" s="3"/>
      <c r="R960" s="113"/>
      <c r="S960" s="113"/>
      <c r="T960" s="3"/>
      <c r="U960" s="3"/>
      <c r="V960" s="3"/>
      <c r="W960" s="3"/>
      <c r="X960" s="3"/>
      <c r="Y960" s="3"/>
      <c r="Z960" s="3"/>
      <c r="AA960" s="3"/>
      <c r="AB960" s="3"/>
      <c r="AC960" s="3"/>
      <c r="AD960" s="3"/>
      <c r="AE960" s="3"/>
      <c r="AF960" s="3"/>
      <c r="AG960" s="3"/>
      <c r="AH960" s="3"/>
      <c r="AI960" s="3"/>
      <c r="AJ960" s="3"/>
      <c r="AK960" s="3"/>
      <c r="AL960" s="3"/>
    </row>
    <row r="961" spans="1:38" ht="12.75">
      <c r="A961" s="3"/>
      <c r="B961" s="3"/>
      <c r="C961" s="3"/>
      <c r="D961" s="3"/>
      <c r="E961" s="4"/>
      <c r="F961" s="4"/>
      <c r="G961" s="4"/>
      <c r="H961" s="111"/>
      <c r="I961" s="4"/>
      <c r="J961" s="4"/>
      <c r="K961" s="319"/>
      <c r="L961" s="113"/>
      <c r="M961" s="3"/>
      <c r="N961" s="3"/>
      <c r="O961" s="3"/>
      <c r="P961" s="3"/>
      <c r="Q961" s="3"/>
      <c r="R961" s="113"/>
      <c r="S961" s="113"/>
      <c r="T961" s="3"/>
      <c r="U961" s="3"/>
      <c r="V961" s="3"/>
      <c r="W961" s="3"/>
      <c r="X961" s="3"/>
      <c r="Y961" s="3"/>
      <c r="Z961" s="3"/>
      <c r="AA961" s="3"/>
      <c r="AB961" s="3"/>
      <c r="AC961" s="3"/>
      <c r="AD961" s="3"/>
      <c r="AE961" s="3"/>
      <c r="AF961" s="3"/>
      <c r="AG961" s="3"/>
      <c r="AH961" s="3"/>
      <c r="AI961" s="3"/>
      <c r="AJ961" s="3"/>
      <c r="AK961" s="3"/>
      <c r="AL961" s="3"/>
    </row>
    <row r="962" spans="1:38" ht="12.75">
      <c r="A962" s="3"/>
      <c r="B962" s="3"/>
      <c r="C962" s="3"/>
      <c r="D962" s="3"/>
      <c r="E962" s="4"/>
      <c r="F962" s="4"/>
      <c r="G962" s="4"/>
      <c r="H962" s="111"/>
      <c r="I962" s="4"/>
      <c r="J962" s="4"/>
      <c r="K962" s="319"/>
      <c r="L962" s="113"/>
      <c r="M962" s="3"/>
      <c r="N962" s="3"/>
      <c r="O962" s="3"/>
      <c r="P962" s="3"/>
      <c r="Q962" s="3"/>
      <c r="R962" s="113"/>
      <c r="S962" s="113"/>
      <c r="T962" s="3"/>
      <c r="U962" s="3"/>
      <c r="V962" s="3"/>
      <c r="W962" s="3"/>
      <c r="X962" s="3"/>
      <c r="Y962" s="3"/>
      <c r="Z962" s="3"/>
      <c r="AA962" s="3"/>
      <c r="AB962" s="3"/>
      <c r="AC962" s="3"/>
      <c r="AD962" s="3"/>
      <c r="AE962" s="3"/>
      <c r="AF962" s="3"/>
      <c r="AG962" s="3"/>
      <c r="AH962" s="3"/>
      <c r="AI962" s="3"/>
      <c r="AJ962" s="3"/>
      <c r="AK962" s="3"/>
      <c r="AL962" s="3"/>
    </row>
    <row r="963" spans="1:38" ht="12.75">
      <c r="A963" s="3"/>
      <c r="B963" s="3"/>
      <c r="C963" s="3"/>
      <c r="D963" s="3"/>
      <c r="E963" s="4"/>
      <c r="F963" s="4"/>
      <c r="G963" s="4"/>
      <c r="H963" s="111"/>
      <c r="I963" s="4"/>
      <c r="J963" s="4"/>
      <c r="K963" s="319"/>
      <c r="L963" s="113"/>
      <c r="M963" s="3"/>
      <c r="N963" s="3"/>
      <c r="O963" s="3"/>
      <c r="P963" s="3"/>
      <c r="Q963" s="3"/>
      <c r="R963" s="113"/>
      <c r="S963" s="113"/>
      <c r="T963" s="3"/>
      <c r="U963" s="3"/>
      <c r="V963" s="3"/>
      <c r="W963" s="3"/>
      <c r="X963" s="3"/>
      <c r="Y963" s="3"/>
      <c r="Z963" s="3"/>
      <c r="AA963" s="3"/>
      <c r="AB963" s="3"/>
      <c r="AC963" s="3"/>
      <c r="AD963" s="3"/>
      <c r="AE963" s="3"/>
      <c r="AF963" s="3"/>
      <c r="AG963" s="3"/>
      <c r="AH963" s="3"/>
      <c r="AI963" s="3"/>
      <c r="AJ963" s="3"/>
      <c r="AK963" s="3"/>
      <c r="AL963" s="3"/>
    </row>
    <row r="964" spans="1:38" ht="12.75">
      <c r="A964" s="3"/>
      <c r="B964" s="3"/>
      <c r="C964" s="3"/>
      <c r="D964" s="3"/>
      <c r="E964" s="4"/>
      <c r="F964" s="4"/>
      <c r="G964" s="4"/>
      <c r="H964" s="111"/>
      <c r="I964" s="4"/>
      <c r="J964" s="4"/>
      <c r="K964" s="319"/>
      <c r="L964" s="113"/>
      <c r="M964" s="3"/>
      <c r="N964" s="3"/>
      <c r="O964" s="3"/>
      <c r="P964" s="3"/>
      <c r="Q964" s="3"/>
      <c r="R964" s="113"/>
      <c r="S964" s="113"/>
      <c r="T964" s="3"/>
      <c r="U964" s="3"/>
      <c r="V964" s="3"/>
      <c r="W964" s="3"/>
      <c r="X964" s="3"/>
      <c r="Y964" s="3"/>
      <c r="Z964" s="3"/>
      <c r="AA964" s="3"/>
      <c r="AB964" s="3"/>
      <c r="AC964" s="3"/>
      <c r="AD964" s="3"/>
      <c r="AE964" s="3"/>
      <c r="AF964" s="3"/>
      <c r="AG964" s="3"/>
      <c r="AH964" s="3"/>
      <c r="AI964" s="3"/>
      <c r="AJ964" s="3"/>
      <c r="AK964" s="3"/>
      <c r="AL964" s="3"/>
    </row>
    <row r="965" spans="1:38" ht="12.75">
      <c r="A965" s="3"/>
      <c r="B965" s="3"/>
      <c r="C965" s="3"/>
      <c r="D965" s="3"/>
      <c r="E965" s="4"/>
      <c r="F965" s="4"/>
      <c r="G965" s="4"/>
      <c r="H965" s="111"/>
      <c r="I965" s="4"/>
      <c r="J965" s="4"/>
      <c r="K965" s="319"/>
      <c r="L965" s="113"/>
      <c r="M965" s="3"/>
      <c r="N965" s="3"/>
      <c r="O965" s="3"/>
      <c r="P965" s="3"/>
      <c r="Q965" s="3"/>
      <c r="R965" s="113"/>
      <c r="S965" s="113"/>
      <c r="T965" s="3"/>
      <c r="U965" s="3"/>
      <c r="V965" s="3"/>
      <c r="W965" s="3"/>
      <c r="X965" s="3"/>
      <c r="Y965" s="3"/>
      <c r="Z965" s="3"/>
      <c r="AA965" s="3"/>
      <c r="AB965" s="3"/>
      <c r="AC965" s="3"/>
      <c r="AD965" s="3"/>
      <c r="AE965" s="3"/>
      <c r="AF965" s="3"/>
      <c r="AG965" s="3"/>
      <c r="AH965" s="3"/>
      <c r="AI965" s="3"/>
      <c r="AJ965" s="3"/>
      <c r="AK965" s="3"/>
      <c r="AL965" s="3"/>
    </row>
    <row r="966" spans="1:38" ht="12.75">
      <c r="A966" s="3"/>
      <c r="B966" s="3"/>
      <c r="C966" s="3"/>
      <c r="D966" s="3"/>
      <c r="E966" s="4"/>
      <c r="F966" s="4"/>
      <c r="G966" s="4"/>
      <c r="H966" s="111"/>
      <c r="I966" s="4"/>
      <c r="J966" s="4"/>
      <c r="K966" s="319"/>
      <c r="L966" s="113"/>
      <c r="M966" s="3"/>
      <c r="N966" s="3"/>
      <c r="O966" s="3"/>
      <c r="P966" s="3"/>
      <c r="Q966" s="3"/>
      <c r="R966" s="113"/>
      <c r="S966" s="113"/>
      <c r="T966" s="3"/>
      <c r="U966" s="3"/>
      <c r="V966" s="3"/>
      <c r="W966" s="3"/>
      <c r="X966" s="3"/>
      <c r="Y966" s="3"/>
      <c r="Z966" s="3"/>
      <c r="AA966" s="3"/>
      <c r="AB966" s="3"/>
      <c r="AC966" s="3"/>
      <c r="AD966" s="3"/>
      <c r="AE966" s="3"/>
      <c r="AF966" s="3"/>
      <c r="AG966" s="3"/>
      <c r="AH966" s="3"/>
      <c r="AI966" s="3"/>
      <c r="AJ966" s="3"/>
      <c r="AK966" s="3"/>
      <c r="AL966" s="3"/>
    </row>
    <row r="967" spans="1:38" ht="12.75">
      <c r="A967" s="3"/>
      <c r="B967" s="3"/>
      <c r="C967" s="3"/>
      <c r="D967" s="3"/>
      <c r="E967" s="4"/>
      <c r="F967" s="4"/>
      <c r="G967" s="4"/>
      <c r="H967" s="111"/>
      <c r="I967" s="4"/>
      <c r="J967" s="4"/>
      <c r="K967" s="319"/>
      <c r="L967" s="113"/>
      <c r="M967" s="3"/>
      <c r="N967" s="3"/>
      <c r="O967" s="3"/>
      <c r="P967" s="3"/>
      <c r="Q967" s="3"/>
      <c r="R967" s="113"/>
      <c r="S967" s="113"/>
      <c r="T967" s="3"/>
      <c r="U967" s="3"/>
      <c r="V967" s="3"/>
      <c r="W967" s="3"/>
      <c r="X967" s="3"/>
      <c r="Y967" s="3"/>
      <c r="Z967" s="3"/>
      <c r="AA967" s="3"/>
      <c r="AB967" s="3"/>
      <c r="AC967" s="3"/>
      <c r="AD967" s="3"/>
      <c r="AE967" s="3"/>
      <c r="AF967" s="3"/>
      <c r="AG967" s="3"/>
      <c r="AH967" s="3"/>
      <c r="AI967" s="3"/>
      <c r="AJ967" s="3"/>
      <c r="AK967" s="3"/>
      <c r="AL967" s="3"/>
    </row>
    <row r="968" spans="1:38" ht="12.75">
      <c r="A968" s="3"/>
      <c r="B968" s="3"/>
      <c r="C968" s="3"/>
      <c r="D968" s="3"/>
      <c r="E968" s="4"/>
      <c r="F968" s="4"/>
      <c r="G968" s="4"/>
      <c r="H968" s="111"/>
      <c r="I968" s="4"/>
      <c r="J968" s="4"/>
      <c r="K968" s="319"/>
      <c r="L968" s="113"/>
      <c r="M968" s="3"/>
      <c r="N968" s="3"/>
      <c r="O968" s="3"/>
      <c r="P968" s="3"/>
      <c r="Q968" s="3"/>
      <c r="R968" s="113"/>
      <c r="S968" s="113"/>
      <c r="T968" s="3"/>
      <c r="U968" s="3"/>
      <c r="V968" s="3"/>
      <c r="W968" s="3"/>
      <c r="X968" s="3"/>
      <c r="Y968" s="3"/>
      <c r="Z968" s="3"/>
      <c r="AA968" s="3"/>
      <c r="AB968" s="3"/>
      <c r="AC968" s="3"/>
      <c r="AD968" s="3"/>
      <c r="AE968" s="3"/>
      <c r="AF968" s="3"/>
      <c r="AG968" s="3"/>
      <c r="AH968" s="3"/>
      <c r="AI968" s="3"/>
      <c r="AJ968" s="3"/>
      <c r="AK968" s="3"/>
      <c r="AL968" s="3"/>
    </row>
    <row r="969" spans="1:38" ht="12.75">
      <c r="A969" s="3"/>
      <c r="B969" s="3"/>
      <c r="C969" s="3"/>
      <c r="D969" s="3"/>
      <c r="E969" s="4"/>
      <c r="F969" s="4"/>
      <c r="G969" s="4"/>
      <c r="H969" s="111"/>
      <c r="I969" s="4"/>
      <c r="J969" s="4"/>
      <c r="K969" s="319"/>
      <c r="L969" s="113"/>
      <c r="M969" s="3"/>
      <c r="N969" s="3"/>
      <c r="O969" s="3"/>
      <c r="P969" s="3"/>
      <c r="Q969" s="3"/>
      <c r="R969" s="113"/>
      <c r="S969" s="113"/>
      <c r="T969" s="3"/>
      <c r="U969" s="3"/>
      <c r="V969" s="3"/>
      <c r="W969" s="3"/>
      <c r="X969" s="3"/>
      <c r="Y969" s="3"/>
      <c r="Z969" s="3"/>
      <c r="AA969" s="3"/>
      <c r="AB969" s="3"/>
      <c r="AC969" s="3"/>
      <c r="AD969" s="3"/>
      <c r="AE969" s="3"/>
      <c r="AF969" s="3"/>
      <c r="AG969" s="3"/>
      <c r="AH969" s="3"/>
      <c r="AI969" s="3"/>
      <c r="AJ969" s="3"/>
      <c r="AK969" s="3"/>
      <c r="AL969" s="3"/>
    </row>
    <row r="970" spans="1:38" ht="12.75">
      <c r="A970" s="3"/>
      <c r="B970" s="3"/>
      <c r="C970" s="3"/>
      <c r="D970" s="3"/>
      <c r="E970" s="4"/>
      <c r="F970" s="4"/>
      <c r="G970" s="4"/>
      <c r="H970" s="111"/>
      <c r="I970" s="4"/>
      <c r="J970" s="4"/>
      <c r="K970" s="319"/>
      <c r="L970" s="113"/>
      <c r="M970" s="3"/>
      <c r="N970" s="3"/>
      <c r="O970" s="3"/>
      <c r="P970" s="3"/>
      <c r="Q970" s="3"/>
      <c r="R970" s="113"/>
      <c r="S970" s="113"/>
      <c r="T970" s="3"/>
      <c r="U970" s="3"/>
      <c r="V970" s="3"/>
      <c r="W970" s="3"/>
      <c r="X970" s="3"/>
      <c r="Y970" s="3"/>
      <c r="Z970" s="3"/>
      <c r="AA970" s="3"/>
      <c r="AB970" s="3"/>
      <c r="AC970" s="3"/>
      <c r="AD970" s="3"/>
      <c r="AE970" s="3"/>
      <c r="AF970" s="3"/>
      <c r="AG970" s="3"/>
      <c r="AH970" s="3"/>
      <c r="AI970" s="3"/>
      <c r="AJ970" s="3"/>
      <c r="AK970" s="3"/>
      <c r="AL970" s="3"/>
    </row>
    <row r="971" spans="1:38" ht="12.75">
      <c r="A971" s="3"/>
      <c r="B971" s="3"/>
      <c r="C971" s="3"/>
      <c r="D971" s="3"/>
      <c r="E971" s="4"/>
      <c r="F971" s="4"/>
      <c r="G971" s="4"/>
      <c r="H971" s="111"/>
      <c r="I971" s="4"/>
      <c r="J971" s="4"/>
      <c r="K971" s="319"/>
      <c r="L971" s="113"/>
      <c r="M971" s="3"/>
      <c r="N971" s="3"/>
      <c r="O971" s="3"/>
      <c r="P971" s="3"/>
      <c r="Q971" s="3"/>
      <c r="R971" s="113"/>
      <c r="S971" s="113"/>
      <c r="T971" s="3"/>
      <c r="U971" s="3"/>
      <c r="V971" s="3"/>
      <c r="W971" s="3"/>
      <c r="X971" s="3"/>
      <c r="Y971" s="3"/>
      <c r="Z971" s="3"/>
      <c r="AA971" s="3"/>
      <c r="AB971" s="3"/>
      <c r="AC971" s="3"/>
      <c r="AD971" s="3"/>
      <c r="AE971" s="3"/>
      <c r="AF971" s="3"/>
      <c r="AG971" s="3"/>
      <c r="AH971" s="3"/>
      <c r="AI971" s="3"/>
      <c r="AJ971" s="3"/>
      <c r="AK971" s="3"/>
      <c r="AL971" s="3"/>
    </row>
    <row r="972" spans="1:38" ht="12.75">
      <c r="A972" s="3"/>
      <c r="B972" s="3"/>
      <c r="C972" s="3"/>
      <c r="D972" s="3"/>
      <c r="E972" s="4"/>
      <c r="F972" s="4"/>
      <c r="G972" s="4"/>
      <c r="H972" s="111"/>
      <c r="I972" s="4"/>
      <c r="J972" s="4"/>
      <c r="K972" s="319"/>
      <c r="L972" s="113"/>
      <c r="M972" s="3"/>
      <c r="N972" s="3"/>
      <c r="O972" s="3"/>
      <c r="P972" s="3"/>
      <c r="Q972" s="3"/>
      <c r="R972" s="113"/>
      <c r="S972" s="113"/>
      <c r="T972" s="3"/>
      <c r="U972" s="3"/>
      <c r="V972" s="3"/>
      <c r="W972" s="3"/>
      <c r="X972" s="3"/>
      <c r="Y972" s="3"/>
      <c r="Z972" s="3"/>
      <c r="AA972" s="3"/>
      <c r="AB972" s="3"/>
      <c r="AC972" s="3"/>
      <c r="AD972" s="3"/>
      <c r="AE972" s="3"/>
      <c r="AF972" s="3"/>
      <c r="AG972" s="3"/>
      <c r="AH972" s="3"/>
      <c r="AI972" s="3"/>
      <c r="AJ972" s="3"/>
      <c r="AK972" s="3"/>
      <c r="AL972" s="3"/>
    </row>
    <row r="973" spans="1:38" ht="12.75">
      <c r="A973" s="3"/>
      <c r="B973" s="3"/>
      <c r="C973" s="3"/>
      <c r="D973" s="3"/>
      <c r="E973" s="4"/>
      <c r="F973" s="4"/>
      <c r="G973" s="4"/>
      <c r="H973" s="111"/>
      <c r="I973" s="4"/>
      <c r="J973" s="4"/>
      <c r="K973" s="319"/>
      <c r="L973" s="113"/>
      <c r="M973" s="3"/>
      <c r="N973" s="3"/>
      <c r="O973" s="3"/>
      <c r="P973" s="3"/>
      <c r="Q973" s="3"/>
      <c r="R973" s="113"/>
      <c r="S973" s="113"/>
      <c r="T973" s="3"/>
      <c r="U973" s="3"/>
      <c r="V973" s="3"/>
      <c r="W973" s="3"/>
      <c r="X973" s="3"/>
      <c r="Y973" s="3"/>
      <c r="Z973" s="3"/>
      <c r="AA973" s="3"/>
      <c r="AB973" s="3"/>
      <c r="AC973" s="3"/>
      <c r="AD973" s="3"/>
      <c r="AE973" s="3"/>
      <c r="AF973" s="3"/>
      <c r="AG973" s="3"/>
      <c r="AH973" s="3"/>
      <c r="AI973" s="3"/>
      <c r="AJ973" s="3"/>
      <c r="AK973" s="3"/>
      <c r="AL973" s="3"/>
    </row>
    <row r="974" spans="1:38" ht="12.75">
      <c r="A974" s="3"/>
      <c r="B974" s="3"/>
      <c r="C974" s="3"/>
      <c r="D974" s="3"/>
      <c r="E974" s="4"/>
      <c r="F974" s="4"/>
      <c r="G974" s="4"/>
      <c r="H974" s="111"/>
      <c r="I974" s="4"/>
      <c r="J974" s="4"/>
      <c r="K974" s="319"/>
      <c r="L974" s="113"/>
      <c r="M974" s="3"/>
      <c r="N974" s="3"/>
      <c r="O974" s="3"/>
      <c r="P974" s="3"/>
      <c r="Q974" s="3"/>
      <c r="R974" s="113"/>
      <c r="S974" s="113"/>
      <c r="T974" s="3"/>
      <c r="U974" s="3"/>
      <c r="V974" s="3"/>
      <c r="W974" s="3"/>
      <c r="X974" s="3"/>
      <c r="Y974" s="3"/>
      <c r="Z974" s="3"/>
      <c r="AA974" s="3"/>
      <c r="AB974" s="3"/>
      <c r="AC974" s="3"/>
      <c r="AD974" s="3"/>
      <c r="AE974" s="3"/>
      <c r="AF974" s="3"/>
      <c r="AG974" s="3"/>
      <c r="AH974" s="3"/>
      <c r="AI974" s="3"/>
      <c r="AJ974" s="3"/>
      <c r="AK974" s="3"/>
      <c r="AL974" s="3"/>
    </row>
    <row r="975" spans="1:38" ht="12.75">
      <c r="A975" s="3"/>
      <c r="B975" s="3"/>
      <c r="C975" s="3"/>
      <c r="D975" s="3"/>
      <c r="E975" s="4"/>
      <c r="F975" s="4"/>
      <c r="G975" s="4"/>
      <c r="H975" s="111"/>
      <c r="I975" s="4"/>
      <c r="J975" s="4"/>
      <c r="K975" s="319"/>
      <c r="L975" s="113"/>
      <c r="M975" s="3"/>
      <c r="N975" s="3"/>
      <c r="O975" s="3"/>
      <c r="P975" s="3"/>
      <c r="Q975" s="3"/>
      <c r="R975" s="113"/>
      <c r="S975" s="113"/>
      <c r="T975" s="3"/>
      <c r="U975" s="3"/>
      <c r="V975" s="3"/>
      <c r="W975" s="3"/>
      <c r="X975" s="3"/>
      <c r="Y975" s="3"/>
      <c r="Z975" s="3"/>
      <c r="AA975" s="3"/>
      <c r="AB975" s="3"/>
      <c r="AC975" s="3"/>
      <c r="AD975" s="3"/>
      <c r="AE975" s="3"/>
      <c r="AF975" s="3"/>
      <c r="AG975" s="3"/>
      <c r="AH975" s="3"/>
      <c r="AI975" s="3"/>
      <c r="AJ975" s="3"/>
      <c r="AK975" s="3"/>
      <c r="AL975" s="3"/>
    </row>
    <row r="976" spans="1:38" ht="12.75">
      <c r="A976" s="3"/>
      <c r="B976" s="3"/>
      <c r="C976" s="3"/>
      <c r="D976" s="3"/>
      <c r="E976" s="4"/>
      <c r="F976" s="4"/>
      <c r="G976" s="4"/>
      <c r="H976" s="111"/>
      <c r="I976" s="4"/>
      <c r="J976" s="4"/>
      <c r="K976" s="319"/>
      <c r="L976" s="113"/>
      <c r="M976" s="3"/>
      <c r="N976" s="3"/>
      <c r="O976" s="3"/>
      <c r="P976" s="3"/>
      <c r="Q976" s="3"/>
      <c r="R976" s="113"/>
      <c r="S976" s="113"/>
      <c r="T976" s="3"/>
      <c r="U976" s="3"/>
      <c r="V976" s="3"/>
      <c r="W976" s="3"/>
      <c r="X976" s="3"/>
      <c r="Y976" s="3"/>
      <c r="Z976" s="3"/>
      <c r="AA976" s="3"/>
      <c r="AB976" s="3"/>
      <c r="AC976" s="3"/>
      <c r="AD976" s="3"/>
      <c r="AE976" s="3"/>
      <c r="AF976" s="3"/>
      <c r="AG976" s="3"/>
      <c r="AH976" s="3"/>
      <c r="AI976" s="3"/>
      <c r="AJ976" s="3"/>
      <c r="AK976" s="3"/>
      <c r="AL976" s="3"/>
    </row>
    <row r="977" spans="1:38" ht="12.75">
      <c r="A977" s="3"/>
      <c r="B977" s="3"/>
      <c r="C977" s="3"/>
      <c r="D977" s="3"/>
      <c r="E977" s="4"/>
      <c r="F977" s="4"/>
      <c r="G977" s="4"/>
      <c r="H977" s="111"/>
      <c r="I977" s="4"/>
      <c r="J977" s="4"/>
      <c r="K977" s="319"/>
      <c r="L977" s="113"/>
      <c r="M977" s="3"/>
      <c r="N977" s="3"/>
      <c r="O977" s="3"/>
      <c r="P977" s="3"/>
      <c r="Q977" s="3"/>
      <c r="R977" s="113"/>
      <c r="S977" s="113"/>
      <c r="T977" s="3"/>
      <c r="U977" s="3"/>
      <c r="V977" s="3"/>
      <c r="W977" s="3"/>
      <c r="X977" s="3"/>
      <c r="Y977" s="3"/>
      <c r="Z977" s="3"/>
      <c r="AA977" s="3"/>
      <c r="AB977" s="3"/>
      <c r="AC977" s="3"/>
      <c r="AD977" s="3"/>
      <c r="AE977" s="3"/>
      <c r="AF977" s="3"/>
      <c r="AG977" s="3"/>
      <c r="AH977" s="3"/>
      <c r="AI977" s="3"/>
      <c r="AJ977" s="3"/>
      <c r="AK977" s="3"/>
      <c r="AL977" s="3"/>
    </row>
    <row r="978" spans="1:38" ht="12.75">
      <c r="A978" s="3"/>
      <c r="B978" s="3"/>
      <c r="C978" s="3"/>
      <c r="D978" s="3"/>
      <c r="E978" s="4"/>
      <c r="F978" s="4"/>
      <c r="G978" s="4"/>
      <c r="H978" s="111"/>
      <c r="I978" s="4"/>
      <c r="J978" s="4"/>
      <c r="K978" s="319"/>
      <c r="L978" s="113"/>
      <c r="M978" s="3"/>
      <c r="N978" s="3"/>
      <c r="O978" s="3"/>
      <c r="P978" s="3"/>
      <c r="Q978" s="3"/>
      <c r="R978" s="113"/>
      <c r="S978" s="113"/>
      <c r="T978" s="3"/>
      <c r="U978" s="3"/>
      <c r="V978" s="3"/>
      <c r="W978" s="3"/>
      <c r="X978" s="3"/>
      <c r="Y978" s="3"/>
      <c r="Z978" s="3"/>
      <c r="AA978" s="3"/>
      <c r="AB978" s="3"/>
      <c r="AC978" s="3"/>
      <c r="AD978" s="3"/>
      <c r="AE978" s="3"/>
      <c r="AF978" s="3"/>
      <c r="AG978" s="3"/>
      <c r="AH978" s="3"/>
      <c r="AI978" s="3"/>
      <c r="AJ978" s="3"/>
      <c r="AK978" s="3"/>
      <c r="AL978" s="3"/>
    </row>
    <row r="979" spans="1:38" ht="12.75">
      <c r="A979" s="3"/>
      <c r="B979" s="3"/>
      <c r="C979" s="3"/>
      <c r="D979" s="3"/>
      <c r="E979" s="4"/>
      <c r="F979" s="4"/>
      <c r="G979" s="4"/>
      <c r="H979" s="111"/>
      <c r="I979" s="4"/>
      <c r="J979" s="4"/>
      <c r="K979" s="319"/>
      <c r="L979" s="113"/>
      <c r="M979" s="3"/>
      <c r="N979" s="3"/>
      <c r="O979" s="3"/>
      <c r="P979" s="3"/>
      <c r="Q979" s="3"/>
      <c r="R979" s="113"/>
      <c r="S979" s="113"/>
      <c r="T979" s="3"/>
      <c r="U979" s="3"/>
      <c r="V979" s="3"/>
      <c r="W979" s="3"/>
      <c r="X979" s="3"/>
      <c r="Y979" s="3"/>
      <c r="Z979" s="3"/>
      <c r="AA979" s="3"/>
      <c r="AB979" s="3"/>
      <c r="AC979" s="3"/>
      <c r="AD979" s="3"/>
      <c r="AE979" s="3"/>
      <c r="AF979" s="3"/>
      <c r="AG979" s="3"/>
      <c r="AH979" s="3"/>
      <c r="AI979" s="3"/>
      <c r="AJ979" s="3"/>
      <c r="AK979" s="3"/>
      <c r="AL979" s="3"/>
    </row>
    <row r="980" spans="1:38" ht="12.75">
      <c r="A980" s="3"/>
      <c r="B980" s="3"/>
      <c r="C980" s="3"/>
      <c r="D980" s="3"/>
      <c r="E980" s="4"/>
      <c r="F980" s="4"/>
      <c r="G980" s="4"/>
      <c r="H980" s="111"/>
      <c r="I980" s="4"/>
      <c r="J980" s="4"/>
      <c r="K980" s="319"/>
      <c r="L980" s="113"/>
      <c r="M980" s="3"/>
      <c r="N980" s="3"/>
      <c r="O980" s="3"/>
      <c r="P980" s="3"/>
      <c r="Q980" s="3"/>
      <c r="R980" s="113"/>
      <c r="S980" s="113"/>
      <c r="T980" s="3"/>
      <c r="U980" s="3"/>
      <c r="V980" s="3"/>
      <c r="W980" s="3"/>
      <c r="X980" s="3"/>
      <c r="Y980" s="3"/>
      <c r="Z980" s="3"/>
      <c r="AA980" s="3"/>
      <c r="AB980" s="3"/>
      <c r="AC980" s="3"/>
      <c r="AD980" s="3"/>
      <c r="AE980" s="3"/>
      <c r="AF980" s="3"/>
      <c r="AG980" s="3"/>
      <c r="AH980" s="3"/>
      <c r="AI980" s="3"/>
      <c r="AJ980" s="3"/>
      <c r="AK980" s="3"/>
      <c r="AL980" s="3"/>
    </row>
    <row r="981" spans="1:38" ht="12.75">
      <c r="A981" s="3"/>
      <c r="B981" s="3"/>
      <c r="C981" s="3"/>
      <c r="D981" s="3"/>
      <c r="E981" s="4"/>
      <c r="F981" s="4"/>
      <c r="G981" s="4"/>
      <c r="H981" s="111"/>
      <c r="I981" s="4"/>
      <c r="J981" s="4"/>
      <c r="K981" s="319"/>
      <c r="L981" s="113"/>
      <c r="M981" s="3"/>
      <c r="N981" s="3"/>
      <c r="O981" s="3"/>
      <c r="P981" s="3"/>
      <c r="Q981" s="3"/>
      <c r="R981" s="113"/>
      <c r="S981" s="113"/>
      <c r="T981" s="3"/>
      <c r="U981" s="3"/>
      <c r="V981" s="3"/>
      <c r="W981" s="3"/>
      <c r="X981" s="3"/>
      <c r="Y981" s="3"/>
      <c r="Z981" s="3"/>
      <c r="AA981" s="3"/>
      <c r="AB981" s="3"/>
      <c r="AC981" s="3"/>
      <c r="AD981" s="3"/>
      <c r="AE981" s="3"/>
      <c r="AF981" s="3"/>
      <c r="AG981" s="3"/>
      <c r="AH981" s="3"/>
      <c r="AI981" s="3"/>
      <c r="AJ981" s="3"/>
      <c r="AK981" s="3"/>
      <c r="AL981" s="3"/>
    </row>
    <row r="982" spans="1:38" ht="12.75">
      <c r="A982" s="3"/>
      <c r="B982" s="3"/>
      <c r="C982" s="3"/>
      <c r="D982" s="3"/>
      <c r="E982" s="4"/>
      <c r="F982" s="4"/>
      <c r="G982" s="4"/>
      <c r="H982" s="111"/>
      <c r="I982" s="4"/>
      <c r="J982" s="4"/>
      <c r="K982" s="319"/>
      <c r="L982" s="113"/>
      <c r="M982" s="3"/>
      <c r="N982" s="3"/>
      <c r="O982" s="3"/>
      <c r="P982" s="3"/>
      <c r="Q982" s="3"/>
      <c r="R982" s="113"/>
      <c r="S982" s="113"/>
      <c r="T982" s="3"/>
      <c r="U982" s="3"/>
      <c r="V982" s="3"/>
      <c r="W982" s="3"/>
      <c r="X982" s="3"/>
      <c r="Y982" s="3"/>
      <c r="Z982" s="3"/>
      <c r="AA982" s="3"/>
      <c r="AB982" s="3"/>
      <c r="AC982" s="3"/>
      <c r="AD982" s="3"/>
      <c r="AE982" s="3"/>
      <c r="AF982" s="3"/>
      <c r="AG982" s="3"/>
      <c r="AH982" s="3"/>
      <c r="AI982" s="3"/>
      <c r="AJ982" s="3"/>
      <c r="AK982" s="3"/>
      <c r="AL982" s="3"/>
    </row>
    <row r="983" spans="1:38" ht="12.75">
      <c r="A983" s="3"/>
      <c r="B983" s="3"/>
      <c r="C983" s="3"/>
      <c r="D983" s="3"/>
      <c r="E983" s="4"/>
      <c r="F983" s="4"/>
      <c r="G983" s="4"/>
      <c r="H983" s="111"/>
      <c r="I983" s="4"/>
      <c r="J983" s="4"/>
      <c r="K983" s="319"/>
      <c r="L983" s="113"/>
      <c r="M983" s="3"/>
      <c r="N983" s="3"/>
      <c r="O983" s="3"/>
      <c r="P983" s="3"/>
      <c r="Q983" s="3"/>
      <c r="R983" s="113"/>
      <c r="S983" s="113"/>
      <c r="T983" s="3"/>
      <c r="U983" s="3"/>
      <c r="V983" s="3"/>
      <c r="W983" s="3"/>
      <c r="X983" s="3"/>
      <c r="Y983" s="3"/>
      <c r="Z983" s="3"/>
      <c r="AA983" s="3"/>
      <c r="AB983" s="3"/>
      <c r="AC983" s="3"/>
      <c r="AD983" s="3"/>
      <c r="AE983" s="3"/>
      <c r="AF983" s="3"/>
      <c r="AG983" s="3"/>
      <c r="AH983" s="3"/>
      <c r="AI983" s="3"/>
      <c r="AJ983" s="3"/>
      <c r="AK983" s="3"/>
      <c r="AL983" s="3"/>
    </row>
    <row r="984" spans="1:38" ht="12.75">
      <c r="A984" s="3"/>
      <c r="B984" s="3"/>
      <c r="C984" s="3"/>
      <c r="D984" s="3"/>
      <c r="E984" s="4"/>
      <c r="F984" s="4"/>
      <c r="G984" s="4"/>
      <c r="H984" s="111"/>
      <c r="I984" s="4"/>
      <c r="J984" s="4"/>
      <c r="K984" s="319"/>
      <c r="L984" s="113"/>
      <c r="M984" s="3"/>
      <c r="N984" s="3"/>
      <c r="O984" s="3"/>
      <c r="P984" s="3"/>
      <c r="Q984" s="3"/>
      <c r="R984" s="113"/>
      <c r="S984" s="113"/>
      <c r="T984" s="3"/>
      <c r="U984" s="3"/>
      <c r="V984" s="3"/>
      <c r="W984" s="3"/>
      <c r="X984" s="3"/>
      <c r="Y984" s="3"/>
      <c r="Z984" s="3"/>
      <c r="AA984" s="3"/>
      <c r="AB984" s="3"/>
      <c r="AC984" s="3"/>
      <c r="AD984" s="3"/>
      <c r="AE984" s="3"/>
      <c r="AF984" s="3"/>
      <c r="AG984" s="3"/>
      <c r="AH984" s="3"/>
      <c r="AI984" s="3"/>
      <c r="AJ984" s="3"/>
      <c r="AK984" s="3"/>
      <c r="AL984" s="3"/>
    </row>
    <row r="985" spans="1:38" ht="12.75">
      <c r="A985" s="3"/>
      <c r="B985" s="3"/>
      <c r="C985" s="3"/>
      <c r="D985" s="3"/>
      <c r="E985" s="4"/>
      <c r="F985" s="4"/>
      <c r="G985" s="4"/>
      <c r="H985" s="111"/>
      <c r="I985" s="4"/>
      <c r="J985" s="4"/>
      <c r="K985" s="319"/>
      <c r="L985" s="113"/>
      <c r="M985" s="3"/>
      <c r="N985" s="3"/>
      <c r="O985" s="3"/>
      <c r="P985" s="3"/>
      <c r="Q985" s="3"/>
      <c r="R985" s="113"/>
      <c r="S985" s="113"/>
      <c r="T985" s="3"/>
      <c r="U985" s="3"/>
      <c r="V985" s="3"/>
      <c r="W985" s="3"/>
      <c r="X985" s="3"/>
      <c r="Y985" s="3"/>
      <c r="Z985" s="3"/>
      <c r="AA985" s="3"/>
      <c r="AB985" s="3"/>
      <c r="AC985" s="3"/>
      <c r="AD985" s="3"/>
      <c r="AE985" s="3"/>
      <c r="AF985" s="3"/>
      <c r="AG985" s="3"/>
      <c r="AH985" s="3"/>
      <c r="AI985" s="3"/>
      <c r="AJ985" s="3"/>
      <c r="AK985" s="3"/>
      <c r="AL985" s="3"/>
    </row>
    <row r="986" spans="1:38" ht="12.75">
      <c r="A986" s="3"/>
      <c r="B986" s="3"/>
      <c r="C986" s="3"/>
      <c r="D986" s="3"/>
      <c r="E986" s="4"/>
      <c r="F986" s="4"/>
      <c r="G986" s="4"/>
      <c r="H986" s="111"/>
      <c r="I986" s="4"/>
      <c r="J986" s="4"/>
      <c r="K986" s="319"/>
      <c r="L986" s="113"/>
      <c r="M986" s="3"/>
      <c r="N986" s="3"/>
      <c r="O986" s="3"/>
      <c r="P986" s="3"/>
      <c r="Q986" s="3"/>
      <c r="R986" s="113"/>
      <c r="S986" s="113"/>
      <c r="T986" s="3"/>
      <c r="U986" s="3"/>
      <c r="V986" s="3"/>
      <c r="W986" s="3"/>
      <c r="X986" s="3"/>
      <c r="Y986" s="3"/>
      <c r="Z986" s="3"/>
      <c r="AA986" s="3"/>
      <c r="AB986" s="3"/>
      <c r="AC986" s="3"/>
      <c r="AD986" s="3"/>
      <c r="AE986" s="3"/>
      <c r="AF986" s="3"/>
      <c r="AG986" s="3"/>
      <c r="AH986" s="3"/>
      <c r="AI986" s="3"/>
      <c r="AJ986" s="3"/>
      <c r="AK986" s="3"/>
      <c r="AL986" s="3"/>
    </row>
    <row r="987" spans="1:38" ht="12.75">
      <c r="A987" s="3"/>
      <c r="B987" s="3"/>
      <c r="C987" s="3"/>
      <c r="D987" s="3"/>
      <c r="E987" s="4"/>
      <c r="F987" s="4"/>
      <c r="G987" s="4"/>
      <c r="H987" s="111"/>
      <c r="I987" s="4"/>
      <c r="J987" s="4"/>
      <c r="K987" s="319"/>
      <c r="L987" s="113"/>
      <c r="M987" s="3"/>
      <c r="N987" s="3"/>
      <c r="O987" s="3"/>
      <c r="P987" s="3"/>
      <c r="Q987" s="3"/>
      <c r="R987" s="113"/>
      <c r="S987" s="113"/>
      <c r="T987" s="3"/>
      <c r="U987" s="3"/>
      <c r="V987" s="3"/>
      <c r="W987" s="3"/>
      <c r="X987" s="3"/>
      <c r="Y987" s="3"/>
      <c r="Z987" s="3"/>
      <c r="AA987" s="3"/>
      <c r="AB987" s="3"/>
      <c r="AC987" s="3"/>
      <c r="AD987" s="3"/>
      <c r="AE987" s="3"/>
      <c r="AF987" s="3"/>
      <c r="AG987" s="3"/>
      <c r="AH987" s="3"/>
      <c r="AI987" s="3"/>
      <c r="AJ987" s="3"/>
      <c r="AK987" s="3"/>
      <c r="AL987" s="3"/>
    </row>
    <row r="988" spans="1:38" ht="12.75">
      <c r="A988" s="3"/>
      <c r="B988" s="3"/>
      <c r="C988" s="3"/>
      <c r="D988" s="3"/>
      <c r="E988" s="4"/>
      <c r="F988" s="4"/>
      <c r="G988" s="4"/>
      <c r="H988" s="111"/>
      <c r="I988" s="4"/>
      <c r="J988" s="4"/>
      <c r="K988" s="319"/>
      <c r="L988" s="113"/>
      <c r="M988" s="3"/>
      <c r="N988" s="3"/>
      <c r="O988" s="3"/>
      <c r="P988" s="3"/>
      <c r="Q988" s="3"/>
      <c r="R988" s="113"/>
      <c r="S988" s="113"/>
      <c r="T988" s="3"/>
      <c r="U988" s="3"/>
      <c r="V988" s="3"/>
      <c r="W988" s="3"/>
      <c r="X988" s="3"/>
      <c r="Y988" s="3"/>
      <c r="Z988" s="3"/>
      <c r="AA988" s="3"/>
      <c r="AB988" s="3"/>
      <c r="AC988" s="3"/>
      <c r="AD988" s="3"/>
      <c r="AE988" s="3"/>
      <c r="AF988" s="3"/>
      <c r="AG988" s="3"/>
      <c r="AH988" s="3"/>
      <c r="AI988" s="3"/>
      <c r="AJ988" s="3"/>
      <c r="AK988" s="3"/>
      <c r="AL988" s="3"/>
    </row>
    <row r="989" spans="1:38" ht="12.75">
      <c r="A989" s="3"/>
      <c r="B989" s="3"/>
      <c r="C989" s="3"/>
      <c r="D989" s="3"/>
      <c r="E989" s="4"/>
      <c r="F989" s="4"/>
      <c r="G989" s="4"/>
      <c r="H989" s="111"/>
      <c r="I989" s="4"/>
      <c r="J989" s="4"/>
      <c r="K989" s="319"/>
      <c r="L989" s="113"/>
      <c r="M989" s="3"/>
      <c r="N989" s="3"/>
      <c r="O989" s="3"/>
      <c r="P989" s="3"/>
      <c r="Q989" s="3"/>
      <c r="R989" s="113"/>
      <c r="S989" s="113"/>
      <c r="T989" s="3"/>
      <c r="U989" s="3"/>
      <c r="V989" s="3"/>
      <c r="W989" s="3"/>
      <c r="X989" s="3"/>
      <c r="Y989" s="3"/>
      <c r="Z989" s="3"/>
      <c r="AA989" s="3"/>
      <c r="AB989" s="3"/>
      <c r="AC989" s="3"/>
      <c r="AD989" s="3"/>
      <c r="AE989" s="3"/>
      <c r="AF989" s="3"/>
      <c r="AG989" s="3"/>
      <c r="AH989" s="3"/>
      <c r="AI989" s="3"/>
      <c r="AJ989" s="3"/>
      <c r="AK989" s="3"/>
      <c r="AL989" s="3"/>
    </row>
    <row r="990" spans="1:38" ht="12.75">
      <c r="A990" s="3"/>
      <c r="B990" s="3"/>
      <c r="C990" s="3"/>
      <c r="D990" s="3"/>
      <c r="E990" s="4"/>
      <c r="F990" s="4"/>
      <c r="G990" s="4"/>
      <c r="H990" s="111"/>
      <c r="I990" s="4"/>
      <c r="J990" s="4"/>
      <c r="K990" s="319"/>
      <c r="L990" s="113"/>
      <c r="M990" s="3"/>
      <c r="N990" s="3"/>
      <c r="O990" s="3"/>
      <c r="P990" s="3"/>
      <c r="Q990" s="3"/>
      <c r="R990" s="113"/>
      <c r="S990" s="113"/>
      <c r="T990" s="3"/>
      <c r="U990" s="3"/>
      <c r="V990" s="3"/>
      <c r="W990" s="3"/>
      <c r="X990" s="3"/>
      <c r="Y990" s="3"/>
      <c r="Z990" s="3"/>
      <c r="AA990" s="3"/>
      <c r="AB990" s="3"/>
      <c r="AC990" s="3"/>
      <c r="AD990" s="3"/>
      <c r="AE990" s="3"/>
      <c r="AF990" s="3"/>
      <c r="AG990" s="3"/>
      <c r="AH990" s="3"/>
      <c r="AI990" s="3"/>
      <c r="AJ990" s="3"/>
      <c r="AK990" s="3"/>
      <c r="AL990" s="3"/>
    </row>
    <row r="991" spans="1:38" ht="12.75">
      <c r="A991" s="3"/>
      <c r="B991" s="3"/>
      <c r="C991" s="3"/>
      <c r="D991" s="3"/>
      <c r="E991" s="4"/>
      <c r="F991" s="4"/>
      <c r="G991" s="4"/>
      <c r="H991" s="111"/>
      <c r="I991" s="4"/>
      <c r="J991" s="4"/>
      <c r="K991" s="319"/>
      <c r="L991" s="113"/>
      <c r="M991" s="3"/>
      <c r="N991" s="3"/>
      <c r="O991" s="3"/>
      <c r="P991" s="3"/>
      <c r="Q991" s="3"/>
      <c r="R991" s="113"/>
      <c r="S991" s="113"/>
      <c r="T991" s="3"/>
      <c r="U991" s="3"/>
      <c r="V991" s="3"/>
      <c r="W991" s="3"/>
      <c r="X991" s="3"/>
      <c r="Y991" s="3"/>
      <c r="Z991" s="3"/>
      <c r="AA991" s="3"/>
      <c r="AB991" s="3"/>
      <c r="AC991" s="3"/>
      <c r="AD991" s="3"/>
      <c r="AE991" s="3"/>
      <c r="AF991" s="3"/>
      <c r="AG991" s="3"/>
      <c r="AH991" s="3"/>
      <c r="AI991" s="3"/>
      <c r="AJ991" s="3"/>
      <c r="AK991" s="3"/>
      <c r="AL991" s="3"/>
    </row>
    <row r="992" spans="1:38" ht="12.75">
      <c r="A992" s="3"/>
      <c r="B992" s="3"/>
      <c r="C992" s="3"/>
      <c r="D992" s="3"/>
      <c r="E992" s="4"/>
      <c r="F992" s="4"/>
      <c r="G992" s="4"/>
      <c r="H992" s="111"/>
      <c r="I992" s="4"/>
      <c r="J992" s="4"/>
      <c r="K992" s="319"/>
      <c r="L992" s="113"/>
      <c r="M992" s="3"/>
      <c r="N992" s="3"/>
      <c r="O992" s="3"/>
      <c r="P992" s="3"/>
      <c r="Q992" s="3"/>
      <c r="R992" s="113"/>
      <c r="S992" s="113"/>
      <c r="T992" s="3"/>
      <c r="U992" s="3"/>
      <c r="V992" s="3"/>
      <c r="W992" s="3"/>
      <c r="X992" s="3"/>
      <c r="Y992" s="3"/>
      <c r="Z992" s="3"/>
      <c r="AA992" s="3"/>
      <c r="AB992" s="3"/>
      <c r="AC992" s="3"/>
      <c r="AD992" s="3"/>
      <c r="AE992" s="3"/>
      <c r="AF992" s="3"/>
      <c r="AG992" s="3"/>
      <c r="AH992" s="3"/>
      <c r="AI992" s="3"/>
      <c r="AJ992" s="3"/>
      <c r="AK992" s="3"/>
      <c r="AL992" s="3"/>
    </row>
    <row r="993" spans="1:38" ht="12.75">
      <c r="A993" s="3"/>
      <c r="B993" s="3"/>
      <c r="C993" s="3"/>
      <c r="D993" s="3"/>
      <c r="E993" s="4"/>
      <c r="F993" s="4"/>
      <c r="G993" s="4"/>
      <c r="H993" s="111"/>
      <c r="I993" s="4"/>
      <c r="J993" s="4"/>
      <c r="K993" s="319"/>
      <c r="L993" s="113"/>
      <c r="M993" s="3"/>
      <c r="N993" s="3"/>
      <c r="O993" s="3"/>
      <c r="P993" s="3"/>
      <c r="Q993" s="3"/>
      <c r="R993" s="113"/>
      <c r="S993" s="113"/>
      <c r="T993" s="3"/>
      <c r="U993" s="3"/>
      <c r="V993" s="3"/>
      <c r="W993" s="3"/>
      <c r="X993" s="3"/>
      <c r="Y993" s="3"/>
      <c r="Z993" s="3"/>
      <c r="AA993" s="3"/>
      <c r="AB993" s="3"/>
      <c r="AC993" s="3"/>
      <c r="AD993" s="3"/>
      <c r="AE993" s="3"/>
      <c r="AF993" s="3"/>
      <c r="AG993" s="3"/>
      <c r="AH993" s="3"/>
      <c r="AI993" s="3"/>
      <c r="AJ993" s="3"/>
      <c r="AK993" s="3"/>
      <c r="AL993" s="3"/>
    </row>
    <row r="994" spans="1:38" ht="12.75">
      <c r="A994" s="3"/>
      <c r="B994" s="3"/>
      <c r="C994" s="3"/>
      <c r="D994" s="3"/>
      <c r="E994" s="4"/>
      <c r="F994" s="4"/>
      <c r="G994" s="4"/>
      <c r="H994" s="111"/>
      <c r="I994" s="4"/>
      <c r="J994" s="4"/>
      <c r="K994" s="319"/>
      <c r="L994" s="113"/>
      <c r="M994" s="3"/>
      <c r="N994" s="3"/>
      <c r="O994" s="3"/>
      <c r="P994" s="3"/>
      <c r="Q994" s="3"/>
      <c r="R994" s="113"/>
      <c r="S994" s="113"/>
      <c r="T994" s="3"/>
      <c r="U994" s="3"/>
      <c r="V994" s="3"/>
      <c r="W994" s="3"/>
      <c r="X994" s="3"/>
      <c r="Y994" s="3"/>
      <c r="Z994" s="3"/>
      <c r="AA994" s="3"/>
      <c r="AB994" s="3"/>
      <c r="AC994" s="3"/>
      <c r="AD994" s="3"/>
      <c r="AE994" s="3"/>
      <c r="AF994" s="3"/>
      <c r="AG994" s="3"/>
      <c r="AH994" s="3"/>
      <c r="AI994" s="3"/>
      <c r="AJ994" s="3"/>
      <c r="AK994" s="3"/>
      <c r="AL994" s="3"/>
    </row>
    <row r="995" spans="1:38" ht="12.75">
      <c r="A995" s="3"/>
      <c r="B995" s="3"/>
      <c r="C995" s="3"/>
      <c r="D995" s="3"/>
      <c r="E995" s="4"/>
      <c r="F995" s="4"/>
      <c r="G995" s="4"/>
      <c r="H995" s="111"/>
      <c r="I995" s="4"/>
      <c r="J995" s="4"/>
      <c r="K995" s="319"/>
      <c r="L995" s="113"/>
      <c r="M995" s="3"/>
      <c r="N995" s="3"/>
      <c r="O995" s="3"/>
      <c r="P995" s="3"/>
      <c r="Q995" s="3"/>
      <c r="R995" s="113"/>
      <c r="S995" s="113"/>
      <c r="T995" s="3"/>
      <c r="U995" s="3"/>
      <c r="V995" s="3"/>
      <c r="W995" s="3"/>
      <c r="X995" s="3"/>
      <c r="Y995" s="3"/>
      <c r="Z995" s="3"/>
      <c r="AA995" s="3"/>
      <c r="AB995" s="3"/>
      <c r="AC995" s="3"/>
      <c r="AD995" s="3"/>
      <c r="AE995" s="3"/>
      <c r="AF995" s="3"/>
      <c r="AG995" s="3"/>
      <c r="AH995" s="3"/>
      <c r="AI995" s="3"/>
      <c r="AJ995" s="3"/>
      <c r="AK995" s="3"/>
      <c r="AL995" s="3"/>
    </row>
    <row r="996" spans="1:38" ht="12.75">
      <c r="A996" s="3"/>
      <c r="B996" s="3"/>
      <c r="C996" s="3"/>
      <c r="D996" s="3"/>
      <c r="E996" s="4"/>
      <c r="F996" s="4"/>
      <c r="G996" s="4"/>
      <c r="H996" s="111"/>
      <c r="I996" s="4"/>
      <c r="J996" s="4"/>
      <c r="K996" s="319"/>
      <c r="L996" s="113"/>
      <c r="M996" s="3"/>
      <c r="N996" s="3"/>
      <c r="O996" s="3"/>
      <c r="P996" s="3"/>
      <c r="Q996" s="3"/>
      <c r="R996" s="113"/>
      <c r="S996" s="113"/>
      <c r="T996" s="3"/>
      <c r="U996" s="3"/>
      <c r="V996" s="3"/>
      <c r="W996" s="3"/>
      <c r="X996" s="3"/>
      <c r="Y996" s="3"/>
      <c r="Z996" s="3"/>
      <c r="AA996" s="3"/>
      <c r="AB996" s="3"/>
      <c r="AC996" s="3"/>
      <c r="AD996" s="3"/>
      <c r="AE996" s="3"/>
      <c r="AF996" s="3"/>
      <c r="AG996" s="3"/>
      <c r="AH996" s="3"/>
      <c r="AI996" s="3"/>
      <c r="AJ996" s="3"/>
      <c r="AK996" s="3"/>
      <c r="AL996" s="3"/>
    </row>
    <row r="997" spans="1:38" ht="12.75">
      <c r="A997" s="3"/>
      <c r="B997" s="3"/>
      <c r="C997" s="3"/>
      <c r="D997" s="3"/>
      <c r="E997" s="4"/>
      <c r="F997" s="4"/>
      <c r="G997" s="4"/>
      <c r="H997" s="111"/>
      <c r="I997" s="4"/>
      <c r="J997" s="4"/>
      <c r="K997" s="319"/>
      <c r="L997" s="113"/>
      <c r="M997" s="3"/>
      <c r="N997" s="3"/>
      <c r="O997" s="3"/>
      <c r="P997" s="3"/>
      <c r="Q997" s="3"/>
      <c r="R997" s="113"/>
      <c r="S997" s="113"/>
      <c r="T997" s="3"/>
      <c r="U997" s="3"/>
      <c r="V997" s="3"/>
      <c r="W997" s="3"/>
      <c r="X997" s="3"/>
      <c r="Y997" s="3"/>
      <c r="Z997" s="3"/>
      <c r="AA997" s="3"/>
      <c r="AB997" s="3"/>
      <c r="AC997" s="3"/>
      <c r="AD997" s="3"/>
      <c r="AE997" s="3"/>
      <c r="AF997" s="3"/>
      <c r="AG997" s="3"/>
      <c r="AH997" s="3"/>
      <c r="AI997" s="3"/>
      <c r="AJ997" s="3"/>
      <c r="AK997" s="3"/>
      <c r="AL997" s="3"/>
    </row>
    <row r="998" spans="1:38" ht="12.75">
      <c r="A998" s="3"/>
      <c r="B998" s="3"/>
      <c r="C998" s="3"/>
      <c r="D998" s="3"/>
      <c r="E998" s="4"/>
      <c r="F998" s="4"/>
      <c r="G998" s="4"/>
      <c r="H998" s="111"/>
      <c r="I998" s="4"/>
      <c r="J998" s="4"/>
      <c r="K998" s="319"/>
      <c r="L998" s="113"/>
      <c r="M998" s="3"/>
      <c r="N998" s="3"/>
      <c r="O998" s="3"/>
      <c r="P998" s="3"/>
      <c r="Q998" s="3"/>
      <c r="R998" s="113"/>
      <c r="S998" s="113"/>
      <c r="T998" s="3"/>
      <c r="U998" s="3"/>
      <c r="V998" s="3"/>
      <c r="W998" s="3"/>
      <c r="X998" s="3"/>
      <c r="Y998" s="3"/>
      <c r="Z998" s="3"/>
      <c r="AA998" s="3"/>
      <c r="AB998" s="3"/>
      <c r="AC998" s="3"/>
      <c r="AD998" s="3"/>
      <c r="AE998" s="3"/>
      <c r="AF998" s="3"/>
      <c r="AG998" s="3"/>
      <c r="AH998" s="3"/>
      <c r="AI998" s="3"/>
      <c r="AJ998" s="3"/>
      <c r="AK998" s="3"/>
      <c r="AL998" s="3"/>
    </row>
    <row r="999" spans="1:38" ht="12.75">
      <c r="A999" s="3"/>
      <c r="B999" s="3"/>
      <c r="C999" s="3"/>
      <c r="D999" s="3"/>
      <c r="E999" s="4"/>
      <c r="F999" s="4"/>
      <c r="G999" s="4"/>
      <c r="H999" s="111"/>
      <c r="I999" s="4"/>
      <c r="J999" s="4"/>
      <c r="K999" s="319"/>
      <c r="L999" s="113"/>
      <c r="M999" s="3"/>
      <c r="N999" s="3"/>
      <c r="O999" s="3"/>
      <c r="P999" s="3"/>
      <c r="Q999" s="3"/>
      <c r="R999" s="113"/>
      <c r="S999" s="113"/>
      <c r="T999" s="3"/>
      <c r="U999" s="3"/>
      <c r="V999" s="3"/>
      <c r="W999" s="3"/>
      <c r="X999" s="3"/>
      <c r="Y999" s="3"/>
      <c r="Z999" s="3"/>
      <c r="AA999" s="3"/>
      <c r="AB999" s="3"/>
      <c r="AC999" s="3"/>
      <c r="AD999" s="3"/>
      <c r="AE999" s="3"/>
      <c r="AF999" s="3"/>
      <c r="AG999" s="3"/>
      <c r="AH999" s="3"/>
      <c r="AI999" s="3"/>
      <c r="AJ999" s="3"/>
      <c r="AK999" s="3"/>
      <c r="AL999" s="3"/>
    </row>
    <row r="1000" spans="1:38" ht="12.75">
      <c r="A1000" s="3"/>
      <c r="B1000" s="3"/>
      <c r="C1000" s="3"/>
      <c r="D1000" s="3"/>
      <c r="E1000" s="4"/>
      <c r="F1000" s="4"/>
      <c r="G1000" s="4"/>
      <c r="H1000" s="111"/>
      <c r="I1000" s="4"/>
      <c r="J1000" s="4"/>
      <c r="K1000" s="319"/>
      <c r="L1000" s="113"/>
      <c r="M1000" s="3"/>
      <c r="N1000" s="3"/>
      <c r="O1000" s="3"/>
      <c r="P1000" s="3"/>
      <c r="Q1000" s="3"/>
      <c r="R1000" s="113"/>
      <c r="S1000" s="113"/>
      <c r="T1000" s="3"/>
      <c r="U1000" s="3"/>
      <c r="V1000" s="3"/>
      <c r="W1000" s="3"/>
      <c r="X1000" s="3"/>
      <c r="Y1000" s="3"/>
      <c r="Z1000" s="3"/>
      <c r="AA1000" s="3"/>
      <c r="AB1000" s="3"/>
      <c r="AC1000" s="3"/>
      <c r="AD1000" s="3"/>
      <c r="AE1000" s="3"/>
      <c r="AF1000" s="3"/>
      <c r="AG1000" s="3"/>
      <c r="AH1000" s="3"/>
      <c r="AI1000" s="3"/>
      <c r="AJ1000" s="3"/>
      <c r="AK1000" s="3"/>
      <c r="AL1000" s="3"/>
    </row>
    <row r="1001" spans="1:38" ht="12.75">
      <c r="A1001" s="3"/>
      <c r="B1001" s="3"/>
      <c r="C1001" s="3"/>
      <c r="D1001" s="3"/>
      <c r="E1001" s="4"/>
      <c r="F1001" s="4"/>
      <c r="G1001" s="4"/>
      <c r="H1001" s="111"/>
      <c r="I1001" s="4"/>
      <c r="J1001" s="4"/>
      <c r="K1001" s="319"/>
      <c r="L1001" s="113"/>
      <c r="M1001" s="3"/>
      <c r="N1001" s="3"/>
      <c r="O1001" s="3"/>
      <c r="P1001" s="3"/>
      <c r="Q1001" s="3"/>
      <c r="R1001" s="113"/>
      <c r="S1001" s="113"/>
      <c r="T1001" s="3"/>
      <c r="U1001" s="3"/>
      <c r="V1001" s="3"/>
      <c r="W1001" s="3"/>
      <c r="X1001" s="3"/>
      <c r="Y1001" s="3"/>
      <c r="Z1001" s="3"/>
      <c r="AA1001" s="3"/>
      <c r="AB1001" s="3"/>
      <c r="AC1001" s="3"/>
      <c r="AD1001" s="3"/>
      <c r="AE1001" s="3"/>
      <c r="AF1001" s="3"/>
      <c r="AG1001" s="3"/>
      <c r="AH1001" s="3"/>
      <c r="AI1001" s="3"/>
      <c r="AJ1001" s="3"/>
      <c r="AK1001" s="3"/>
      <c r="AL1001" s="3"/>
    </row>
    <row r="1002" spans="1:38" ht="12.75">
      <c r="A1002" s="3"/>
      <c r="B1002" s="3"/>
      <c r="C1002" s="3"/>
      <c r="D1002" s="3"/>
      <c r="E1002" s="4"/>
      <c r="F1002" s="4"/>
      <c r="G1002" s="4"/>
      <c r="H1002" s="111"/>
      <c r="I1002" s="4"/>
      <c r="J1002" s="4"/>
      <c r="K1002" s="319"/>
      <c r="L1002" s="113"/>
      <c r="M1002" s="3"/>
      <c r="N1002" s="3"/>
      <c r="O1002" s="3"/>
      <c r="P1002" s="3"/>
      <c r="Q1002" s="3"/>
      <c r="R1002" s="113"/>
      <c r="S1002" s="113"/>
      <c r="T1002" s="3"/>
      <c r="U1002" s="3"/>
      <c r="V1002" s="3"/>
      <c r="W1002" s="3"/>
      <c r="X1002" s="3"/>
      <c r="Y1002" s="3"/>
      <c r="Z1002" s="3"/>
      <c r="AA1002" s="3"/>
      <c r="AB1002" s="3"/>
      <c r="AC1002" s="3"/>
      <c r="AD1002" s="3"/>
      <c r="AE1002" s="3"/>
      <c r="AF1002" s="3"/>
      <c r="AG1002" s="3"/>
      <c r="AH1002" s="3"/>
      <c r="AI1002" s="3"/>
      <c r="AJ1002" s="3"/>
      <c r="AK1002" s="3"/>
      <c r="AL1002" s="3"/>
    </row>
    <row r="1003" spans="1:38" ht="12.75">
      <c r="A1003" s="3"/>
      <c r="B1003" s="3"/>
      <c r="C1003" s="3"/>
      <c r="D1003" s="3"/>
      <c r="E1003" s="4"/>
      <c r="F1003" s="4"/>
      <c r="G1003" s="4"/>
      <c r="H1003" s="111"/>
      <c r="I1003" s="4"/>
      <c r="J1003" s="4"/>
      <c r="K1003" s="319"/>
      <c r="L1003" s="113"/>
      <c r="M1003" s="3"/>
      <c r="N1003" s="3"/>
      <c r="O1003" s="3"/>
      <c r="P1003" s="3"/>
      <c r="Q1003" s="3"/>
      <c r="R1003" s="113"/>
      <c r="S1003" s="113"/>
      <c r="T1003" s="3"/>
      <c r="U1003" s="3"/>
      <c r="V1003" s="3"/>
      <c r="W1003" s="3"/>
      <c r="X1003" s="3"/>
      <c r="Y1003" s="3"/>
      <c r="Z1003" s="3"/>
      <c r="AA1003" s="3"/>
      <c r="AB1003" s="3"/>
      <c r="AC1003" s="3"/>
      <c r="AD1003" s="3"/>
      <c r="AE1003" s="3"/>
      <c r="AF1003" s="3"/>
      <c r="AG1003" s="3"/>
      <c r="AH1003" s="3"/>
      <c r="AI1003" s="3"/>
      <c r="AJ1003" s="3"/>
      <c r="AK1003" s="3"/>
      <c r="AL1003" s="3"/>
    </row>
    <row r="1004" spans="1:38" ht="12.75">
      <c r="A1004" s="3"/>
      <c r="B1004" s="3"/>
      <c r="C1004" s="3"/>
      <c r="D1004" s="3"/>
      <c r="E1004" s="4"/>
      <c r="F1004" s="4"/>
      <c r="G1004" s="4"/>
      <c r="H1004" s="111"/>
      <c r="I1004" s="4"/>
      <c r="J1004" s="4"/>
      <c r="K1004" s="319"/>
      <c r="L1004" s="113"/>
      <c r="M1004" s="3"/>
      <c r="N1004" s="3"/>
      <c r="O1004" s="3"/>
      <c r="P1004" s="3"/>
      <c r="Q1004" s="3"/>
      <c r="R1004" s="113"/>
      <c r="S1004" s="113"/>
      <c r="T1004" s="3"/>
      <c r="U1004" s="3"/>
      <c r="V1004" s="3"/>
      <c r="W1004" s="3"/>
      <c r="X1004" s="3"/>
      <c r="Y1004" s="3"/>
      <c r="Z1004" s="3"/>
      <c r="AA1004" s="3"/>
      <c r="AB1004" s="3"/>
      <c r="AC1004" s="3"/>
      <c r="AD1004" s="3"/>
      <c r="AE1004" s="3"/>
      <c r="AF1004" s="3"/>
      <c r="AG1004" s="3"/>
      <c r="AH1004" s="3"/>
      <c r="AI1004" s="3"/>
      <c r="AJ1004" s="3"/>
      <c r="AK1004" s="3"/>
      <c r="AL1004" s="3"/>
    </row>
    <row r="1005" spans="1:38" ht="12.75">
      <c r="A1005" s="3"/>
      <c r="B1005" s="3"/>
      <c r="C1005" s="3"/>
      <c r="D1005" s="3"/>
      <c r="E1005" s="4"/>
      <c r="F1005" s="4"/>
      <c r="G1005" s="4"/>
      <c r="H1005" s="111"/>
      <c r="I1005" s="4"/>
      <c r="J1005" s="4"/>
      <c r="K1005" s="319"/>
      <c r="L1005" s="113"/>
      <c r="M1005" s="3"/>
      <c r="N1005" s="3"/>
      <c r="O1005" s="3"/>
      <c r="P1005" s="3"/>
      <c r="Q1005" s="3"/>
      <c r="R1005" s="113"/>
      <c r="S1005" s="113"/>
      <c r="T1005" s="3"/>
      <c r="U1005" s="3"/>
      <c r="V1005" s="3"/>
      <c r="W1005" s="3"/>
      <c r="X1005" s="3"/>
      <c r="Y1005" s="3"/>
      <c r="Z1005" s="3"/>
      <c r="AA1005" s="3"/>
      <c r="AB1005" s="3"/>
      <c r="AC1005" s="3"/>
      <c r="AD1005" s="3"/>
      <c r="AE1005" s="3"/>
      <c r="AF1005" s="3"/>
      <c r="AG1005" s="3"/>
      <c r="AH1005" s="3"/>
      <c r="AI1005" s="3"/>
      <c r="AJ1005" s="3"/>
      <c r="AK1005" s="3"/>
      <c r="AL1005" s="3"/>
    </row>
    <row r="1006" spans="1:38" ht="12.75">
      <c r="A1006" s="3"/>
      <c r="B1006" s="3"/>
      <c r="C1006" s="3"/>
      <c r="D1006" s="3"/>
      <c r="E1006" s="4"/>
      <c r="F1006" s="4"/>
      <c r="G1006" s="4"/>
      <c r="H1006" s="111"/>
      <c r="I1006" s="4"/>
      <c r="J1006" s="4"/>
      <c r="K1006" s="319"/>
      <c r="L1006" s="113"/>
      <c r="M1006" s="3"/>
      <c r="N1006" s="3"/>
      <c r="O1006" s="3"/>
      <c r="P1006" s="3"/>
      <c r="Q1006" s="3"/>
      <c r="R1006" s="113"/>
      <c r="S1006" s="113"/>
      <c r="T1006" s="3"/>
      <c r="U1006" s="3"/>
      <c r="V1006" s="3"/>
      <c r="W1006" s="3"/>
      <c r="X1006" s="3"/>
      <c r="Y1006" s="3"/>
      <c r="Z1006" s="3"/>
      <c r="AA1006" s="3"/>
      <c r="AB1006" s="3"/>
      <c r="AC1006" s="3"/>
      <c r="AD1006" s="3"/>
      <c r="AE1006" s="3"/>
      <c r="AF1006" s="3"/>
      <c r="AG1006" s="3"/>
      <c r="AH1006" s="3"/>
      <c r="AI1006" s="3"/>
      <c r="AJ1006" s="3"/>
      <c r="AK1006" s="3"/>
      <c r="AL1006" s="3"/>
    </row>
    <row r="1007" spans="1:38" ht="12.75">
      <c r="A1007" s="3"/>
      <c r="B1007" s="3"/>
      <c r="C1007" s="3"/>
      <c r="D1007" s="3"/>
      <c r="E1007" s="4"/>
      <c r="F1007" s="4"/>
      <c r="G1007" s="4"/>
      <c r="H1007" s="111"/>
      <c r="I1007" s="4"/>
      <c r="J1007" s="4"/>
      <c r="K1007" s="319"/>
      <c r="L1007" s="113"/>
      <c r="M1007" s="3"/>
      <c r="N1007" s="3"/>
      <c r="O1007" s="3"/>
      <c r="P1007" s="3"/>
      <c r="Q1007" s="3"/>
      <c r="R1007" s="113"/>
      <c r="S1007" s="113"/>
      <c r="T1007" s="3"/>
      <c r="U1007" s="3"/>
      <c r="V1007" s="3"/>
      <c r="W1007" s="3"/>
      <c r="X1007" s="3"/>
      <c r="Y1007" s="3"/>
      <c r="Z1007" s="3"/>
      <c r="AA1007" s="3"/>
      <c r="AB1007" s="3"/>
      <c r="AC1007" s="3"/>
      <c r="AD1007" s="3"/>
      <c r="AE1007" s="3"/>
      <c r="AF1007" s="3"/>
      <c r="AG1007" s="3"/>
      <c r="AH1007" s="3"/>
      <c r="AI1007" s="3"/>
      <c r="AJ1007" s="3"/>
      <c r="AK1007" s="3"/>
      <c r="AL1007" s="3"/>
    </row>
    <row r="1008" spans="1:38" ht="12.75">
      <c r="A1008" s="3"/>
      <c r="B1008" s="3"/>
      <c r="C1008" s="3"/>
      <c r="D1008" s="3"/>
      <c r="E1008" s="4"/>
      <c r="F1008" s="4"/>
      <c r="G1008" s="4"/>
      <c r="H1008" s="111"/>
      <c r="I1008" s="4"/>
      <c r="J1008" s="4"/>
      <c r="K1008" s="319"/>
      <c r="L1008" s="113"/>
      <c r="M1008" s="3"/>
      <c r="N1008" s="3"/>
      <c r="O1008" s="3"/>
      <c r="P1008" s="3"/>
      <c r="Q1008" s="3"/>
      <c r="R1008" s="113"/>
      <c r="S1008" s="113"/>
      <c r="T1008" s="3"/>
      <c r="U1008" s="3"/>
      <c r="V1008" s="3"/>
      <c r="W1008" s="3"/>
      <c r="X1008" s="3"/>
      <c r="Y1008" s="3"/>
      <c r="Z1008" s="3"/>
      <c r="AA1008" s="3"/>
      <c r="AB1008" s="3"/>
      <c r="AC1008" s="3"/>
      <c r="AD1008" s="3"/>
      <c r="AE1008" s="3"/>
      <c r="AF1008" s="3"/>
      <c r="AG1008" s="3"/>
      <c r="AH1008" s="3"/>
      <c r="AI1008" s="3"/>
      <c r="AJ1008" s="3"/>
      <c r="AK1008" s="3"/>
      <c r="AL1008" s="3"/>
    </row>
    <row r="1009" spans="1:38" ht="12.75">
      <c r="A1009" s="3"/>
      <c r="B1009" s="3"/>
      <c r="C1009" s="3"/>
      <c r="D1009" s="3"/>
      <c r="E1009" s="4"/>
      <c r="F1009" s="4"/>
      <c r="G1009" s="4"/>
      <c r="H1009" s="111"/>
      <c r="I1009" s="4"/>
      <c r="J1009" s="4"/>
      <c r="K1009" s="319"/>
      <c r="L1009" s="113"/>
      <c r="M1009" s="3"/>
      <c r="N1009" s="3"/>
      <c r="O1009" s="3"/>
      <c r="P1009" s="3"/>
      <c r="Q1009" s="3"/>
      <c r="R1009" s="113"/>
      <c r="S1009" s="113"/>
      <c r="T1009" s="3"/>
      <c r="U1009" s="3"/>
      <c r="V1009" s="3"/>
      <c r="W1009" s="3"/>
      <c r="X1009" s="3"/>
      <c r="Y1009" s="3"/>
      <c r="Z1009" s="3"/>
      <c r="AA1009" s="3"/>
      <c r="AB1009" s="3"/>
      <c r="AC1009" s="3"/>
      <c r="AD1009" s="3"/>
      <c r="AE1009" s="3"/>
      <c r="AF1009" s="3"/>
      <c r="AG1009" s="3"/>
      <c r="AH1009" s="3"/>
      <c r="AI1009" s="3"/>
      <c r="AJ1009" s="3"/>
      <c r="AK1009" s="3"/>
      <c r="AL1009" s="3"/>
    </row>
    <row r="1010" spans="1:38" ht="12.75">
      <c r="A1010" s="3"/>
      <c r="B1010" s="3"/>
      <c r="C1010" s="3"/>
      <c r="D1010" s="3"/>
      <c r="E1010" s="4"/>
      <c r="F1010" s="4"/>
      <c r="G1010" s="4"/>
      <c r="H1010" s="111"/>
      <c r="I1010" s="4"/>
      <c r="J1010" s="4"/>
      <c r="K1010" s="319"/>
      <c r="L1010" s="113"/>
      <c r="M1010" s="3"/>
      <c r="N1010" s="3"/>
      <c r="O1010" s="3"/>
      <c r="P1010" s="3"/>
      <c r="Q1010" s="3"/>
      <c r="R1010" s="113"/>
      <c r="S1010" s="113"/>
      <c r="T1010" s="3"/>
      <c r="U1010" s="3"/>
      <c r="V1010" s="3"/>
      <c r="W1010" s="3"/>
      <c r="X1010" s="3"/>
      <c r="Y1010" s="3"/>
      <c r="Z1010" s="3"/>
      <c r="AA1010" s="3"/>
      <c r="AB1010" s="3"/>
      <c r="AC1010" s="3"/>
      <c r="AD1010" s="3"/>
      <c r="AE1010" s="3"/>
      <c r="AF1010" s="3"/>
      <c r="AG1010" s="3"/>
      <c r="AH1010" s="3"/>
      <c r="AI1010" s="3"/>
      <c r="AJ1010" s="3"/>
      <c r="AK1010" s="3"/>
      <c r="AL1010" s="3"/>
    </row>
    <row r="1011" spans="1:38" ht="12.75">
      <c r="A1011" s="3"/>
      <c r="B1011" s="3"/>
      <c r="C1011" s="3"/>
      <c r="D1011" s="3"/>
      <c r="E1011" s="4"/>
      <c r="F1011" s="4"/>
      <c r="G1011" s="4"/>
      <c r="H1011" s="111"/>
      <c r="I1011" s="4"/>
      <c r="J1011" s="4"/>
      <c r="K1011" s="319"/>
      <c r="L1011" s="113"/>
      <c r="M1011" s="3"/>
      <c r="N1011" s="3"/>
      <c r="O1011" s="3"/>
      <c r="P1011" s="3"/>
      <c r="Q1011" s="3"/>
      <c r="R1011" s="113"/>
      <c r="S1011" s="113"/>
      <c r="T1011" s="3"/>
      <c r="U1011" s="3"/>
      <c r="V1011" s="3"/>
      <c r="W1011" s="3"/>
      <c r="X1011" s="3"/>
      <c r="Y1011" s="3"/>
      <c r="Z1011" s="3"/>
      <c r="AA1011" s="3"/>
      <c r="AB1011" s="3"/>
      <c r="AC1011" s="3"/>
      <c r="AD1011" s="3"/>
      <c r="AE1011" s="3"/>
      <c r="AF1011" s="3"/>
      <c r="AG1011" s="3"/>
      <c r="AH1011" s="3"/>
      <c r="AI1011" s="3"/>
      <c r="AJ1011" s="3"/>
      <c r="AK1011" s="3"/>
      <c r="AL1011" s="3"/>
    </row>
    <row r="1012" spans="1:38" ht="12.75">
      <c r="A1012" s="3"/>
      <c r="B1012" s="3"/>
      <c r="C1012" s="3"/>
      <c r="D1012" s="3"/>
      <c r="E1012" s="4"/>
      <c r="F1012" s="4"/>
      <c r="G1012" s="4"/>
      <c r="H1012" s="111"/>
      <c r="I1012" s="4"/>
      <c r="J1012" s="4"/>
      <c r="K1012" s="319"/>
      <c r="L1012" s="113"/>
      <c r="M1012" s="3"/>
      <c r="N1012" s="3"/>
      <c r="O1012" s="3"/>
      <c r="P1012" s="3"/>
      <c r="Q1012" s="3"/>
      <c r="R1012" s="113"/>
      <c r="S1012" s="113"/>
      <c r="T1012" s="3"/>
      <c r="U1012" s="3"/>
      <c r="V1012" s="3"/>
      <c r="W1012" s="3"/>
      <c r="X1012" s="3"/>
      <c r="Y1012" s="3"/>
      <c r="Z1012" s="3"/>
      <c r="AA1012" s="3"/>
      <c r="AB1012" s="3"/>
      <c r="AC1012" s="3"/>
      <c r="AD1012" s="3"/>
      <c r="AE1012" s="3"/>
      <c r="AF1012" s="3"/>
      <c r="AG1012" s="3"/>
      <c r="AH1012" s="3"/>
      <c r="AI1012" s="3"/>
      <c r="AJ1012" s="3"/>
      <c r="AK1012" s="3"/>
      <c r="AL1012" s="3"/>
    </row>
    <row r="1013" spans="1:38" ht="12.75">
      <c r="A1013" s="3"/>
      <c r="B1013" s="3"/>
      <c r="C1013" s="3"/>
      <c r="D1013" s="3"/>
      <c r="E1013" s="4"/>
      <c r="F1013" s="4"/>
      <c r="G1013" s="4"/>
      <c r="H1013" s="111"/>
      <c r="I1013" s="4"/>
      <c r="J1013" s="4"/>
      <c r="K1013" s="319"/>
      <c r="L1013" s="113"/>
      <c r="M1013" s="3"/>
      <c r="N1013" s="3"/>
      <c r="O1013" s="3"/>
      <c r="P1013" s="3"/>
      <c r="Q1013" s="3"/>
      <c r="R1013" s="113"/>
      <c r="S1013" s="113"/>
      <c r="T1013" s="3"/>
      <c r="U1013" s="3"/>
      <c r="V1013" s="3"/>
      <c r="W1013" s="3"/>
      <c r="X1013" s="3"/>
      <c r="Y1013" s="3"/>
      <c r="Z1013" s="3"/>
      <c r="AA1013" s="3"/>
      <c r="AB1013" s="3"/>
      <c r="AC1013" s="3"/>
      <c r="AD1013" s="3"/>
      <c r="AE1013" s="3"/>
      <c r="AF1013" s="3"/>
      <c r="AG1013" s="3"/>
      <c r="AH1013" s="3"/>
      <c r="AI1013" s="3"/>
      <c r="AJ1013" s="3"/>
      <c r="AK1013" s="3"/>
      <c r="AL1013" s="3"/>
    </row>
    <row r="1014" spans="1:38" ht="12.75">
      <c r="A1014" s="3"/>
      <c r="B1014" s="3"/>
      <c r="C1014" s="3"/>
      <c r="D1014" s="3"/>
      <c r="E1014" s="4"/>
      <c r="F1014" s="4"/>
      <c r="G1014" s="4"/>
      <c r="H1014" s="111"/>
      <c r="I1014" s="4"/>
      <c r="J1014" s="4"/>
      <c r="K1014" s="319"/>
      <c r="L1014" s="113"/>
      <c r="M1014" s="3"/>
      <c r="N1014" s="3"/>
      <c r="O1014" s="3"/>
      <c r="P1014" s="3"/>
      <c r="Q1014" s="3"/>
      <c r="R1014" s="113"/>
      <c r="S1014" s="113"/>
      <c r="T1014" s="3"/>
      <c r="U1014" s="3"/>
      <c r="V1014" s="3"/>
      <c r="W1014" s="3"/>
      <c r="X1014" s="3"/>
      <c r="Y1014" s="3"/>
      <c r="Z1014" s="3"/>
      <c r="AA1014" s="3"/>
      <c r="AB1014" s="3"/>
      <c r="AC1014" s="3"/>
      <c r="AD1014" s="3"/>
      <c r="AE1014" s="3"/>
      <c r="AF1014" s="3"/>
      <c r="AG1014" s="3"/>
      <c r="AH1014" s="3"/>
      <c r="AI1014" s="3"/>
      <c r="AJ1014" s="3"/>
      <c r="AK1014" s="3"/>
      <c r="AL1014" s="3"/>
    </row>
    <row r="1015" spans="1:38" ht="12.75">
      <c r="A1015" s="3"/>
      <c r="B1015" s="3"/>
      <c r="C1015" s="3"/>
      <c r="D1015" s="3"/>
      <c r="E1015" s="4"/>
      <c r="F1015" s="4"/>
      <c r="G1015" s="4"/>
      <c r="H1015" s="111"/>
      <c r="I1015" s="4"/>
      <c r="J1015" s="4"/>
      <c r="K1015" s="319"/>
      <c r="L1015" s="113"/>
      <c r="M1015" s="3"/>
      <c r="N1015" s="3"/>
      <c r="O1015" s="3"/>
      <c r="P1015" s="3"/>
      <c r="Q1015" s="3"/>
      <c r="R1015" s="113"/>
      <c r="S1015" s="113"/>
      <c r="T1015" s="3"/>
      <c r="U1015" s="3"/>
      <c r="V1015" s="3"/>
      <c r="W1015" s="3"/>
      <c r="X1015" s="3"/>
      <c r="Y1015" s="3"/>
      <c r="Z1015" s="3"/>
      <c r="AA1015" s="3"/>
      <c r="AB1015" s="3"/>
      <c r="AC1015" s="3"/>
      <c r="AD1015" s="3"/>
      <c r="AE1015" s="3"/>
      <c r="AF1015" s="3"/>
      <c r="AG1015" s="3"/>
      <c r="AH1015" s="3"/>
      <c r="AI1015" s="3"/>
      <c r="AJ1015" s="3"/>
      <c r="AK1015" s="3"/>
      <c r="AL1015" s="3"/>
    </row>
    <row r="1016" spans="1:38" ht="12.75">
      <c r="A1016" s="3"/>
      <c r="B1016" s="3"/>
      <c r="C1016" s="3"/>
      <c r="D1016" s="3"/>
      <c r="E1016" s="4"/>
      <c r="F1016" s="4"/>
      <c r="G1016" s="4"/>
      <c r="H1016" s="111"/>
      <c r="I1016" s="4"/>
      <c r="J1016" s="4"/>
      <c r="K1016" s="319"/>
      <c r="L1016" s="113"/>
      <c r="M1016" s="3"/>
      <c r="N1016" s="3"/>
      <c r="O1016" s="3"/>
      <c r="P1016" s="3"/>
      <c r="Q1016" s="3"/>
      <c r="R1016" s="113"/>
      <c r="S1016" s="113"/>
      <c r="T1016" s="3"/>
      <c r="U1016" s="3"/>
      <c r="V1016" s="3"/>
      <c r="W1016" s="3"/>
      <c r="X1016" s="3"/>
      <c r="Y1016" s="3"/>
      <c r="Z1016" s="3"/>
      <c r="AA1016" s="3"/>
      <c r="AB1016" s="3"/>
      <c r="AC1016" s="3"/>
      <c r="AD1016" s="3"/>
      <c r="AE1016" s="3"/>
      <c r="AF1016" s="3"/>
      <c r="AG1016" s="3"/>
      <c r="AH1016" s="3"/>
      <c r="AI1016" s="3"/>
      <c r="AJ1016" s="3"/>
      <c r="AK1016" s="3"/>
      <c r="AL1016" s="3"/>
    </row>
    <row r="1017" spans="1:38" ht="12.75">
      <c r="A1017" s="3"/>
      <c r="B1017" s="3"/>
      <c r="C1017" s="3"/>
      <c r="D1017" s="3"/>
      <c r="E1017" s="4"/>
      <c r="F1017" s="4"/>
      <c r="G1017" s="4"/>
      <c r="H1017" s="111"/>
      <c r="I1017" s="4"/>
      <c r="J1017" s="4"/>
      <c r="K1017" s="319"/>
      <c r="L1017" s="113"/>
      <c r="M1017" s="3"/>
      <c r="N1017" s="3"/>
      <c r="O1017" s="3"/>
      <c r="P1017" s="3"/>
      <c r="Q1017" s="3"/>
      <c r="R1017" s="113"/>
      <c r="S1017" s="113"/>
      <c r="T1017" s="3"/>
      <c r="U1017" s="3"/>
      <c r="V1017" s="3"/>
      <c r="W1017" s="3"/>
      <c r="X1017" s="3"/>
      <c r="Y1017" s="3"/>
      <c r="Z1017" s="3"/>
      <c r="AA1017" s="3"/>
      <c r="AB1017" s="3"/>
      <c r="AC1017" s="3"/>
      <c r="AD1017" s="3"/>
      <c r="AE1017" s="3"/>
      <c r="AF1017" s="3"/>
      <c r="AG1017" s="3"/>
      <c r="AH1017" s="3"/>
      <c r="AI1017" s="3"/>
      <c r="AJ1017" s="3"/>
      <c r="AK1017" s="3"/>
      <c r="AL1017" s="3"/>
    </row>
    <row r="1018" spans="1:38" ht="12.75">
      <c r="A1018" s="3"/>
      <c r="B1018" s="3"/>
      <c r="C1018" s="3"/>
      <c r="D1018" s="3"/>
      <c r="E1018" s="4"/>
      <c r="F1018" s="4"/>
      <c r="G1018" s="4"/>
      <c r="H1018" s="111"/>
      <c r="I1018" s="4"/>
      <c r="J1018" s="4"/>
      <c r="K1018" s="319"/>
      <c r="L1018" s="113"/>
      <c r="M1018" s="3"/>
      <c r="N1018" s="3"/>
      <c r="O1018" s="3"/>
      <c r="P1018" s="3"/>
      <c r="Q1018" s="3"/>
      <c r="R1018" s="113"/>
      <c r="S1018" s="113"/>
      <c r="T1018" s="3"/>
      <c r="U1018" s="3"/>
      <c r="V1018" s="3"/>
      <c r="W1018" s="3"/>
      <c r="X1018" s="3"/>
      <c r="Y1018" s="3"/>
      <c r="Z1018" s="3"/>
      <c r="AA1018" s="3"/>
      <c r="AB1018" s="3"/>
      <c r="AC1018" s="3"/>
      <c r="AD1018" s="3"/>
      <c r="AE1018" s="3"/>
      <c r="AF1018" s="3"/>
      <c r="AG1018" s="3"/>
      <c r="AH1018" s="3"/>
      <c r="AI1018" s="3"/>
      <c r="AJ1018" s="3"/>
      <c r="AK1018" s="3"/>
      <c r="AL1018" s="3"/>
    </row>
    <row r="1019" spans="1:38" ht="12.75">
      <c r="A1019" s="3"/>
      <c r="B1019" s="3"/>
      <c r="C1019" s="3"/>
      <c r="D1019" s="3"/>
      <c r="E1019" s="4"/>
      <c r="F1019" s="4"/>
      <c r="G1019" s="4"/>
      <c r="H1019" s="111"/>
      <c r="I1019" s="4"/>
      <c r="J1019" s="4"/>
      <c r="K1019" s="319"/>
      <c r="L1019" s="113"/>
      <c r="M1019" s="3"/>
      <c r="N1019" s="3"/>
      <c r="O1019" s="3"/>
      <c r="P1019" s="3"/>
      <c r="Q1019" s="3"/>
      <c r="R1019" s="113"/>
      <c r="S1019" s="113"/>
      <c r="T1019" s="3"/>
      <c r="U1019" s="3"/>
      <c r="V1019" s="3"/>
      <c r="W1019" s="3"/>
      <c r="X1019" s="3"/>
      <c r="Y1019" s="3"/>
      <c r="Z1019" s="3"/>
      <c r="AA1019" s="3"/>
      <c r="AB1019" s="3"/>
      <c r="AC1019" s="3"/>
      <c r="AD1019" s="3"/>
      <c r="AE1019" s="3"/>
      <c r="AF1019" s="3"/>
      <c r="AG1019" s="3"/>
      <c r="AH1019" s="3"/>
      <c r="AI1019" s="3"/>
      <c r="AJ1019" s="3"/>
      <c r="AK1019" s="3"/>
      <c r="AL1019" s="3"/>
    </row>
    <row r="1020" spans="1:38" ht="12.75">
      <c r="A1020" s="3"/>
      <c r="B1020" s="3"/>
      <c r="C1020" s="3"/>
      <c r="D1020" s="3"/>
      <c r="E1020" s="4"/>
      <c r="F1020" s="4"/>
      <c r="G1020" s="4"/>
      <c r="H1020" s="111"/>
      <c r="I1020" s="4"/>
      <c r="J1020" s="4"/>
      <c r="K1020" s="319"/>
      <c r="L1020" s="113"/>
      <c r="M1020" s="3"/>
      <c r="N1020" s="3"/>
      <c r="O1020" s="3"/>
      <c r="P1020" s="3"/>
      <c r="Q1020" s="3"/>
      <c r="R1020" s="113"/>
      <c r="S1020" s="113"/>
      <c r="T1020" s="3"/>
      <c r="U1020" s="3"/>
      <c r="V1020" s="3"/>
      <c r="W1020" s="3"/>
      <c r="X1020" s="3"/>
      <c r="Y1020" s="3"/>
      <c r="Z1020" s="3"/>
      <c r="AA1020" s="3"/>
      <c r="AB1020" s="3"/>
      <c r="AC1020" s="3"/>
      <c r="AD1020" s="3"/>
      <c r="AE1020" s="3"/>
      <c r="AF1020" s="3"/>
      <c r="AG1020" s="3"/>
      <c r="AH1020" s="3"/>
      <c r="AI1020" s="3"/>
      <c r="AJ1020" s="3"/>
      <c r="AK1020" s="3"/>
      <c r="AL1020" s="3"/>
    </row>
    <row r="1021" spans="1:38" ht="12.75">
      <c r="A1021" s="3"/>
      <c r="B1021" s="3"/>
      <c r="C1021" s="3"/>
      <c r="D1021" s="3"/>
      <c r="E1021" s="4"/>
      <c r="F1021" s="4"/>
      <c r="G1021" s="4"/>
      <c r="H1021" s="111"/>
      <c r="I1021" s="4"/>
      <c r="J1021" s="4"/>
      <c r="K1021" s="319"/>
      <c r="L1021" s="113"/>
      <c r="M1021" s="3"/>
      <c r="N1021" s="3"/>
      <c r="O1021" s="3"/>
      <c r="P1021" s="3"/>
      <c r="Q1021" s="3"/>
      <c r="R1021" s="113"/>
      <c r="S1021" s="113"/>
      <c r="T1021" s="3"/>
      <c r="U1021" s="3"/>
      <c r="V1021" s="3"/>
      <c r="W1021" s="3"/>
      <c r="X1021" s="3"/>
      <c r="Y1021" s="3"/>
      <c r="Z1021" s="3"/>
      <c r="AA1021" s="3"/>
      <c r="AB1021" s="3"/>
      <c r="AC1021" s="3"/>
      <c r="AD1021" s="3"/>
      <c r="AE1021" s="3"/>
      <c r="AF1021" s="3"/>
      <c r="AG1021" s="3"/>
      <c r="AH1021" s="3"/>
      <c r="AI1021" s="3"/>
      <c r="AJ1021" s="3"/>
      <c r="AK1021" s="3"/>
      <c r="AL1021" s="3"/>
    </row>
    <row r="1022" spans="1:38" ht="12.75">
      <c r="A1022" s="3"/>
      <c r="B1022" s="3"/>
      <c r="C1022" s="3"/>
      <c r="D1022" s="3"/>
      <c r="E1022" s="4"/>
      <c r="F1022" s="4"/>
      <c r="G1022" s="4"/>
      <c r="H1022" s="111"/>
      <c r="I1022" s="4"/>
      <c r="J1022" s="4"/>
      <c r="K1022" s="319"/>
      <c r="L1022" s="113"/>
      <c r="M1022" s="3"/>
      <c r="N1022" s="3"/>
      <c r="O1022" s="3"/>
      <c r="P1022" s="3"/>
      <c r="Q1022" s="3"/>
      <c r="R1022" s="113"/>
      <c r="S1022" s="113"/>
      <c r="T1022" s="3"/>
      <c r="U1022" s="3"/>
      <c r="V1022" s="3"/>
      <c r="W1022" s="3"/>
      <c r="X1022" s="3"/>
      <c r="Y1022" s="3"/>
      <c r="Z1022" s="3"/>
      <c r="AA1022" s="3"/>
      <c r="AB1022" s="3"/>
      <c r="AC1022" s="3"/>
      <c r="AD1022" s="3"/>
      <c r="AE1022" s="3"/>
      <c r="AF1022" s="3"/>
      <c r="AG1022" s="3"/>
      <c r="AH1022" s="3"/>
      <c r="AI1022" s="3"/>
      <c r="AJ1022" s="3"/>
      <c r="AK1022" s="3"/>
      <c r="AL1022" s="3"/>
    </row>
    <row r="1023" spans="1:38" ht="12.75">
      <c r="A1023" s="3"/>
      <c r="B1023" s="3"/>
      <c r="C1023" s="3"/>
      <c r="D1023" s="3"/>
      <c r="E1023" s="4"/>
      <c r="F1023" s="4"/>
      <c r="G1023" s="4"/>
      <c r="H1023" s="111"/>
      <c r="I1023" s="4"/>
      <c r="J1023" s="4"/>
      <c r="K1023" s="319"/>
      <c r="L1023" s="113"/>
      <c r="M1023" s="3"/>
      <c r="N1023" s="3"/>
      <c r="O1023" s="3"/>
      <c r="P1023" s="3"/>
      <c r="Q1023" s="3"/>
      <c r="R1023" s="113"/>
      <c r="S1023" s="113"/>
      <c r="T1023" s="3"/>
      <c r="U1023" s="3"/>
      <c r="V1023" s="3"/>
      <c r="W1023" s="3"/>
      <c r="X1023" s="3"/>
      <c r="Y1023" s="3"/>
      <c r="Z1023" s="3"/>
      <c r="AA1023" s="3"/>
      <c r="AB1023" s="3"/>
      <c r="AC1023" s="3"/>
      <c r="AD1023" s="3"/>
      <c r="AE1023" s="3"/>
      <c r="AF1023" s="3"/>
      <c r="AG1023" s="3"/>
      <c r="AH1023" s="3"/>
      <c r="AI1023" s="3"/>
      <c r="AJ1023" s="3"/>
      <c r="AK1023" s="3"/>
      <c r="AL1023" s="3"/>
    </row>
    <row r="1024" spans="1:38" ht="12.75">
      <c r="A1024" s="3"/>
      <c r="B1024" s="3"/>
      <c r="C1024" s="3"/>
      <c r="D1024" s="3"/>
      <c r="E1024" s="4"/>
      <c r="F1024" s="4"/>
      <c r="G1024" s="4"/>
      <c r="H1024" s="111"/>
      <c r="I1024" s="4"/>
      <c r="J1024" s="4"/>
      <c r="K1024" s="319"/>
      <c r="L1024" s="113"/>
      <c r="M1024" s="3"/>
      <c r="N1024" s="3"/>
      <c r="O1024" s="3"/>
      <c r="P1024" s="3"/>
      <c r="Q1024" s="3"/>
      <c r="R1024" s="113"/>
      <c r="S1024" s="113"/>
      <c r="T1024" s="3"/>
      <c r="U1024" s="3"/>
      <c r="V1024" s="3"/>
      <c r="W1024" s="3"/>
      <c r="X1024" s="3"/>
      <c r="Y1024" s="3"/>
      <c r="Z1024" s="3"/>
      <c r="AA1024" s="3"/>
      <c r="AB1024" s="3"/>
      <c r="AC1024" s="3"/>
      <c r="AD1024" s="3"/>
      <c r="AE1024" s="3"/>
      <c r="AF1024" s="3"/>
      <c r="AG1024" s="3"/>
      <c r="AH1024" s="3"/>
      <c r="AI1024" s="3"/>
      <c r="AJ1024" s="3"/>
      <c r="AK1024" s="3"/>
      <c r="AL1024" s="3"/>
    </row>
    <row r="1025" spans="1:38" ht="12.75">
      <c r="A1025" s="3"/>
      <c r="B1025" s="3"/>
      <c r="C1025" s="3"/>
      <c r="D1025" s="3"/>
      <c r="E1025" s="4"/>
      <c r="F1025" s="4"/>
      <c r="G1025" s="4"/>
      <c r="H1025" s="111"/>
      <c r="I1025" s="4"/>
      <c r="J1025" s="4"/>
      <c r="K1025" s="319"/>
      <c r="L1025" s="113"/>
      <c r="M1025" s="3"/>
      <c r="N1025" s="3"/>
      <c r="O1025" s="3"/>
      <c r="P1025" s="3"/>
      <c r="Q1025" s="3"/>
      <c r="R1025" s="113"/>
      <c r="S1025" s="113"/>
      <c r="T1025" s="3"/>
      <c r="U1025" s="3"/>
      <c r="V1025" s="3"/>
      <c r="W1025" s="3"/>
      <c r="X1025" s="3"/>
      <c r="Y1025" s="3"/>
      <c r="Z1025" s="3"/>
      <c r="AA1025" s="3"/>
      <c r="AB1025" s="3"/>
      <c r="AC1025" s="3"/>
      <c r="AD1025" s="3"/>
      <c r="AE1025" s="3"/>
      <c r="AF1025" s="3"/>
      <c r="AG1025" s="3"/>
      <c r="AH1025" s="3"/>
      <c r="AI1025" s="3"/>
      <c r="AJ1025" s="3"/>
      <c r="AK1025" s="3"/>
      <c r="AL1025" s="3"/>
    </row>
    <row r="1026" spans="1:38" ht="12.75">
      <c r="A1026" s="3"/>
      <c r="B1026" s="3"/>
      <c r="C1026" s="3"/>
      <c r="D1026" s="3"/>
      <c r="E1026" s="4"/>
      <c r="F1026" s="4"/>
      <c r="G1026" s="4"/>
      <c r="H1026" s="111"/>
      <c r="I1026" s="4"/>
      <c r="J1026" s="4"/>
      <c r="K1026" s="319"/>
      <c r="L1026" s="113"/>
      <c r="M1026" s="3"/>
      <c r="N1026" s="3"/>
      <c r="O1026" s="3"/>
      <c r="P1026" s="3"/>
      <c r="Q1026" s="3"/>
      <c r="R1026" s="113"/>
      <c r="S1026" s="113"/>
      <c r="T1026" s="3"/>
      <c r="U1026" s="3"/>
      <c r="V1026" s="3"/>
      <c r="W1026" s="3"/>
      <c r="X1026" s="3"/>
      <c r="Y1026" s="3"/>
      <c r="Z1026" s="3"/>
      <c r="AA1026" s="3"/>
      <c r="AB1026" s="3"/>
      <c r="AC1026" s="3"/>
      <c r="AD1026" s="3"/>
      <c r="AE1026" s="3"/>
      <c r="AF1026" s="3"/>
      <c r="AG1026" s="3"/>
      <c r="AH1026" s="3"/>
      <c r="AI1026" s="3"/>
      <c r="AJ1026" s="3"/>
      <c r="AK1026" s="3"/>
      <c r="AL1026" s="3"/>
    </row>
    <row r="1027" spans="1:38" ht="12.75">
      <c r="A1027" s="3"/>
      <c r="B1027" s="3"/>
      <c r="C1027" s="3"/>
      <c r="D1027" s="3"/>
      <c r="E1027" s="4"/>
      <c r="F1027" s="4"/>
      <c r="G1027" s="4"/>
      <c r="H1027" s="111"/>
      <c r="I1027" s="4"/>
      <c r="J1027" s="4"/>
      <c r="K1027" s="319"/>
      <c r="L1027" s="113"/>
      <c r="M1027" s="3"/>
      <c r="N1027" s="3"/>
      <c r="O1027" s="3"/>
      <c r="P1027" s="3"/>
      <c r="Q1027" s="3"/>
      <c r="R1027" s="113"/>
      <c r="S1027" s="113"/>
      <c r="T1027" s="3"/>
      <c r="U1027" s="3"/>
      <c r="V1027" s="3"/>
      <c r="W1027" s="3"/>
      <c r="X1027" s="3"/>
      <c r="Y1027" s="3"/>
      <c r="Z1027" s="3"/>
      <c r="AA1027" s="3"/>
      <c r="AB1027" s="3"/>
      <c r="AC1027" s="3"/>
      <c r="AD1027" s="3"/>
      <c r="AE1027" s="3"/>
      <c r="AF1027" s="3"/>
      <c r="AG1027" s="3"/>
      <c r="AH1027" s="3"/>
      <c r="AI1027" s="3"/>
      <c r="AJ1027" s="3"/>
      <c r="AK1027" s="3"/>
      <c r="AL1027" s="3"/>
    </row>
    <row r="1028" spans="1:38" ht="12.75">
      <c r="A1028" s="3"/>
      <c r="B1028" s="3"/>
      <c r="C1028" s="3"/>
      <c r="D1028" s="3"/>
      <c r="E1028" s="4"/>
      <c r="F1028" s="4"/>
      <c r="G1028" s="4"/>
      <c r="H1028" s="111"/>
      <c r="I1028" s="4"/>
      <c r="J1028" s="4"/>
      <c r="K1028" s="319"/>
      <c r="L1028" s="113"/>
      <c r="M1028" s="3"/>
      <c r="N1028" s="3"/>
      <c r="O1028" s="3"/>
      <c r="P1028" s="3"/>
      <c r="Q1028" s="3"/>
      <c r="R1028" s="113"/>
      <c r="S1028" s="113"/>
      <c r="T1028" s="3"/>
      <c r="U1028" s="3"/>
      <c r="V1028" s="3"/>
      <c r="W1028" s="3"/>
      <c r="X1028" s="3"/>
      <c r="Y1028" s="3"/>
      <c r="Z1028" s="3"/>
      <c r="AA1028" s="3"/>
      <c r="AB1028" s="3"/>
      <c r="AC1028" s="3"/>
      <c r="AD1028" s="3"/>
      <c r="AE1028" s="3"/>
      <c r="AF1028" s="3"/>
      <c r="AG1028" s="3"/>
      <c r="AH1028" s="3"/>
      <c r="AI1028" s="3"/>
      <c r="AJ1028" s="3"/>
      <c r="AK1028" s="3"/>
      <c r="AL1028" s="3"/>
    </row>
    <row r="1029" spans="1:38" ht="12.75">
      <c r="A1029" s="3"/>
      <c r="B1029" s="3"/>
      <c r="C1029" s="3"/>
      <c r="D1029" s="3"/>
      <c r="E1029" s="4"/>
      <c r="F1029" s="4"/>
      <c r="G1029" s="4"/>
      <c r="H1029" s="111"/>
      <c r="I1029" s="4"/>
      <c r="J1029" s="4"/>
      <c r="K1029" s="319"/>
      <c r="L1029" s="113"/>
      <c r="M1029" s="3"/>
      <c r="N1029" s="3"/>
      <c r="O1029" s="3"/>
      <c r="P1029" s="3"/>
      <c r="Q1029" s="3"/>
      <c r="R1029" s="113"/>
      <c r="S1029" s="113"/>
      <c r="T1029" s="3"/>
      <c r="U1029" s="3"/>
      <c r="V1029" s="3"/>
      <c r="W1029" s="3"/>
      <c r="X1029" s="3"/>
      <c r="Y1029" s="3"/>
      <c r="Z1029" s="3"/>
      <c r="AA1029" s="3"/>
      <c r="AB1029" s="3"/>
      <c r="AC1029" s="3"/>
      <c r="AD1029" s="3"/>
      <c r="AE1029" s="3"/>
      <c r="AF1029" s="3"/>
      <c r="AG1029" s="3"/>
      <c r="AH1029" s="3"/>
      <c r="AI1029" s="3"/>
      <c r="AJ1029" s="3"/>
      <c r="AK1029" s="3"/>
      <c r="AL1029" s="3"/>
    </row>
    <row r="1030" spans="1:38" ht="12.75">
      <c r="A1030" s="3"/>
      <c r="B1030" s="3"/>
      <c r="C1030" s="3"/>
      <c r="D1030" s="3"/>
      <c r="E1030" s="4"/>
      <c r="F1030" s="4"/>
      <c r="G1030" s="4"/>
      <c r="H1030" s="111"/>
      <c r="I1030" s="4"/>
      <c r="J1030" s="4"/>
      <c r="K1030" s="319"/>
      <c r="L1030" s="113"/>
      <c r="M1030" s="3"/>
      <c r="N1030" s="3"/>
      <c r="O1030" s="3"/>
      <c r="P1030" s="3"/>
      <c r="Q1030" s="3"/>
      <c r="R1030" s="113"/>
      <c r="S1030" s="113"/>
      <c r="T1030" s="3"/>
      <c r="U1030" s="3"/>
      <c r="V1030" s="3"/>
      <c r="W1030" s="3"/>
      <c r="X1030" s="3"/>
      <c r="Y1030" s="3"/>
      <c r="Z1030" s="3"/>
      <c r="AA1030" s="3"/>
      <c r="AB1030" s="3"/>
      <c r="AC1030" s="3"/>
      <c r="AD1030" s="3"/>
      <c r="AE1030" s="3"/>
      <c r="AF1030" s="3"/>
      <c r="AG1030" s="3"/>
      <c r="AH1030" s="3"/>
      <c r="AI1030" s="3"/>
      <c r="AJ1030" s="3"/>
      <c r="AK1030" s="3"/>
      <c r="AL1030" s="3"/>
    </row>
    <row r="1031" spans="1:38" ht="12.75">
      <c r="A1031" s="3"/>
      <c r="B1031" s="3"/>
      <c r="C1031" s="3"/>
      <c r="D1031" s="3"/>
      <c r="E1031" s="4"/>
      <c r="F1031" s="4"/>
      <c r="G1031" s="4"/>
      <c r="H1031" s="111"/>
      <c r="I1031" s="4"/>
      <c r="J1031" s="4"/>
      <c r="K1031" s="319"/>
      <c r="L1031" s="113"/>
      <c r="M1031" s="3"/>
      <c r="N1031" s="3"/>
      <c r="O1031" s="3"/>
      <c r="P1031" s="3"/>
      <c r="Q1031" s="3"/>
      <c r="R1031" s="113"/>
      <c r="S1031" s="113"/>
      <c r="T1031" s="3"/>
      <c r="U1031" s="3"/>
      <c r="V1031" s="3"/>
      <c r="W1031" s="3"/>
      <c r="X1031" s="3"/>
      <c r="Y1031" s="3"/>
      <c r="Z1031" s="3"/>
      <c r="AA1031" s="3"/>
      <c r="AB1031" s="3"/>
      <c r="AC1031" s="3"/>
      <c r="AD1031" s="3"/>
      <c r="AE1031" s="3"/>
      <c r="AF1031" s="3"/>
      <c r="AG1031" s="3"/>
      <c r="AH1031" s="3"/>
      <c r="AI1031" s="3"/>
      <c r="AJ1031" s="3"/>
      <c r="AK1031" s="3"/>
      <c r="AL1031" s="3"/>
    </row>
  </sheetData>
  <autoFilter ref="A3:AL241"/>
  <mergeCells count="1">
    <mergeCell ref="B1:F1"/>
  </mergeCells>
  <phoneticPr fontId="82" type="noConversion"/>
  <dataValidations count="4">
    <dataValidation type="list" allowBlank="1" showErrorMessage="1" sqref="I4:I241">
      <formula1>"1 영업중,2 견적제출,3 제안중,4 입찰중,5 DROP,6 실주,7 수주완료,8 계약완료,9 유지보수, -"</formula1>
    </dataValidation>
    <dataValidation type="list" allowBlank="1" showErrorMessage="1" sqref="H44:H45">
      <formula1>"심재홍,함영민,박현후,오민규,양승구,임철현,-"</formula1>
    </dataValidation>
    <dataValidation type="list" allowBlank="1" showErrorMessage="1" sqref="H4:H43 W78 H46:H241">
      <formula1>"양승구,임철현,오민규,-"</formula1>
    </dataValidation>
    <dataValidation type="list" allowBlank="1" showErrorMessage="1" sqref="D4:D241">
      <formula1>"AICC,수어,기타서비스,-"</formula1>
    </dataValidation>
  </dataValidations>
  <hyperlinks>
    <hyperlink ref="V4" location="'2025년 주요추진사업(NEW)'!B68" display="2025-065"/>
    <hyperlink ref="V12" location="'2025년 주요추진사업(NEW)'!B107" display="2025-104"/>
    <hyperlink ref="V14" location="'2025년 주요추진사업(NEW)'!B120" display="2025-117"/>
    <hyperlink ref="V15" location="'2025년 주요추진사업(NEW)'!B120" display="2025-117"/>
    <hyperlink ref="V16" location="'2025년 주요추진사업(NEW)'!B120" display="2025-117"/>
    <hyperlink ref="V17" location="'2025년 주요추진사업(NEW)'!B120" display="2025-117"/>
    <hyperlink ref="V18" location="'2025년 주요추진사업(NEW)'!B120" display="2025-117"/>
    <hyperlink ref="V23" location="'2025년 주요추진사업(NEW)'!B87" display="2025-084"/>
    <hyperlink ref="V24" location="'2025년 주요추진사업(NEW)'!B59" display="2025-056"/>
    <hyperlink ref="V25" location="'2025년 주요추진사업(NEW)'!B87" display="2025-084"/>
    <hyperlink ref="V26" location="'2025년 주요추진사업(NEW)'!B87" display="2025-084"/>
    <hyperlink ref="V27" location="'2025년 주요추진사업(NEW)'!B87" display="2025-084"/>
    <hyperlink ref="V32" location="'2025년 주요추진사업(NEW)'!B107" display="2025-104"/>
    <hyperlink ref="V33" location="'2025년 주요추진사업(NEW)'!B93" display="2025-090"/>
    <hyperlink ref="V34" location="'2025년 주요추진사업(NEW)'!B93" display="2025-090"/>
    <hyperlink ref="V35" location="'2025년 주요추진사업(NEW)'!B93" display="2025-090"/>
    <hyperlink ref="V36" location="'2025년 주요추진사업(NEW)'!B48" display="2025-045"/>
    <hyperlink ref="V37" location="'2025년 주요추진사업(NEW)'!B48" display="2025-045"/>
    <hyperlink ref="V38" location="'2025년 주요추진사업(NEW)'!B48" display="2025-045"/>
    <hyperlink ref="V39" location="'2025년 주요추진사업(NEW)'!B48" display="2025-045"/>
    <hyperlink ref="V40" location="'2025년 주요추진사업(NEW)'!B48" display="2025-045"/>
    <hyperlink ref="V41" location="'2025년 주요추진사업(NEW)'!B120" display="2025-117"/>
    <hyperlink ref="V42" location="'2025년 주요추진사업(NEW)'!B119" display="2025-116"/>
    <hyperlink ref="V44" location="'2025년 주요추진사업(NEW)'!B115" display="2025-112"/>
    <hyperlink ref="V45" location="'2025년 주요추진사업(NEW)'!B115" display="2025-112"/>
    <hyperlink ref="V46" location="'2025년 주요추진사업(NEW)'!B87" display="2025-084"/>
    <hyperlink ref="V47" location="'2025년 주요추진사업(NEW)'!B112" display="2025-109"/>
    <hyperlink ref="V48" location="'2025년 주요추진사업(NEW)'!B112" display="2025-109"/>
    <hyperlink ref="V49" location="'2025년 주요추진사업(NEW)'!B112" display="2025-10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
  <sheetViews>
    <sheetView workbookViewId="0"/>
  </sheetViews>
  <sheetFormatPr defaultRowHeight="12.75"/>
  <sheetData/>
  <phoneticPr fontId="8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ummaryRight="0"/>
  </sheetPr>
  <dimension ref="B1:E1000"/>
  <sheetViews>
    <sheetView workbookViewId="0"/>
  </sheetViews>
  <sheetFormatPr defaultColWidth="12.5703125" defaultRowHeight="15.75" customHeight="1"/>
  <sheetData>
    <row r="1" spans="2:5">
      <c r="E1" s="114"/>
    </row>
    <row r="2" spans="2:5">
      <c r="C2" s="115" t="s">
        <v>406</v>
      </c>
      <c r="D2" s="115" t="s">
        <v>23</v>
      </c>
      <c r="E2" s="114"/>
    </row>
    <row r="3" spans="2:5">
      <c r="B3" s="116">
        <v>45992</v>
      </c>
      <c r="C3" s="117">
        <f t="shared" ref="C3:C412" si="0">MONTH(B3)</f>
        <v>12</v>
      </c>
      <c r="D3" s="117">
        <f t="shared" ref="D3:D412" si="1">WEEKNUM(B3,15)</f>
        <v>49</v>
      </c>
      <c r="E3" s="114"/>
    </row>
    <row r="4" spans="2:5">
      <c r="B4" s="116">
        <v>45993</v>
      </c>
      <c r="C4" s="117">
        <f t="shared" si="0"/>
        <v>12</v>
      </c>
      <c r="D4" s="117">
        <f t="shared" si="1"/>
        <v>49</v>
      </c>
      <c r="E4" s="114"/>
    </row>
    <row r="5" spans="2:5">
      <c r="B5" s="116">
        <v>45994</v>
      </c>
      <c r="C5" s="117">
        <f t="shared" si="0"/>
        <v>12</v>
      </c>
      <c r="D5" s="117">
        <f t="shared" si="1"/>
        <v>49</v>
      </c>
      <c r="E5" s="118" t="s">
        <v>407</v>
      </c>
    </row>
    <row r="6" spans="2:5">
      <c r="B6" s="116">
        <v>45995</v>
      </c>
      <c r="C6" s="117">
        <f t="shared" si="0"/>
        <v>12</v>
      </c>
      <c r="D6" s="117">
        <f t="shared" si="1"/>
        <v>49</v>
      </c>
      <c r="E6" s="118" t="s">
        <v>408</v>
      </c>
    </row>
    <row r="7" spans="2:5">
      <c r="B7" s="116">
        <v>45996</v>
      </c>
      <c r="C7" s="117">
        <f t="shared" si="0"/>
        <v>12</v>
      </c>
      <c r="D7" s="117">
        <f t="shared" si="1"/>
        <v>50</v>
      </c>
      <c r="E7" s="118" t="s">
        <v>408</v>
      </c>
    </row>
    <row r="8" spans="2:5">
      <c r="B8" s="116">
        <v>45997</v>
      </c>
      <c r="C8" s="117">
        <f t="shared" si="0"/>
        <v>12</v>
      </c>
      <c r="D8" s="117">
        <f t="shared" si="1"/>
        <v>50</v>
      </c>
      <c r="E8" s="118" t="str">
        <f t="shared" ref="E8:E13" si="2">E7</f>
        <v>12월 2주</v>
      </c>
    </row>
    <row r="9" spans="2:5">
      <c r="B9" s="116">
        <v>45998</v>
      </c>
      <c r="C9" s="117">
        <f t="shared" si="0"/>
        <v>12</v>
      </c>
      <c r="D9" s="117">
        <f t="shared" si="1"/>
        <v>50</v>
      </c>
      <c r="E9" s="118" t="str">
        <f t="shared" si="2"/>
        <v>12월 2주</v>
      </c>
    </row>
    <row r="10" spans="2:5">
      <c r="B10" s="116">
        <v>45999</v>
      </c>
      <c r="C10" s="117">
        <f t="shared" si="0"/>
        <v>12</v>
      </c>
      <c r="D10" s="117">
        <f t="shared" si="1"/>
        <v>50</v>
      </c>
      <c r="E10" s="118" t="str">
        <f t="shared" si="2"/>
        <v>12월 2주</v>
      </c>
    </row>
    <row r="11" spans="2:5">
      <c r="B11" s="116">
        <v>46000</v>
      </c>
      <c r="C11" s="117">
        <f t="shared" si="0"/>
        <v>12</v>
      </c>
      <c r="D11" s="117">
        <f t="shared" si="1"/>
        <v>50</v>
      </c>
      <c r="E11" s="118" t="str">
        <f t="shared" si="2"/>
        <v>12월 2주</v>
      </c>
    </row>
    <row r="12" spans="2:5">
      <c r="B12" s="116">
        <v>46001</v>
      </c>
      <c r="C12" s="117">
        <f t="shared" si="0"/>
        <v>12</v>
      </c>
      <c r="D12" s="117">
        <f t="shared" si="1"/>
        <v>50</v>
      </c>
      <c r="E12" s="118" t="str">
        <f t="shared" si="2"/>
        <v>12월 2주</v>
      </c>
    </row>
    <row r="13" spans="2:5">
      <c r="B13" s="116">
        <v>46002</v>
      </c>
      <c r="C13" s="117">
        <f t="shared" si="0"/>
        <v>12</v>
      </c>
      <c r="D13" s="117">
        <f t="shared" si="1"/>
        <v>50</v>
      </c>
      <c r="E13" s="118" t="str">
        <f t="shared" si="2"/>
        <v>12월 2주</v>
      </c>
    </row>
    <row r="14" spans="2:5">
      <c r="B14" s="116">
        <v>46003</v>
      </c>
      <c r="C14" s="117">
        <f t="shared" si="0"/>
        <v>12</v>
      </c>
      <c r="D14" s="117">
        <f t="shared" si="1"/>
        <v>51</v>
      </c>
      <c r="E14" s="118" t="s">
        <v>409</v>
      </c>
    </row>
    <row r="15" spans="2:5">
      <c r="B15" s="116">
        <v>46004</v>
      </c>
      <c r="C15" s="117">
        <f t="shared" si="0"/>
        <v>12</v>
      </c>
      <c r="D15" s="117">
        <f t="shared" si="1"/>
        <v>51</v>
      </c>
      <c r="E15" s="118" t="str">
        <f t="shared" ref="E15:E20" si="3">E14</f>
        <v>12월 3주</v>
      </c>
    </row>
    <row r="16" spans="2:5">
      <c r="B16" s="116">
        <v>46005</v>
      </c>
      <c r="C16" s="117">
        <f t="shared" si="0"/>
        <v>12</v>
      </c>
      <c r="D16" s="117">
        <f t="shared" si="1"/>
        <v>51</v>
      </c>
      <c r="E16" s="118" t="str">
        <f t="shared" si="3"/>
        <v>12월 3주</v>
      </c>
    </row>
    <row r="17" spans="2:5">
      <c r="B17" s="116">
        <v>46006</v>
      </c>
      <c r="C17" s="117">
        <f t="shared" si="0"/>
        <v>12</v>
      </c>
      <c r="D17" s="117">
        <f t="shared" si="1"/>
        <v>51</v>
      </c>
      <c r="E17" s="118" t="str">
        <f t="shared" si="3"/>
        <v>12월 3주</v>
      </c>
    </row>
    <row r="18" spans="2:5">
      <c r="B18" s="116">
        <v>46007</v>
      </c>
      <c r="C18" s="117">
        <f t="shared" si="0"/>
        <v>12</v>
      </c>
      <c r="D18" s="117">
        <f t="shared" si="1"/>
        <v>51</v>
      </c>
      <c r="E18" s="118" t="str">
        <f t="shared" si="3"/>
        <v>12월 3주</v>
      </c>
    </row>
    <row r="19" spans="2:5">
      <c r="B19" s="116">
        <v>46008</v>
      </c>
      <c r="C19" s="117">
        <f t="shared" si="0"/>
        <v>12</v>
      </c>
      <c r="D19" s="117">
        <f t="shared" si="1"/>
        <v>51</v>
      </c>
      <c r="E19" s="118" t="str">
        <f t="shared" si="3"/>
        <v>12월 3주</v>
      </c>
    </row>
    <row r="20" spans="2:5">
      <c r="B20" s="116">
        <v>46009</v>
      </c>
      <c r="C20" s="117">
        <f t="shared" si="0"/>
        <v>12</v>
      </c>
      <c r="D20" s="117">
        <f t="shared" si="1"/>
        <v>51</v>
      </c>
      <c r="E20" s="118" t="str">
        <f t="shared" si="3"/>
        <v>12월 3주</v>
      </c>
    </row>
    <row r="21" spans="2:5">
      <c r="B21" s="116">
        <v>46010</v>
      </c>
      <c r="C21" s="117">
        <f t="shared" si="0"/>
        <v>12</v>
      </c>
      <c r="D21" s="117">
        <f t="shared" si="1"/>
        <v>52</v>
      </c>
      <c r="E21" s="118" t="s">
        <v>410</v>
      </c>
    </row>
    <row r="22" spans="2:5">
      <c r="B22" s="116">
        <v>46011</v>
      </c>
      <c r="C22" s="117">
        <f t="shared" si="0"/>
        <v>12</v>
      </c>
      <c r="D22" s="117">
        <f t="shared" si="1"/>
        <v>52</v>
      </c>
      <c r="E22" s="118" t="str">
        <f t="shared" ref="E22:E27" si="4">E21</f>
        <v>12월 4주</v>
      </c>
    </row>
    <row r="23" spans="2:5">
      <c r="B23" s="116">
        <v>46012</v>
      </c>
      <c r="C23" s="117">
        <f t="shared" si="0"/>
        <v>12</v>
      </c>
      <c r="D23" s="117">
        <f t="shared" si="1"/>
        <v>52</v>
      </c>
      <c r="E23" s="118" t="str">
        <f t="shared" si="4"/>
        <v>12월 4주</v>
      </c>
    </row>
    <row r="24" spans="2:5">
      <c r="B24" s="116">
        <v>46013</v>
      </c>
      <c r="C24" s="117">
        <f t="shared" si="0"/>
        <v>12</v>
      </c>
      <c r="D24" s="117">
        <f t="shared" si="1"/>
        <v>52</v>
      </c>
      <c r="E24" s="118" t="str">
        <f t="shared" si="4"/>
        <v>12월 4주</v>
      </c>
    </row>
    <row r="25" spans="2:5">
      <c r="B25" s="116">
        <v>46014</v>
      </c>
      <c r="C25" s="117">
        <f t="shared" si="0"/>
        <v>12</v>
      </c>
      <c r="D25" s="117">
        <f t="shared" si="1"/>
        <v>52</v>
      </c>
      <c r="E25" s="118" t="str">
        <f t="shared" si="4"/>
        <v>12월 4주</v>
      </c>
    </row>
    <row r="26" spans="2:5">
      <c r="B26" s="116">
        <v>46015</v>
      </c>
      <c r="C26" s="117">
        <f t="shared" si="0"/>
        <v>12</v>
      </c>
      <c r="D26" s="117">
        <f t="shared" si="1"/>
        <v>52</v>
      </c>
      <c r="E26" s="118" t="str">
        <f t="shared" si="4"/>
        <v>12월 4주</v>
      </c>
    </row>
    <row r="27" spans="2:5">
      <c r="B27" s="116">
        <v>46016</v>
      </c>
      <c r="C27" s="117">
        <f t="shared" si="0"/>
        <v>12</v>
      </c>
      <c r="D27" s="117">
        <f t="shared" si="1"/>
        <v>52</v>
      </c>
      <c r="E27" s="118" t="str">
        <f t="shared" si="4"/>
        <v>12월 4주</v>
      </c>
    </row>
    <row r="28" spans="2:5">
      <c r="B28" s="116">
        <v>46017</v>
      </c>
      <c r="C28" s="117">
        <f t="shared" si="0"/>
        <v>12</v>
      </c>
      <c r="D28" s="117">
        <f t="shared" si="1"/>
        <v>53</v>
      </c>
      <c r="E28" s="118" t="s">
        <v>411</v>
      </c>
    </row>
    <row r="29" spans="2:5">
      <c r="B29" s="116">
        <v>46018</v>
      </c>
      <c r="C29" s="117">
        <f t="shared" si="0"/>
        <v>12</v>
      </c>
      <c r="D29" s="117">
        <f t="shared" si="1"/>
        <v>53</v>
      </c>
      <c r="E29" s="118" t="str">
        <f t="shared" ref="E29:E34" si="5">E28</f>
        <v>12월 5주</v>
      </c>
    </row>
    <row r="30" spans="2:5">
      <c r="B30" s="116">
        <v>46019</v>
      </c>
      <c r="C30" s="117">
        <f t="shared" si="0"/>
        <v>12</v>
      </c>
      <c r="D30" s="117">
        <f t="shared" si="1"/>
        <v>53</v>
      </c>
      <c r="E30" s="118" t="str">
        <f t="shared" si="5"/>
        <v>12월 5주</v>
      </c>
    </row>
    <row r="31" spans="2:5">
      <c r="B31" s="116">
        <v>46020</v>
      </c>
      <c r="C31" s="117">
        <f t="shared" si="0"/>
        <v>12</v>
      </c>
      <c r="D31" s="117">
        <f t="shared" si="1"/>
        <v>53</v>
      </c>
      <c r="E31" s="118" t="str">
        <f t="shared" si="5"/>
        <v>12월 5주</v>
      </c>
    </row>
    <row r="32" spans="2:5">
      <c r="B32" s="116">
        <v>46021</v>
      </c>
      <c r="C32" s="117">
        <f t="shared" si="0"/>
        <v>12</v>
      </c>
      <c r="D32" s="117">
        <f t="shared" si="1"/>
        <v>53</v>
      </c>
      <c r="E32" s="118" t="str">
        <f t="shared" si="5"/>
        <v>12월 5주</v>
      </c>
    </row>
    <row r="33" spans="2:5">
      <c r="B33" s="116">
        <v>46022</v>
      </c>
      <c r="C33" s="117">
        <f t="shared" si="0"/>
        <v>12</v>
      </c>
      <c r="D33" s="117">
        <f t="shared" si="1"/>
        <v>53</v>
      </c>
      <c r="E33" s="118" t="str">
        <f t="shared" si="5"/>
        <v>12월 5주</v>
      </c>
    </row>
    <row r="34" spans="2:5">
      <c r="B34" s="116">
        <v>46023</v>
      </c>
      <c r="C34" s="117">
        <f t="shared" si="0"/>
        <v>1</v>
      </c>
      <c r="D34" s="117">
        <f t="shared" si="1"/>
        <v>1</v>
      </c>
      <c r="E34" s="118" t="str">
        <f t="shared" si="5"/>
        <v>12월 5주</v>
      </c>
    </row>
    <row r="35" spans="2:5">
      <c r="B35" s="116">
        <v>46024</v>
      </c>
      <c r="C35" s="117">
        <f t="shared" si="0"/>
        <v>1</v>
      </c>
      <c r="D35" s="117">
        <f t="shared" si="1"/>
        <v>2</v>
      </c>
      <c r="E35" s="118" t="s">
        <v>412</v>
      </c>
    </row>
    <row r="36" spans="2:5">
      <c r="B36" s="116">
        <v>46025</v>
      </c>
      <c r="C36" s="117">
        <f t="shared" si="0"/>
        <v>1</v>
      </c>
      <c r="D36" s="117">
        <f t="shared" si="1"/>
        <v>2</v>
      </c>
      <c r="E36" s="118" t="str">
        <f t="shared" ref="E36:E41" si="6">E35</f>
        <v>1월 1주</v>
      </c>
    </row>
    <row r="37" spans="2:5">
      <c r="B37" s="116">
        <v>46026</v>
      </c>
      <c r="C37" s="117">
        <f t="shared" si="0"/>
        <v>1</v>
      </c>
      <c r="D37" s="117">
        <f t="shared" si="1"/>
        <v>2</v>
      </c>
      <c r="E37" s="118" t="str">
        <f t="shared" si="6"/>
        <v>1월 1주</v>
      </c>
    </row>
    <row r="38" spans="2:5">
      <c r="B38" s="116">
        <v>46027</v>
      </c>
      <c r="C38" s="117">
        <f t="shared" si="0"/>
        <v>1</v>
      </c>
      <c r="D38" s="117">
        <f t="shared" si="1"/>
        <v>2</v>
      </c>
      <c r="E38" s="118" t="str">
        <f t="shared" si="6"/>
        <v>1월 1주</v>
      </c>
    </row>
    <row r="39" spans="2:5">
      <c r="B39" s="116">
        <v>46028</v>
      </c>
      <c r="C39" s="117">
        <f t="shared" si="0"/>
        <v>1</v>
      </c>
      <c r="D39" s="117">
        <f t="shared" si="1"/>
        <v>2</v>
      </c>
      <c r="E39" s="118" t="str">
        <f t="shared" si="6"/>
        <v>1월 1주</v>
      </c>
    </row>
    <row r="40" spans="2:5">
      <c r="B40" s="116">
        <v>46029</v>
      </c>
      <c r="C40" s="117">
        <f t="shared" si="0"/>
        <v>1</v>
      </c>
      <c r="D40" s="117">
        <f t="shared" si="1"/>
        <v>2</v>
      </c>
      <c r="E40" s="118" t="str">
        <f t="shared" si="6"/>
        <v>1월 1주</v>
      </c>
    </row>
    <row r="41" spans="2:5">
      <c r="B41" s="116">
        <v>46030</v>
      </c>
      <c r="C41" s="117">
        <f t="shared" si="0"/>
        <v>1</v>
      </c>
      <c r="D41" s="117">
        <f t="shared" si="1"/>
        <v>2</v>
      </c>
      <c r="E41" s="118" t="str">
        <f t="shared" si="6"/>
        <v>1월 1주</v>
      </c>
    </row>
    <row r="42" spans="2:5">
      <c r="B42" s="116">
        <v>46031</v>
      </c>
      <c r="C42" s="117">
        <f t="shared" si="0"/>
        <v>1</v>
      </c>
      <c r="D42" s="117">
        <f t="shared" si="1"/>
        <v>3</v>
      </c>
      <c r="E42" s="118" t="s">
        <v>413</v>
      </c>
    </row>
    <row r="43" spans="2:5">
      <c r="B43" s="116">
        <v>46032</v>
      </c>
      <c r="C43" s="117">
        <f t="shared" si="0"/>
        <v>1</v>
      </c>
      <c r="D43" s="117">
        <f t="shared" si="1"/>
        <v>3</v>
      </c>
      <c r="E43" s="114" t="str">
        <f t="shared" ref="E43:E48" si="7">E42</f>
        <v>1월 2주</v>
      </c>
    </row>
    <row r="44" spans="2:5">
      <c r="B44" s="116">
        <v>46033</v>
      </c>
      <c r="C44" s="117">
        <f t="shared" si="0"/>
        <v>1</v>
      </c>
      <c r="D44" s="117">
        <f t="shared" si="1"/>
        <v>3</v>
      </c>
      <c r="E44" s="114" t="str">
        <f t="shared" si="7"/>
        <v>1월 2주</v>
      </c>
    </row>
    <row r="45" spans="2:5">
      <c r="B45" s="116">
        <v>46034</v>
      </c>
      <c r="C45" s="117">
        <f t="shared" si="0"/>
        <v>1</v>
      </c>
      <c r="D45" s="117">
        <f t="shared" si="1"/>
        <v>3</v>
      </c>
      <c r="E45" s="114" t="str">
        <f t="shared" si="7"/>
        <v>1월 2주</v>
      </c>
    </row>
    <row r="46" spans="2:5">
      <c r="B46" s="116">
        <v>46035</v>
      </c>
      <c r="C46" s="117">
        <f t="shared" si="0"/>
        <v>1</v>
      </c>
      <c r="D46" s="117">
        <f t="shared" si="1"/>
        <v>3</v>
      </c>
      <c r="E46" s="114" t="str">
        <f t="shared" si="7"/>
        <v>1월 2주</v>
      </c>
    </row>
    <row r="47" spans="2:5">
      <c r="B47" s="116">
        <v>46036</v>
      </c>
      <c r="C47" s="117">
        <f t="shared" si="0"/>
        <v>1</v>
      </c>
      <c r="D47" s="117">
        <f t="shared" si="1"/>
        <v>3</v>
      </c>
      <c r="E47" s="114" t="str">
        <f t="shared" si="7"/>
        <v>1월 2주</v>
      </c>
    </row>
    <row r="48" spans="2:5">
      <c r="B48" s="116">
        <v>46037</v>
      </c>
      <c r="C48" s="117">
        <f t="shared" si="0"/>
        <v>1</v>
      </c>
      <c r="D48" s="117">
        <f t="shared" si="1"/>
        <v>3</v>
      </c>
      <c r="E48" s="114" t="str">
        <f t="shared" si="7"/>
        <v>1월 2주</v>
      </c>
    </row>
    <row r="49" spans="2:5">
      <c r="B49" s="116">
        <v>46038</v>
      </c>
      <c r="C49" s="117">
        <f t="shared" si="0"/>
        <v>1</v>
      </c>
      <c r="D49" s="117">
        <f t="shared" si="1"/>
        <v>4</v>
      </c>
      <c r="E49" s="118" t="s">
        <v>414</v>
      </c>
    </row>
    <row r="50" spans="2:5">
      <c r="B50" s="116">
        <v>46039</v>
      </c>
      <c r="C50" s="117">
        <f t="shared" si="0"/>
        <v>1</v>
      </c>
      <c r="D50" s="117">
        <f t="shared" si="1"/>
        <v>4</v>
      </c>
      <c r="E50" s="114" t="str">
        <f t="shared" ref="E50:E55" si="8">E49</f>
        <v>1월 3주</v>
      </c>
    </row>
    <row r="51" spans="2:5">
      <c r="B51" s="116">
        <v>46040</v>
      </c>
      <c r="C51" s="117">
        <f t="shared" si="0"/>
        <v>1</v>
      </c>
      <c r="D51" s="117">
        <f t="shared" si="1"/>
        <v>4</v>
      </c>
      <c r="E51" s="114" t="str">
        <f t="shared" si="8"/>
        <v>1월 3주</v>
      </c>
    </row>
    <row r="52" spans="2:5">
      <c r="B52" s="116">
        <v>46041</v>
      </c>
      <c r="C52" s="117">
        <f t="shared" si="0"/>
        <v>1</v>
      </c>
      <c r="D52" s="117">
        <f t="shared" si="1"/>
        <v>4</v>
      </c>
      <c r="E52" s="114" t="str">
        <f t="shared" si="8"/>
        <v>1월 3주</v>
      </c>
    </row>
    <row r="53" spans="2:5">
      <c r="B53" s="116">
        <v>46042</v>
      </c>
      <c r="C53" s="117">
        <f t="shared" si="0"/>
        <v>1</v>
      </c>
      <c r="D53" s="117">
        <f t="shared" si="1"/>
        <v>4</v>
      </c>
      <c r="E53" s="114" t="str">
        <f t="shared" si="8"/>
        <v>1월 3주</v>
      </c>
    </row>
    <row r="54" spans="2:5">
      <c r="B54" s="116">
        <v>46043</v>
      </c>
      <c r="C54" s="117">
        <f t="shared" si="0"/>
        <v>1</v>
      </c>
      <c r="D54" s="117">
        <f t="shared" si="1"/>
        <v>4</v>
      </c>
      <c r="E54" s="114" t="str">
        <f t="shared" si="8"/>
        <v>1월 3주</v>
      </c>
    </row>
    <row r="55" spans="2:5">
      <c r="B55" s="116">
        <v>46044</v>
      </c>
      <c r="C55" s="117">
        <f t="shared" si="0"/>
        <v>1</v>
      </c>
      <c r="D55" s="117">
        <f t="shared" si="1"/>
        <v>4</v>
      </c>
      <c r="E55" s="114" t="str">
        <f t="shared" si="8"/>
        <v>1월 3주</v>
      </c>
    </row>
    <row r="56" spans="2:5">
      <c r="B56" s="116">
        <v>46045</v>
      </c>
      <c r="C56" s="117">
        <f t="shared" si="0"/>
        <v>1</v>
      </c>
      <c r="D56" s="117">
        <f t="shared" si="1"/>
        <v>5</v>
      </c>
      <c r="E56" s="118" t="s">
        <v>415</v>
      </c>
    </row>
    <row r="57" spans="2:5">
      <c r="B57" s="116">
        <v>46046</v>
      </c>
      <c r="C57" s="117">
        <f t="shared" si="0"/>
        <v>1</v>
      </c>
      <c r="D57" s="117">
        <f t="shared" si="1"/>
        <v>5</v>
      </c>
      <c r="E57" s="114" t="str">
        <f t="shared" ref="E57:E62" si="9">E56</f>
        <v>1월 4주</v>
      </c>
    </row>
    <row r="58" spans="2:5">
      <c r="B58" s="116">
        <v>46047</v>
      </c>
      <c r="C58" s="117">
        <f t="shared" si="0"/>
        <v>1</v>
      </c>
      <c r="D58" s="117">
        <f t="shared" si="1"/>
        <v>5</v>
      </c>
      <c r="E58" s="114" t="str">
        <f t="shared" si="9"/>
        <v>1월 4주</v>
      </c>
    </row>
    <row r="59" spans="2:5">
      <c r="B59" s="116">
        <v>46048</v>
      </c>
      <c r="C59" s="117">
        <f t="shared" si="0"/>
        <v>1</v>
      </c>
      <c r="D59" s="117">
        <f t="shared" si="1"/>
        <v>5</v>
      </c>
      <c r="E59" s="114" t="str">
        <f t="shared" si="9"/>
        <v>1월 4주</v>
      </c>
    </row>
    <row r="60" spans="2:5">
      <c r="B60" s="116">
        <v>46049</v>
      </c>
      <c r="C60" s="117">
        <f t="shared" si="0"/>
        <v>1</v>
      </c>
      <c r="D60" s="117">
        <f t="shared" si="1"/>
        <v>5</v>
      </c>
      <c r="E60" s="114" t="str">
        <f t="shared" si="9"/>
        <v>1월 4주</v>
      </c>
    </row>
    <row r="61" spans="2:5">
      <c r="B61" s="116">
        <v>46050</v>
      </c>
      <c r="C61" s="117">
        <f t="shared" si="0"/>
        <v>1</v>
      </c>
      <c r="D61" s="117">
        <f t="shared" si="1"/>
        <v>5</v>
      </c>
      <c r="E61" s="114" t="str">
        <f t="shared" si="9"/>
        <v>1월 4주</v>
      </c>
    </row>
    <row r="62" spans="2:5">
      <c r="B62" s="116">
        <v>46051</v>
      </c>
      <c r="C62" s="117">
        <f t="shared" si="0"/>
        <v>1</v>
      </c>
      <c r="D62" s="117">
        <f t="shared" si="1"/>
        <v>5</v>
      </c>
      <c r="E62" s="114" t="str">
        <f t="shared" si="9"/>
        <v>1월 4주</v>
      </c>
    </row>
    <row r="63" spans="2:5">
      <c r="B63" s="116">
        <v>46052</v>
      </c>
      <c r="C63" s="117">
        <f t="shared" si="0"/>
        <v>1</v>
      </c>
      <c r="D63" s="117">
        <f t="shared" si="1"/>
        <v>6</v>
      </c>
      <c r="E63" s="118" t="s">
        <v>416</v>
      </c>
    </row>
    <row r="64" spans="2:5">
      <c r="B64" s="116">
        <v>46053</v>
      </c>
      <c r="C64" s="117">
        <f t="shared" si="0"/>
        <v>1</v>
      </c>
      <c r="D64" s="117">
        <f t="shared" si="1"/>
        <v>6</v>
      </c>
      <c r="E64" s="114" t="str">
        <f t="shared" ref="E64:E69" si="10">E63</f>
        <v>2월 1주</v>
      </c>
    </row>
    <row r="65" spans="2:5">
      <c r="B65" s="116">
        <v>46054</v>
      </c>
      <c r="C65" s="117">
        <f t="shared" si="0"/>
        <v>2</v>
      </c>
      <c r="D65" s="117">
        <f t="shared" si="1"/>
        <v>6</v>
      </c>
      <c r="E65" s="114" t="str">
        <f t="shared" si="10"/>
        <v>2월 1주</v>
      </c>
    </row>
    <row r="66" spans="2:5">
      <c r="B66" s="116">
        <v>46055</v>
      </c>
      <c r="C66" s="117">
        <f t="shared" si="0"/>
        <v>2</v>
      </c>
      <c r="D66" s="117">
        <f t="shared" si="1"/>
        <v>6</v>
      </c>
      <c r="E66" s="114" t="str">
        <f t="shared" si="10"/>
        <v>2월 1주</v>
      </c>
    </row>
    <row r="67" spans="2:5">
      <c r="B67" s="116">
        <v>46056</v>
      </c>
      <c r="C67" s="117">
        <f t="shared" si="0"/>
        <v>2</v>
      </c>
      <c r="D67" s="117">
        <f t="shared" si="1"/>
        <v>6</v>
      </c>
      <c r="E67" s="114" t="str">
        <f t="shared" si="10"/>
        <v>2월 1주</v>
      </c>
    </row>
    <row r="68" spans="2:5">
      <c r="B68" s="116">
        <v>46057</v>
      </c>
      <c r="C68" s="117">
        <f t="shared" si="0"/>
        <v>2</v>
      </c>
      <c r="D68" s="117">
        <f t="shared" si="1"/>
        <v>6</v>
      </c>
      <c r="E68" s="114" t="str">
        <f t="shared" si="10"/>
        <v>2월 1주</v>
      </c>
    </row>
    <row r="69" spans="2:5">
      <c r="B69" s="116">
        <v>46058</v>
      </c>
      <c r="C69" s="117">
        <f t="shared" si="0"/>
        <v>2</v>
      </c>
      <c r="D69" s="117">
        <f t="shared" si="1"/>
        <v>6</v>
      </c>
      <c r="E69" s="114" t="str">
        <f t="shared" si="10"/>
        <v>2월 1주</v>
      </c>
    </row>
    <row r="70" spans="2:5">
      <c r="B70" s="116">
        <v>46059</v>
      </c>
      <c r="C70" s="117">
        <f t="shared" si="0"/>
        <v>2</v>
      </c>
      <c r="D70" s="117">
        <f t="shared" si="1"/>
        <v>7</v>
      </c>
      <c r="E70" s="118" t="s">
        <v>417</v>
      </c>
    </row>
    <row r="71" spans="2:5">
      <c r="B71" s="116">
        <v>46060</v>
      </c>
      <c r="C71" s="117">
        <f t="shared" si="0"/>
        <v>2</v>
      </c>
      <c r="D71" s="117">
        <f t="shared" si="1"/>
        <v>7</v>
      </c>
      <c r="E71" s="114" t="str">
        <f t="shared" ref="E71:E76" si="11">E70</f>
        <v>2월 2주</v>
      </c>
    </row>
    <row r="72" spans="2:5">
      <c r="B72" s="116">
        <v>46061</v>
      </c>
      <c r="C72" s="117">
        <f t="shared" si="0"/>
        <v>2</v>
      </c>
      <c r="D72" s="117">
        <f t="shared" si="1"/>
        <v>7</v>
      </c>
      <c r="E72" s="114" t="str">
        <f t="shared" si="11"/>
        <v>2월 2주</v>
      </c>
    </row>
    <row r="73" spans="2:5">
      <c r="B73" s="116">
        <v>46062</v>
      </c>
      <c r="C73" s="117">
        <f t="shared" si="0"/>
        <v>2</v>
      </c>
      <c r="D73" s="117">
        <f t="shared" si="1"/>
        <v>7</v>
      </c>
      <c r="E73" s="114" t="str">
        <f t="shared" si="11"/>
        <v>2월 2주</v>
      </c>
    </row>
    <row r="74" spans="2:5">
      <c r="B74" s="116">
        <v>46063</v>
      </c>
      <c r="C74" s="117">
        <f t="shared" si="0"/>
        <v>2</v>
      </c>
      <c r="D74" s="117">
        <f t="shared" si="1"/>
        <v>7</v>
      </c>
      <c r="E74" s="114" t="str">
        <f t="shared" si="11"/>
        <v>2월 2주</v>
      </c>
    </row>
    <row r="75" spans="2:5">
      <c r="B75" s="116">
        <v>46064</v>
      </c>
      <c r="C75" s="117">
        <f t="shared" si="0"/>
        <v>2</v>
      </c>
      <c r="D75" s="117">
        <f t="shared" si="1"/>
        <v>7</v>
      </c>
      <c r="E75" s="114" t="str">
        <f t="shared" si="11"/>
        <v>2월 2주</v>
      </c>
    </row>
    <row r="76" spans="2:5">
      <c r="B76" s="116">
        <v>46065</v>
      </c>
      <c r="C76" s="117">
        <f t="shared" si="0"/>
        <v>2</v>
      </c>
      <c r="D76" s="117">
        <f t="shared" si="1"/>
        <v>7</v>
      </c>
      <c r="E76" s="114" t="str">
        <f t="shared" si="11"/>
        <v>2월 2주</v>
      </c>
    </row>
    <row r="77" spans="2:5">
      <c r="B77" s="116">
        <v>46066</v>
      </c>
      <c r="C77" s="117">
        <f t="shared" si="0"/>
        <v>2</v>
      </c>
      <c r="D77" s="117">
        <f t="shared" si="1"/>
        <v>8</v>
      </c>
      <c r="E77" s="118" t="s">
        <v>418</v>
      </c>
    </row>
    <row r="78" spans="2:5">
      <c r="B78" s="116">
        <v>46067</v>
      </c>
      <c r="C78" s="117">
        <f t="shared" si="0"/>
        <v>2</v>
      </c>
      <c r="D78" s="117">
        <f t="shared" si="1"/>
        <v>8</v>
      </c>
      <c r="E78" s="114" t="str">
        <f t="shared" ref="E78:E83" si="12">E77</f>
        <v>2월 3주</v>
      </c>
    </row>
    <row r="79" spans="2:5">
      <c r="B79" s="116">
        <v>46068</v>
      </c>
      <c r="C79" s="117">
        <f t="shared" si="0"/>
        <v>2</v>
      </c>
      <c r="D79" s="117">
        <f t="shared" si="1"/>
        <v>8</v>
      </c>
      <c r="E79" s="114" t="str">
        <f t="shared" si="12"/>
        <v>2월 3주</v>
      </c>
    </row>
    <row r="80" spans="2:5">
      <c r="B80" s="116">
        <v>46069</v>
      </c>
      <c r="C80" s="117">
        <f t="shared" si="0"/>
        <v>2</v>
      </c>
      <c r="D80" s="117">
        <f t="shared" si="1"/>
        <v>8</v>
      </c>
      <c r="E80" s="114" t="str">
        <f t="shared" si="12"/>
        <v>2월 3주</v>
      </c>
    </row>
    <row r="81" spans="2:5">
      <c r="B81" s="116">
        <v>46070</v>
      </c>
      <c r="C81" s="117">
        <f t="shared" si="0"/>
        <v>2</v>
      </c>
      <c r="D81" s="117">
        <f t="shared" si="1"/>
        <v>8</v>
      </c>
      <c r="E81" s="114" t="str">
        <f t="shared" si="12"/>
        <v>2월 3주</v>
      </c>
    </row>
    <row r="82" spans="2:5">
      <c r="B82" s="116">
        <v>46071</v>
      </c>
      <c r="C82" s="117">
        <f t="shared" si="0"/>
        <v>2</v>
      </c>
      <c r="D82" s="117">
        <f t="shared" si="1"/>
        <v>8</v>
      </c>
      <c r="E82" s="114" t="str">
        <f t="shared" si="12"/>
        <v>2월 3주</v>
      </c>
    </row>
    <row r="83" spans="2:5">
      <c r="B83" s="116">
        <v>46072</v>
      </c>
      <c r="C83" s="117">
        <f t="shared" si="0"/>
        <v>2</v>
      </c>
      <c r="D83" s="117">
        <f t="shared" si="1"/>
        <v>8</v>
      </c>
      <c r="E83" s="114" t="str">
        <f t="shared" si="12"/>
        <v>2월 3주</v>
      </c>
    </row>
    <row r="84" spans="2:5">
      <c r="B84" s="116">
        <v>46073</v>
      </c>
      <c r="C84" s="117">
        <f t="shared" si="0"/>
        <v>2</v>
      </c>
      <c r="D84" s="117">
        <f t="shared" si="1"/>
        <v>9</v>
      </c>
      <c r="E84" s="118" t="s">
        <v>419</v>
      </c>
    </row>
    <row r="85" spans="2:5">
      <c r="B85" s="116">
        <v>46074</v>
      </c>
      <c r="C85" s="117">
        <f t="shared" si="0"/>
        <v>2</v>
      </c>
      <c r="D85" s="117">
        <f t="shared" si="1"/>
        <v>9</v>
      </c>
      <c r="E85" s="114" t="str">
        <f t="shared" ref="E85:E90" si="13">E84</f>
        <v>2월 4주</v>
      </c>
    </row>
    <row r="86" spans="2:5">
      <c r="B86" s="116">
        <v>46075</v>
      </c>
      <c r="C86" s="117">
        <f t="shared" si="0"/>
        <v>2</v>
      </c>
      <c r="D86" s="117">
        <f t="shared" si="1"/>
        <v>9</v>
      </c>
      <c r="E86" s="114" t="str">
        <f t="shared" si="13"/>
        <v>2월 4주</v>
      </c>
    </row>
    <row r="87" spans="2:5">
      <c r="B87" s="116">
        <v>46076</v>
      </c>
      <c r="C87" s="117">
        <f t="shared" si="0"/>
        <v>2</v>
      </c>
      <c r="D87" s="117">
        <f t="shared" si="1"/>
        <v>9</v>
      </c>
      <c r="E87" s="114" t="str">
        <f t="shared" si="13"/>
        <v>2월 4주</v>
      </c>
    </row>
    <row r="88" spans="2:5">
      <c r="B88" s="116">
        <v>46077</v>
      </c>
      <c r="C88" s="117">
        <f t="shared" si="0"/>
        <v>2</v>
      </c>
      <c r="D88" s="117">
        <f t="shared" si="1"/>
        <v>9</v>
      </c>
      <c r="E88" s="114" t="str">
        <f t="shared" si="13"/>
        <v>2월 4주</v>
      </c>
    </row>
    <row r="89" spans="2:5">
      <c r="B89" s="116">
        <v>46078</v>
      </c>
      <c r="C89" s="117">
        <f t="shared" si="0"/>
        <v>2</v>
      </c>
      <c r="D89" s="117">
        <f t="shared" si="1"/>
        <v>9</v>
      </c>
      <c r="E89" s="114" t="str">
        <f t="shared" si="13"/>
        <v>2월 4주</v>
      </c>
    </row>
    <row r="90" spans="2:5">
      <c r="B90" s="116">
        <v>46079</v>
      </c>
      <c r="C90" s="117">
        <f t="shared" si="0"/>
        <v>2</v>
      </c>
      <c r="D90" s="117">
        <f t="shared" si="1"/>
        <v>9</v>
      </c>
      <c r="E90" s="114" t="str">
        <f t="shared" si="13"/>
        <v>2월 4주</v>
      </c>
    </row>
    <row r="91" spans="2:5">
      <c r="B91" s="116">
        <v>46080</v>
      </c>
      <c r="C91" s="117">
        <f t="shared" si="0"/>
        <v>2</v>
      </c>
      <c r="D91" s="117">
        <f t="shared" si="1"/>
        <v>10</v>
      </c>
      <c r="E91" s="118" t="s">
        <v>420</v>
      </c>
    </row>
    <row r="92" spans="2:5">
      <c r="B92" s="116">
        <v>46081</v>
      </c>
      <c r="C92" s="117">
        <f t="shared" si="0"/>
        <v>2</v>
      </c>
      <c r="D92" s="117">
        <f t="shared" si="1"/>
        <v>10</v>
      </c>
      <c r="E92" s="114" t="str">
        <f t="shared" ref="E92:E97" si="14">E91</f>
        <v>3월 1주</v>
      </c>
    </row>
    <row r="93" spans="2:5">
      <c r="B93" s="116">
        <v>46082</v>
      </c>
      <c r="C93" s="117">
        <f t="shared" si="0"/>
        <v>3</v>
      </c>
      <c r="D93" s="117">
        <f t="shared" si="1"/>
        <v>10</v>
      </c>
      <c r="E93" s="114" t="str">
        <f t="shared" si="14"/>
        <v>3월 1주</v>
      </c>
    </row>
    <row r="94" spans="2:5">
      <c r="B94" s="116">
        <v>46083</v>
      </c>
      <c r="C94" s="117">
        <f t="shared" si="0"/>
        <v>3</v>
      </c>
      <c r="D94" s="117">
        <f t="shared" si="1"/>
        <v>10</v>
      </c>
      <c r="E94" s="114" t="str">
        <f t="shared" si="14"/>
        <v>3월 1주</v>
      </c>
    </row>
    <row r="95" spans="2:5">
      <c r="B95" s="116">
        <v>46084</v>
      </c>
      <c r="C95" s="117">
        <f t="shared" si="0"/>
        <v>3</v>
      </c>
      <c r="D95" s="117">
        <f t="shared" si="1"/>
        <v>10</v>
      </c>
      <c r="E95" s="114" t="str">
        <f t="shared" si="14"/>
        <v>3월 1주</v>
      </c>
    </row>
    <row r="96" spans="2:5">
      <c r="B96" s="116">
        <v>46085</v>
      </c>
      <c r="C96" s="117">
        <f t="shared" si="0"/>
        <v>3</v>
      </c>
      <c r="D96" s="117">
        <f t="shared" si="1"/>
        <v>10</v>
      </c>
      <c r="E96" s="114" t="str">
        <f t="shared" si="14"/>
        <v>3월 1주</v>
      </c>
    </row>
    <row r="97" spans="2:5">
      <c r="B97" s="116">
        <v>46086</v>
      </c>
      <c r="C97" s="117">
        <f t="shared" si="0"/>
        <v>3</v>
      </c>
      <c r="D97" s="117">
        <f t="shared" si="1"/>
        <v>10</v>
      </c>
      <c r="E97" s="114" t="str">
        <f t="shared" si="14"/>
        <v>3월 1주</v>
      </c>
    </row>
    <row r="98" spans="2:5">
      <c r="B98" s="116">
        <v>46087</v>
      </c>
      <c r="C98" s="117">
        <f t="shared" si="0"/>
        <v>3</v>
      </c>
      <c r="D98" s="117">
        <f t="shared" si="1"/>
        <v>11</v>
      </c>
      <c r="E98" s="118" t="s">
        <v>421</v>
      </c>
    </row>
    <row r="99" spans="2:5">
      <c r="B99" s="116">
        <v>46088</v>
      </c>
      <c r="C99" s="117">
        <f t="shared" si="0"/>
        <v>3</v>
      </c>
      <c r="D99" s="117">
        <f t="shared" si="1"/>
        <v>11</v>
      </c>
      <c r="E99" s="114" t="str">
        <f t="shared" ref="E99:E104" si="15">E98</f>
        <v>3월 2주</v>
      </c>
    </row>
    <row r="100" spans="2:5">
      <c r="B100" s="116">
        <v>46089</v>
      </c>
      <c r="C100" s="117">
        <f t="shared" si="0"/>
        <v>3</v>
      </c>
      <c r="D100" s="117">
        <f t="shared" si="1"/>
        <v>11</v>
      </c>
      <c r="E100" s="114" t="str">
        <f t="shared" si="15"/>
        <v>3월 2주</v>
      </c>
    </row>
    <row r="101" spans="2:5">
      <c r="B101" s="116">
        <v>46090</v>
      </c>
      <c r="C101" s="117">
        <f t="shared" si="0"/>
        <v>3</v>
      </c>
      <c r="D101" s="117">
        <f t="shared" si="1"/>
        <v>11</v>
      </c>
      <c r="E101" s="114" t="str">
        <f t="shared" si="15"/>
        <v>3월 2주</v>
      </c>
    </row>
    <row r="102" spans="2:5">
      <c r="B102" s="116">
        <v>46091</v>
      </c>
      <c r="C102" s="117">
        <f t="shared" si="0"/>
        <v>3</v>
      </c>
      <c r="D102" s="117">
        <f t="shared" si="1"/>
        <v>11</v>
      </c>
      <c r="E102" s="114" t="str">
        <f t="shared" si="15"/>
        <v>3월 2주</v>
      </c>
    </row>
    <row r="103" spans="2:5">
      <c r="B103" s="116">
        <v>46092</v>
      </c>
      <c r="C103" s="117">
        <f t="shared" si="0"/>
        <v>3</v>
      </c>
      <c r="D103" s="117">
        <f t="shared" si="1"/>
        <v>11</v>
      </c>
      <c r="E103" s="114" t="str">
        <f t="shared" si="15"/>
        <v>3월 2주</v>
      </c>
    </row>
    <row r="104" spans="2:5">
      <c r="B104" s="116">
        <v>46093</v>
      </c>
      <c r="C104" s="117">
        <f t="shared" si="0"/>
        <v>3</v>
      </c>
      <c r="D104" s="117">
        <f t="shared" si="1"/>
        <v>11</v>
      </c>
      <c r="E104" s="114" t="str">
        <f t="shared" si="15"/>
        <v>3월 2주</v>
      </c>
    </row>
    <row r="105" spans="2:5">
      <c r="B105" s="116">
        <v>46094</v>
      </c>
      <c r="C105" s="117">
        <f t="shared" si="0"/>
        <v>3</v>
      </c>
      <c r="D105" s="117">
        <f t="shared" si="1"/>
        <v>12</v>
      </c>
      <c r="E105" s="118" t="s">
        <v>422</v>
      </c>
    </row>
    <row r="106" spans="2:5">
      <c r="B106" s="116">
        <v>46095</v>
      </c>
      <c r="C106" s="117">
        <f t="shared" si="0"/>
        <v>3</v>
      </c>
      <c r="D106" s="117">
        <f t="shared" si="1"/>
        <v>12</v>
      </c>
      <c r="E106" s="114" t="str">
        <f t="shared" ref="E106:E111" si="16">E105</f>
        <v>3월 3주</v>
      </c>
    </row>
    <row r="107" spans="2:5">
      <c r="B107" s="116">
        <v>46096</v>
      </c>
      <c r="C107" s="117">
        <f t="shared" si="0"/>
        <v>3</v>
      </c>
      <c r="D107" s="117">
        <f t="shared" si="1"/>
        <v>12</v>
      </c>
      <c r="E107" s="114" t="str">
        <f t="shared" si="16"/>
        <v>3월 3주</v>
      </c>
    </row>
    <row r="108" spans="2:5">
      <c r="B108" s="116">
        <v>46097</v>
      </c>
      <c r="C108" s="117">
        <f t="shared" si="0"/>
        <v>3</v>
      </c>
      <c r="D108" s="117">
        <f t="shared" si="1"/>
        <v>12</v>
      </c>
      <c r="E108" s="114" t="str">
        <f t="shared" si="16"/>
        <v>3월 3주</v>
      </c>
    </row>
    <row r="109" spans="2:5">
      <c r="B109" s="116">
        <v>46098</v>
      </c>
      <c r="C109" s="117">
        <f t="shared" si="0"/>
        <v>3</v>
      </c>
      <c r="D109" s="117">
        <f t="shared" si="1"/>
        <v>12</v>
      </c>
      <c r="E109" s="114" t="str">
        <f t="shared" si="16"/>
        <v>3월 3주</v>
      </c>
    </row>
    <row r="110" spans="2:5">
      <c r="B110" s="116">
        <v>46099</v>
      </c>
      <c r="C110" s="117">
        <f t="shared" si="0"/>
        <v>3</v>
      </c>
      <c r="D110" s="117">
        <f t="shared" si="1"/>
        <v>12</v>
      </c>
      <c r="E110" s="114" t="str">
        <f t="shared" si="16"/>
        <v>3월 3주</v>
      </c>
    </row>
    <row r="111" spans="2:5">
      <c r="B111" s="116">
        <v>46100</v>
      </c>
      <c r="C111" s="117">
        <f t="shared" si="0"/>
        <v>3</v>
      </c>
      <c r="D111" s="117">
        <f t="shared" si="1"/>
        <v>12</v>
      </c>
      <c r="E111" s="114" t="str">
        <f t="shared" si="16"/>
        <v>3월 3주</v>
      </c>
    </row>
    <row r="112" spans="2:5">
      <c r="B112" s="116">
        <v>46101</v>
      </c>
      <c r="C112" s="117">
        <f t="shared" si="0"/>
        <v>3</v>
      </c>
      <c r="D112" s="117">
        <f t="shared" si="1"/>
        <v>13</v>
      </c>
      <c r="E112" s="118" t="s">
        <v>423</v>
      </c>
    </row>
    <row r="113" spans="2:5">
      <c r="B113" s="116">
        <v>46102</v>
      </c>
      <c r="C113" s="117">
        <f t="shared" si="0"/>
        <v>3</v>
      </c>
      <c r="D113" s="117">
        <f t="shared" si="1"/>
        <v>13</v>
      </c>
      <c r="E113" s="114" t="str">
        <f t="shared" ref="E113:E118" si="17">E112</f>
        <v>3월 4주</v>
      </c>
    </row>
    <row r="114" spans="2:5">
      <c r="B114" s="116">
        <v>46103</v>
      </c>
      <c r="C114" s="117">
        <f t="shared" si="0"/>
        <v>3</v>
      </c>
      <c r="D114" s="117">
        <f t="shared" si="1"/>
        <v>13</v>
      </c>
      <c r="E114" s="114" t="str">
        <f t="shared" si="17"/>
        <v>3월 4주</v>
      </c>
    </row>
    <row r="115" spans="2:5">
      <c r="B115" s="116">
        <v>46104</v>
      </c>
      <c r="C115" s="117">
        <f t="shared" si="0"/>
        <v>3</v>
      </c>
      <c r="D115" s="117">
        <f t="shared" si="1"/>
        <v>13</v>
      </c>
      <c r="E115" s="114" t="str">
        <f t="shared" si="17"/>
        <v>3월 4주</v>
      </c>
    </row>
    <row r="116" spans="2:5">
      <c r="B116" s="116">
        <v>46105</v>
      </c>
      <c r="C116" s="117">
        <f t="shared" si="0"/>
        <v>3</v>
      </c>
      <c r="D116" s="117">
        <f t="shared" si="1"/>
        <v>13</v>
      </c>
      <c r="E116" s="114" t="str">
        <f t="shared" si="17"/>
        <v>3월 4주</v>
      </c>
    </row>
    <row r="117" spans="2:5">
      <c r="B117" s="116">
        <v>46106</v>
      </c>
      <c r="C117" s="117">
        <f t="shared" si="0"/>
        <v>3</v>
      </c>
      <c r="D117" s="117">
        <f t="shared" si="1"/>
        <v>13</v>
      </c>
      <c r="E117" s="114" t="str">
        <f t="shared" si="17"/>
        <v>3월 4주</v>
      </c>
    </row>
    <row r="118" spans="2:5">
      <c r="B118" s="116">
        <v>46107</v>
      </c>
      <c r="C118" s="117">
        <f t="shared" si="0"/>
        <v>3</v>
      </c>
      <c r="D118" s="117">
        <f t="shared" si="1"/>
        <v>13</v>
      </c>
      <c r="E118" s="114" t="str">
        <f t="shared" si="17"/>
        <v>3월 4주</v>
      </c>
    </row>
    <row r="119" spans="2:5">
      <c r="B119" s="116">
        <v>46108</v>
      </c>
      <c r="C119" s="117">
        <f t="shared" si="0"/>
        <v>3</v>
      </c>
      <c r="D119" s="117">
        <f t="shared" si="1"/>
        <v>14</v>
      </c>
      <c r="E119" s="118" t="s">
        <v>424</v>
      </c>
    </row>
    <row r="120" spans="2:5">
      <c r="B120" s="116">
        <v>46109</v>
      </c>
      <c r="C120" s="117">
        <f t="shared" si="0"/>
        <v>3</v>
      </c>
      <c r="D120" s="117">
        <f t="shared" si="1"/>
        <v>14</v>
      </c>
      <c r="E120" s="114" t="str">
        <f t="shared" ref="E120:E125" si="18">E119</f>
        <v>3월 5주</v>
      </c>
    </row>
    <row r="121" spans="2:5">
      <c r="B121" s="116">
        <v>46110</v>
      </c>
      <c r="C121" s="117">
        <f t="shared" si="0"/>
        <v>3</v>
      </c>
      <c r="D121" s="117">
        <f t="shared" si="1"/>
        <v>14</v>
      </c>
      <c r="E121" s="114" t="str">
        <f t="shared" si="18"/>
        <v>3월 5주</v>
      </c>
    </row>
    <row r="122" spans="2:5">
      <c r="B122" s="116">
        <v>46111</v>
      </c>
      <c r="C122" s="117">
        <f t="shared" si="0"/>
        <v>3</v>
      </c>
      <c r="D122" s="117">
        <f t="shared" si="1"/>
        <v>14</v>
      </c>
      <c r="E122" s="114" t="str">
        <f t="shared" si="18"/>
        <v>3월 5주</v>
      </c>
    </row>
    <row r="123" spans="2:5">
      <c r="B123" s="116">
        <v>46112</v>
      </c>
      <c r="C123" s="117">
        <f t="shared" si="0"/>
        <v>3</v>
      </c>
      <c r="D123" s="117">
        <f t="shared" si="1"/>
        <v>14</v>
      </c>
      <c r="E123" s="114" t="str">
        <f t="shared" si="18"/>
        <v>3월 5주</v>
      </c>
    </row>
    <row r="124" spans="2:5">
      <c r="B124" s="116">
        <v>46113</v>
      </c>
      <c r="C124" s="117">
        <f t="shared" si="0"/>
        <v>4</v>
      </c>
      <c r="D124" s="117">
        <f t="shared" si="1"/>
        <v>14</v>
      </c>
      <c r="E124" s="114" t="str">
        <f t="shared" si="18"/>
        <v>3월 5주</v>
      </c>
    </row>
    <row r="125" spans="2:5">
      <c r="B125" s="116">
        <v>46114</v>
      </c>
      <c r="C125" s="117">
        <f t="shared" si="0"/>
        <v>4</v>
      </c>
      <c r="D125" s="117">
        <f t="shared" si="1"/>
        <v>14</v>
      </c>
      <c r="E125" s="114" t="str">
        <f t="shared" si="18"/>
        <v>3월 5주</v>
      </c>
    </row>
    <row r="126" spans="2:5">
      <c r="B126" s="116">
        <v>46115</v>
      </c>
      <c r="C126" s="117">
        <f t="shared" si="0"/>
        <v>4</v>
      </c>
      <c r="D126" s="117">
        <f t="shared" si="1"/>
        <v>15</v>
      </c>
      <c r="E126" s="118" t="s">
        <v>425</v>
      </c>
    </row>
    <row r="127" spans="2:5">
      <c r="B127" s="116">
        <v>46116</v>
      </c>
      <c r="C127" s="117">
        <f t="shared" si="0"/>
        <v>4</v>
      </c>
      <c r="D127" s="117">
        <f t="shared" si="1"/>
        <v>15</v>
      </c>
      <c r="E127" s="114" t="str">
        <f t="shared" ref="E127:E132" si="19">E126</f>
        <v>4월 1주</v>
      </c>
    </row>
    <row r="128" spans="2:5">
      <c r="B128" s="116">
        <v>46117</v>
      </c>
      <c r="C128" s="117">
        <f t="shared" si="0"/>
        <v>4</v>
      </c>
      <c r="D128" s="117">
        <f t="shared" si="1"/>
        <v>15</v>
      </c>
      <c r="E128" s="114" t="str">
        <f t="shared" si="19"/>
        <v>4월 1주</v>
      </c>
    </row>
    <row r="129" spans="2:5">
      <c r="B129" s="116">
        <v>46118</v>
      </c>
      <c r="C129" s="117">
        <f t="shared" si="0"/>
        <v>4</v>
      </c>
      <c r="D129" s="117">
        <f t="shared" si="1"/>
        <v>15</v>
      </c>
      <c r="E129" s="114" t="str">
        <f t="shared" si="19"/>
        <v>4월 1주</v>
      </c>
    </row>
    <row r="130" spans="2:5">
      <c r="B130" s="116">
        <v>46119</v>
      </c>
      <c r="C130" s="117">
        <f t="shared" si="0"/>
        <v>4</v>
      </c>
      <c r="D130" s="117">
        <f t="shared" si="1"/>
        <v>15</v>
      </c>
      <c r="E130" s="114" t="str">
        <f t="shared" si="19"/>
        <v>4월 1주</v>
      </c>
    </row>
    <row r="131" spans="2:5">
      <c r="B131" s="116">
        <v>46120</v>
      </c>
      <c r="C131" s="117">
        <f t="shared" si="0"/>
        <v>4</v>
      </c>
      <c r="D131" s="117">
        <f t="shared" si="1"/>
        <v>15</v>
      </c>
      <c r="E131" s="114" t="str">
        <f t="shared" si="19"/>
        <v>4월 1주</v>
      </c>
    </row>
    <row r="132" spans="2:5">
      <c r="B132" s="116">
        <v>46121</v>
      </c>
      <c r="C132" s="117">
        <f t="shared" si="0"/>
        <v>4</v>
      </c>
      <c r="D132" s="117">
        <f t="shared" si="1"/>
        <v>15</v>
      </c>
      <c r="E132" s="114" t="str">
        <f t="shared" si="19"/>
        <v>4월 1주</v>
      </c>
    </row>
    <row r="133" spans="2:5">
      <c r="B133" s="116">
        <v>46122</v>
      </c>
      <c r="C133" s="117">
        <f t="shared" si="0"/>
        <v>4</v>
      </c>
      <c r="D133" s="117">
        <f t="shared" si="1"/>
        <v>16</v>
      </c>
      <c r="E133" s="118" t="s">
        <v>426</v>
      </c>
    </row>
    <row r="134" spans="2:5">
      <c r="B134" s="116">
        <v>46123</v>
      </c>
      <c r="C134" s="117">
        <f t="shared" si="0"/>
        <v>4</v>
      </c>
      <c r="D134" s="117">
        <f t="shared" si="1"/>
        <v>16</v>
      </c>
      <c r="E134" s="114" t="str">
        <f t="shared" ref="E134:E139" si="20">E133</f>
        <v>4월 2주</v>
      </c>
    </row>
    <row r="135" spans="2:5">
      <c r="B135" s="116">
        <v>46124</v>
      </c>
      <c r="C135" s="117">
        <f t="shared" si="0"/>
        <v>4</v>
      </c>
      <c r="D135" s="117">
        <f t="shared" si="1"/>
        <v>16</v>
      </c>
      <c r="E135" s="114" t="str">
        <f t="shared" si="20"/>
        <v>4월 2주</v>
      </c>
    </row>
    <row r="136" spans="2:5">
      <c r="B136" s="116">
        <v>46125</v>
      </c>
      <c r="C136" s="117">
        <f t="shared" si="0"/>
        <v>4</v>
      </c>
      <c r="D136" s="117">
        <f t="shared" si="1"/>
        <v>16</v>
      </c>
      <c r="E136" s="114" t="str">
        <f t="shared" si="20"/>
        <v>4월 2주</v>
      </c>
    </row>
    <row r="137" spans="2:5">
      <c r="B137" s="116">
        <v>46126</v>
      </c>
      <c r="C137" s="117">
        <f t="shared" si="0"/>
        <v>4</v>
      </c>
      <c r="D137" s="117">
        <f t="shared" si="1"/>
        <v>16</v>
      </c>
      <c r="E137" s="114" t="str">
        <f t="shared" si="20"/>
        <v>4월 2주</v>
      </c>
    </row>
    <row r="138" spans="2:5">
      <c r="B138" s="116">
        <v>46127</v>
      </c>
      <c r="C138" s="117">
        <f t="shared" si="0"/>
        <v>4</v>
      </c>
      <c r="D138" s="117">
        <f t="shared" si="1"/>
        <v>16</v>
      </c>
      <c r="E138" s="114" t="str">
        <f t="shared" si="20"/>
        <v>4월 2주</v>
      </c>
    </row>
    <row r="139" spans="2:5">
      <c r="B139" s="116">
        <v>46128</v>
      </c>
      <c r="C139" s="117">
        <f t="shared" si="0"/>
        <v>4</v>
      </c>
      <c r="D139" s="117">
        <f t="shared" si="1"/>
        <v>16</v>
      </c>
      <c r="E139" s="114" t="str">
        <f t="shared" si="20"/>
        <v>4월 2주</v>
      </c>
    </row>
    <row r="140" spans="2:5">
      <c r="B140" s="116">
        <v>46129</v>
      </c>
      <c r="C140" s="117">
        <f t="shared" si="0"/>
        <v>4</v>
      </c>
      <c r="D140" s="117">
        <f t="shared" si="1"/>
        <v>17</v>
      </c>
      <c r="E140" s="118" t="s">
        <v>427</v>
      </c>
    </row>
    <row r="141" spans="2:5">
      <c r="B141" s="116">
        <v>46130</v>
      </c>
      <c r="C141" s="117">
        <f t="shared" si="0"/>
        <v>4</v>
      </c>
      <c r="D141" s="117">
        <f t="shared" si="1"/>
        <v>17</v>
      </c>
      <c r="E141" s="114" t="str">
        <f t="shared" ref="E141:E146" si="21">E140</f>
        <v>4월 3주</v>
      </c>
    </row>
    <row r="142" spans="2:5">
      <c r="B142" s="116">
        <v>46131</v>
      </c>
      <c r="C142" s="117">
        <f t="shared" si="0"/>
        <v>4</v>
      </c>
      <c r="D142" s="117">
        <f t="shared" si="1"/>
        <v>17</v>
      </c>
      <c r="E142" s="114" t="str">
        <f t="shared" si="21"/>
        <v>4월 3주</v>
      </c>
    </row>
    <row r="143" spans="2:5">
      <c r="B143" s="116">
        <v>46132</v>
      </c>
      <c r="C143" s="117">
        <f t="shared" si="0"/>
        <v>4</v>
      </c>
      <c r="D143" s="117">
        <f t="shared" si="1"/>
        <v>17</v>
      </c>
      <c r="E143" s="114" t="str">
        <f t="shared" si="21"/>
        <v>4월 3주</v>
      </c>
    </row>
    <row r="144" spans="2:5">
      <c r="B144" s="116">
        <v>46133</v>
      </c>
      <c r="C144" s="117">
        <f t="shared" si="0"/>
        <v>4</v>
      </c>
      <c r="D144" s="117">
        <f t="shared" si="1"/>
        <v>17</v>
      </c>
      <c r="E144" s="114" t="str">
        <f t="shared" si="21"/>
        <v>4월 3주</v>
      </c>
    </row>
    <row r="145" spans="2:5">
      <c r="B145" s="116">
        <v>46134</v>
      </c>
      <c r="C145" s="117">
        <f t="shared" si="0"/>
        <v>4</v>
      </c>
      <c r="D145" s="117">
        <f t="shared" si="1"/>
        <v>17</v>
      </c>
      <c r="E145" s="114" t="str">
        <f t="shared" si="21"/>
        <v>4월 3주</v>
      </c>
    </row>
    <row r="146" spans="2:5">
      <c r="B146" s="116">
        <v>46135</v>
      </c>
      <c r="C146" s="117">
        <f t="shared" si="0"/>
        <v>4</v>
      </c>
      <c r="D146" s="117">
        <f t="shared" si="1"/>
        <v>17</v>
      </c>
      <c r="E146" s="114" t="str">
        <f t="shared" si="21"/>
        <v>4월 3주</v>
      </c>
    </row>
    <row r="147" spans="2:5">
      <c r="B147" s="116">
        <v>46136</v>
      </c>
      <c r="C147" s="117">
        <f t="shared" si="0"/>
        <v>4</v>
      </c>
      <c r="D147" s="117">
        <f t="shared" si="1"/>
        <v>18</v>
      </c>
      <c r="E147" s="118" t="s">
        <v>428</v>
      </c>
    </row>
    <row r="148" spans="2:5">
      <c r="B148" s="116">
        <v>46137</v>
      </c>
      <c r="C148" s="117">
        <f t="shared" si="0"/>
        <v>4</v>
      </c>
      <c r="D148" s="117">
        <f t="shared" si="1"/>
        <v>18</v>
      </c>
      <c r="E148" s="114" t="str">
        <f t="shared" ref="E148:E153" si="22">E147</f>
        <v>4월 4주</v>
      </c>
    </row>
    <row r="149" spans="2:5">
      <c r="B149" s="116">
        <v>46138</v>
      </c>
      <c r="C149" s="117">
        <f t="shared" si="0"/>
        <v>4</v>
      </c>
      <c r="D149" s="117">
        <f t="shared" si="1"/>
        <v>18</v>
      </c>
      <c r="E149" s="114" t="str">
        <f t="shared" si="22"/>
        <v>4월 4주</v>
      </c>
    </row>
    <row r="150" spans="2:5">
      <c r="B150" s="116">
        <v>46139</v>
      </c>
      <c r="C150" s="117">
        <f t="shared" si="0"/>
        <v>4</v>
      </c>
      <c r="D150" s="117">
        <f t="shared" si="1"/>
        <v>18</v>
      </c>
      <c r="E150" s="114" t="str">
        <f t="shared" si="22"/>
        <v>4월 4주</v>
      </c>
    </row>
    <row r="151" spans="2:5">
      <c r="B151" s="116">
        <v>46140</v>
      </c>
      <c r="C151" s="117">
        <f t="shared" si="0"/>
        <v>4</v>
      </c>
      <c r="D151" s="117">
        <f t="shared" si="1"/>
        <v>18</v>
      </c>
      <c r="E151" s="114" t="str">
        <f t="shared" si="22"/>
        <v>4월 4주</v>
      </c>
    </row>
    <row r="152" spans="2:5">
      <c r="B152" s="116">
        <v>46141</v>
      </c>
      <c r="C152" s="117">
        <f t="shared" si="0"/>
        <v>4</v>
      </c>
      <c r="D152" s="117">
        <f t="shared" si="1"/>
        <v>18</v>
      </c>
      <c r="E152" s="114" t="str">
        <f t="shared" si="22"/>
        <v>4월 4주</v>
      </c>
    </row>
    <row r="153" spans="2:5">
      <c r="B153" s="116">
        <v>46142</v>
      </c>
      <c r="C153" s="117">
        <f t="shared" si="0"/>
        <v>4</v>
      </c>
      <c r="D153" s="117">
        <f t="shared" si="1"/>
        <v>18</v>
      </c>
      <c r="E153" s="114" t="str">
        <f t="shared" si="22"/>
        <v>4월 4주</v>
      </c>
    </row>
    <row r="154" spans="2:5">
      <c r="B154" s="116">
        <v>46143</v>
      </c>
      <c r="C154" s="117">
        <f t="shared" si="0"/>
        <v>5</v>
      </c>
      <c r="D154" s="117">
        <f t="shared" si="1"/>
        <v>19</v>
      </c>
      <c r="E154" s="118" t="s">
        <v>429</v>
      </c>
    </row>
    <row r="155" spans="2:5">
      <c r="B155" s="116">
        <v>46144</v>
      </c>
      <c r="C155" s="117">
        <f t="shared" si="0"/>
        <v>5</v>
      </c>
      <c r="D155" s="117">
        <f t="shared" si="1"/>
        <v>19</v>
      </c>
      <c r="E155" s="114" t="str">
        <f t="shared" ref="E155:E160" si="23">E154</f>
        <v>5월 1주</v>
      </c>
    </row>
    <row r="156" spans="2:5">
      <c r="B156" s="116">
        <v>46145</v>
      </c>
      <c r="C156" s="117">
        <f t="shared" si="0"/>
        <v>5</v>
      </c>
      <c r="D156" s="117">
        <f t="shared" si="1"/>
        <v>19</v>
      </c>
      <c r="E156" s="114" t="str">
        <f t="shared" si="23"/>
        <v>5월 1주</v>
      </c>
    </row>
    <row r="157" spans="2:5">
      <c r="B157" s="116">
        <v>46146</v>
      </c>
      <c r="C157" s="117">
        <f t="shared" si="0"/>
        <v>5</v>
      </c>
      <c r="D157" s="117">
        <f t="shared" si="1"/>
        <v>19</v>
      </c>
      <c r="E157" s="114" t="str">
        <f t="shared" si="23"/>
        <v>5월 1주</v>
      </c>
    </row>
    <row r="158" spans="2:5">
      <c r="B158" s="116">
        <v>46147</v>
      </c>
      <c r="C158" s="117">
        <f t="shared" si="0"/>
        <v>5</v>
      </c>
      <c r="D158" s="117">
        <f t="shared" si="1"/>
        <v>19</v>
      </c>
      <c r="E158" s="114" t="str">
        <f t="shared" si="23"/>
        <v>5월 1주</v>
      </c>
    </row>
    <row r="159" spans="2:5">
      <c r="B159" s="116">
        <v>46148</v>
      </c>
      <c r="C159" s="117">
        <f t="shared" si="0"/>
        <v>5</v>
      </c>
      <c r="D159" s="117">
        <f t="shared" si="1"/>
        <v>19</v>
      </c>
      <c r="E159" s="114" t="str">
        <f t="shared" si="23"/>
        <v>5월 1주</v>
      </c>
    </row>
    <row r="160" spans="2:5">
      <c r="B160" s="116">
        <v>46149</v>
      </c>
      <c r="C160" s="117">
        <f t="shared" si="0"/>
        <v>5</v>
      </c>
      <c r="D160" s="117">
        <f t="shared" si="1"/>
        <v>19</v>
      </c>
      <c r="E160" s="114" t="str">
        <f t="shared" si="23"/>
        <v>5월 1주</v>
      </c>
    </row>
    <row r="161" spans="2:5">
      <c r="B161" s="116">
        <v>46150</v>
      </c>
      <c r="C161" s="117">
        <f t="shared" si="0"/>
        <v>5</v>
      </c>
      <c r="D161" s="117">
        <f t="shared" si="1"/>
        <v>20</v>
      </c>
      <c r="E161" s="118" t="s">
        <v>430</v>
      </c>
    </row>
    <row r="162" spans="2:5">
      <c r="B162" s="116">
        <v>46151</v>
      </c>
      <c r="C162" s="117">
        <f t="shared" si="0"/>
        <v>5</v>
      </c>
      <c r="D162" s="117">
        <f t="shared" si="1"/>
        <v>20</v>
      </c>
      <c r="E162" s="114" t="str">
        <f t="shared" ref="E162:E167" si="24">E161</f>
        <v>5월 2주</v>
      </c>
    </row>
    <row r="163" spans="2:5">
      <c r="B163" s="116">
        <v>46152</v>
      </c>
      <c r="C163" s="117">
        <f t="shared" si="0"/>
        <v>5</v>
      </c>
      <c r="D163" s="117">
        <f t="shared" si="1"/>
        <v>20</v>
      </c>
      <c r="E163" s="114" t="str">
        <f t="shared" si="24"/>
        <v>5월 2주</v>
      </c>
    </row>
    <row r="164" spans="2:5">
      <c r="B164" s="116">
        <v>46153</v>
      </c>
      <c r="C164" s="117">
        <f t="shared" si="0"/>
        <v>5</v>
      </c>
      <c r="D164" s="117">
        <f t="shared" si="1"/>
        <v>20</v>
      </c>
      <c r="E164" s="114" t="str">
        <f t="shared" si="24"/>
        <v>5월 2주</v>
      </c>
    </row>
    <row r="165" spans="2:5">
      <c r="B165" s="116">
        <v>46154</v>
      </c>
      <c r="C165" s="117">
        <f t="shared" si="0"/>
        <v>5</v>
      </c>
      <c r="D165" s="117">
        <f t="shared" si="1"/>
        <v>20</v>
      </c>
      <c r="E165" s="114" t="str">
        <f t="shared" si="24"/>
        <v>5월 2주</v>
      </c>
    </row>
    <row r="166" spans="2:5">
      <c r="B166" s="116">
        <v>46155</v>
      </c>
      <c r="C166" s="117">
        <f t="shared" si="0"/>
        <v>5</v>
      </c>
      <c r="D166" s="117">
        <f t="shared" si="1"/>
        <v>20</v>
      </c>
      <c r="E166" s="114" t="str">
        <f t="shared" si="24"/>
        <v>5월 2주</v>
      </c>
    </row>
    <row r="167" spans="2:5">
      <c r="B167" s="116">
        <v>46156</v>
      </c>
      <c r="C167" s="117">
        <f t="shared" si="0"/>
        <v>5</v>
      </c>
      <c r="D167" s="117">
        <f t="shared" si="1"/>
        <v>20</v>
      </c>
      <c r="E167" s="114" t="str">
        <f t="shared" si="24"/>
        <v>5월 2주</v>
      </c>
    </row>
    <row r="168" spans="2:5">
      <c r="B168" s="116">
        <v>46157</v>
      </c>
      <c r="C168" s="117">
        <f t="shared" si="0"/>
        <v>5</v>
      </c>
      <c r="D168" s="117">
        <f t="shared" si="1"/>
        <v>21</v>
      </c>
      <c r="E168" s="118" t="s">
        <v>431</v>
      </c>
    </row>
    <row r="169" spans="2:5">
      <c r="B169" s="116">
        <v>46158</v>
      </c>
      <c r="C169" s="117">
        <f t="shared" si="0"/>
        <v>5</v>
      </c>
      <c r="D169" s="117">
        <f t="shared" si="1"/>
        <v>21</v>
      </c>
      <c r="E169" s="114" t="str">
        <f t="shared" ref="E169:E174" si="25">E168</f>
        <v>5월 3주</v>
      </c>
    </row>
    <row r="170" spans="2:5">
      <c r="B170" s="116">
        <v>46159</v>
      </c>
      <c r="C170" s="117">
        <f t="shared" si="0"/>
        <v>5</v>
      </c>
      <c r="D170" s="117">
        <f t="shared" si="1"/>
        <v>21</v>
      </c>
      <c r="E170" s="114" t="str">
        <f t="shared" si="25"/>
        <v>5월 3주</v>
      </c>
    </row>
    <row r="171" spans="2:5">
      <c r="B171" s="116">
        <v>46160</v>
      </c>
      <c r="C171" s="117">
        <f t="shared" si="0"/>
        <v>5</v>
      </c>
      <c r="D171" s="117">
        <f t="shared" si="1"/>
        <v>21</v>
      </c>
      <c r="E171" s="114" t="str">
        <f t="shared" si="25"/>
        <v>5월 3주</v>
      </c>
    </row>
    <row r="172" spans="2:5">
      <c r="B172" s="116">
        <v>46161</v>
      </c>
      <c r="C172" s="117">
        <f t="shared" si="0"/>
        <v>5</v>
      </c>
      <c r="D172" s="117">
        <f t="shared" si="1"/>
        <v>21</v>
      </c>
      <c r="E172" s="114" t="str">
        <f t="shared" si="25"/>
        <v>5월 3주</v>
      </c>
    </row>
    <row r="173" spans="2:5">
      <c r="B173" s="116">
        <v>46162</v>
      </c>
      <c r="C173" s="117">
        <f t="shared" si="0"/>
        <v>5</v>
      </c>
      <c r="D173" s="117">
        <f t="shared" si="1"/>
        <v>21</v>
      </c>
      <c r="E173" s="114" t="str">
        <f t="shared" si="25"/>
        <v>5월 3주</v>
      </c>
    </row>
    <row r="174" spans="2:5">
      <c r="B174" s="116">
        <v>46163</v>
      </c>
      <c r="C174" s="117">
        <f t="shared" si="0"/>
        <v>5</v>
      </c>
      <c r="D174" s="117">
        <f t="shared" si="1"/>
        <v>21</v>
      </c>
      <c r="E174" s="114" t="str">
        <f t="shared" si="25"/>
        <v>5월 3주</v>
      </c>
    </row>
    <row r="175" spans="2:5">
      <c r="B175" s="116">
        <v>46164</v>
      </c>
      <c r="C175" s="117">
        <f t="shared" si="0"/>
        <v>5</v>
      </c>
      <c r="D175" s="117">
        <f t="shared" si="1"/>
        <v>22</v>
      </c>
      <c r="E175" s="118" t="s">
        <v>432</v>
      </c>
    </row>
    <row r="176" spans="2:5">
      <c r="B176" s="116">
        <v>46165</v>
      </c>
      <c r="C176" s="117">
        <f t="shared" si="0"/>
        <v>5</v>
      </c>
      <c r="D176" s="117">
        <f t="shared" si="1"/>
        <v>22</v>
      </c>
      <c r="E176" s="114" t="str">
        <f t="shared" ref="E176:E181" si="26">E175</f>
        <v>5월 4주</v>
      </c>
    </row>
    <row r="177" spans="2:5">
      <c r="B177" s="116">
        <v>46166</v>
      </c>
      <c r="C177" s="117">
        <f t="shared" si="0"/>
        <v>5</v>
      </c>
      <c r="D177" s="117">
        <f t="shared" si="1"/>
        <v>22</v>
      </c>
      <c r="E177" s="114" t="str">
        <f t="shared" si="26"/>
        <v>5월 4주</v>
      </c>
    </row>
    <row r="178" spans="2:5">
      <c r="B178" s="116">
        <v>46167</v>
      </c>
      <c r="C178" s="117">
        <f t="shared" si="0"/>
        <v>5</v>
      </c>
      <c r="D178" s="117">
        <f t="shared" si="1"/>
        <v>22</v>
      </c>
      <c r="E178" s="114" t="str">
        <f t="shared" si="26"/>
        <v>5월 4주</v>
      </c>
    </row>
    <row r="179" spans="2:5">
      <c r="B179" s="116">
        <v>46168</v>
      </c>
      <c r="C179" s="117">
        <f t="shared" si="0"/>
        <v>5</v>
      </c>
      <c r="D179" s="117">
        <f t="shared" si="1"/>
        <v>22</v>
      </c>
      <c r="E179" s="114" t="str">
        <f t="shared" si="26"/>
        <v>5월 4주</v>
      </c>
    </row>
    <row r="180" spans="2:5">
      <c r="B180" s="116">
        <v>46169</v>
      </c>
      <c r="C180" s="117">
        <f t="shared" si="0"/>
        <v>5</v>
      </c>
      <c r="D180" s="117">
        <f t="shared" si="1"/>
        <v>22</v>
      </c>
      <c r="E180" s="114" t="str">
        <f t="shared" si="26"/>
        <v>5월 4주</v>
      </c>
    </row>
    <row r="181" spans="2:5">
      <c r="B181" s="116">
        <v>46170</v>
      </c>
      <c r="C181" s="117">
        <f t="shared" si="0"/>
        <v>5</v>
      </c>
      <c r="D181" s="117">
        <f t="shared" si="1"/>
        <v>22</v>
      </c>
      <c r="E181" s="114" t="str">
        <f t="shared" si="26"/>
        <v>5월 4주</v>
      </c>
    </row>
    <row r="182" spans="2:5">
      <c r="B182" s="116">
        <v>46171</v>
      </c>
      <c r="C182" s="117">
        <f t="shared" si="0"/>
        <v>5</v>
      </c>
      <c r="D182" s="117">
        <f t="shared" si="1"/>
        <v>23</v>
      </c>
      <c r="E182" s="118" t="s">
        <v>433</v>
      </c>
    </row>
    <row r="183" spans="2:5">
      <c r="B183" s="116">
        <v>46172</v>
      </c>
      <c r="C183" s="117">
        <f t="shared" si="0"/>
        <v>5</v>
      </c>
      <c r="D183" s="117">
        <f t="shared" si="1"/>
        <v>23</v>
      </c>
      <c r="E183" s="114" t="str">
        <f t="shared" ref="E183:E188" si="27">E182</f>
        <v>6월 1주</v>
      </c>
    </row>
    <row r="184" spans="2:5">
      <c r="B184" s="116">
        <v>46173</v>
      </c>
      <c r="C184" s="117">
        <f t="shared" si="0"/>
        <v>5</v>
      </c>
      <c r="D184" s="117">
        <f t="shared" si="1"/>
        <v>23</v>
      </c>
      <c r="E184" s="114" t="str">
        <f t="shared" si="27"/>
        <v>6월 1주</v>
      </c>
    </row>
    <row r="185" spans="2:5">
      <c r="B185" s="116">
        <v>46174</v>
      </c>
      <c r="C185" s="117">
        <f t="shared" si="0"/>
        <v>6</v>
      </c>
      <c r="D185" s="117">
        <f t="shared" si="1"/>
        <v>23</v>
      </c>
      <c r="E185" s="114" t="str">
        <f t="shared" si="27"/>
        <v>6월 1주</v>
      </c>
    </row>
    <row r="186" spans="2:5">
      <c r="B186" s="116">
        <v>46175</v>
      </c>
      <c r="C186" s="117">
        <f t="shared" si="0"/>
        <v>6</v>
      </c>
      <c r="D186" s="117">
        <f t="shared" si="1"/>
        <v>23</v>
      </c>
      <c r="E186" s="114" t="str">
        <f t="shared" si="27"/>
        <v>6월 1주</v>
      </c>
    </row>
    <row r="187" spans="2:5">
      <c r="B187" s="116">
        <v>46176</v>
      </c>
      <c r="C187" s="117">
        <f t="shared" si="0"/>
        <v>6</v>
      </c>
      <c r="D187" s="117">
        <f t="shared" si="1"/>
        <v>23</v>
      </c>
      <c r="E187" s="114" t="str">
        <f t="shared" si="27"/>
        <v>6월 1주</v>
      </c>
    </row>
    <row r="188" spans="2:5">
      <c r="B188" s="116">
        <v>46177</v>
      </c>
      <c r="C188" s="117">
        <f t="shared" si="0"/>
        <v>6</v>
      </c>
      <c r="D188" s="117">
        <f t="shared" si="1"/>
        <v>23</v>
      </c>
      <c r="E188" s="114" t="str">
        <f t="shared" si="27"/>
        <v>6월 1주</v>
      </c>
    </row>
    <row r="189" spans="2:5">
      <c r="B189" s="116">
        <v>46178</v>
      </c>
      <c r="C189" s="117">
        <f t="shared" si="0"/>
        <v>6</v>
      </c>
      <c r="D189" s="117">
        <f t="shared" si="1"/>
        <v>24</v>
      </c>
      <c r="E189" s="118" t="s">
        <v>434</v>
      </c>
    </row>
    <row r="190" spans="2:5">
      <c r="B190" s="116">
        <v>46179</v>
      </c>
      <c r="C190" s="117">
        <f t="shared" si="0"/>
        <v>6</v>
      </c>
      <c r="D190" s="117">
        <f t="shared" si="1"/>
        <v>24</v>
      </c>
      <c r="E190" s="114" t="str">
        <f t="shared" ref="E190:E195" si="28">E189</f>
        <v>6월 2주</v>
      </c>
    </row>
    <row r="191" spans="2:5">
      <c r="B191" s="116">
        <v>46180</v>
      </c>
      <c r="C191" s="117">
        <f t="shared" si="0"/>
        <v>6</v>
      </c>
      <c r="D191" s="117">
        <f t="shared" si="1"/>
        <v>24</v>
      </c>
      <c r="E191" s="114" t="str">
        <f t="shared" si="28"/>
        <v>6월 2주</v>
      </c>
    </row>
    <row r="192" spans="2:5">
      <c r="B192" s="116">
        <v>46181</v>
      </c>
      <c r="C192" s="117">
        <f t="shared" si="0"/>
        <v>6</v>
      </c>
      <c r="D192" s="117">
        <f t="shared" si="1"/>
        <v>24</v>
      </c>
      <c r="E192" s="114" t="str">
        <f t="shared" si="28"/>
        <v>6월 2주</v>
      </c>
    </row>
    <row r="193" spans="2:5">
      <c r="B193" s="116">
        <v>46182</v>
      </c>
      <c r="C193" s="117">
        <f t="shared" si="0"/>
        <v>6</v>
      </c>
      <c r="D193" s="117">
        <f t="shared" si="1"/>
        <v>24</v>
      </c>
      <c r="E193" s="114" t="str">
        <f t="shared" si="28"/>
        <v>6월 2주</v>
      </c>
    </row>
    <row r="194" spans="2:5">
      <c r="B194" s="116">
        <v>46183</v>
      </c>
      <c r="C194" s="117">
        <f t="shared" si="0"/>
        <v>6</v>
      </c>
      <c r="D194" s="117">
        <f t="shared" si="1"/>
        <v>24</v>
      </c>
      <c r="E194" s="114" t="str">
        <f t="shared" si="28"/>
        <v>6월 2주</v>
      </c>
    </row>
    <row r="195" spans="2:5">
      <c r="B195" s="116">
        <v>46184</v>
      </c>
      <c r="C195" s="117">
        <f t="shared" si="0"/>
        <v>6</v>
      </c>
      <c r="D195" s="117">
        <f t="shared" si="1"/>
        <v>24</v>
      </c>
      <c r="E195" s="114" t="str">
        <f t="shared" si="28"/>
        <v>6월 2주</v>
      </c>
    </row>
    <row r="196" spans="2:5">
      <c r="B196" s="116">
        <v>46185</v>
      </c>
      <c r="C196" s="117">
        <f t="shared" si="0"/>
        <v>6</v>
      </c>
      <c r="D196" s="117">
        <f t="shared" si="1"/>
        <v>25</v>
      </c>
      <c r="E196" s="118" t="s">
        <v>435</v>
      </c>
    </row>
    <row r="197" spans="2:5">
      <c r="B197" s="116">
        <v>46186</v>
      </c>
      <c r="C197" s="117">
        <f t="shared" si="0"/>
        <v>6</v>
      </c>
      <c r="D197" s="117">
        <f t="shared" si="1"/>
        <v>25</v>
      </c>
      <c r="E197" s="114" t="str">
        <f t="shared" ref="E197:E202" si="29">E196</f>
        <v>6월 3주</v>
      </c>
    </row>
    <row r="198" spans="2:5">
      <c r="B198" s="116">
        <v>46187</v>
      </c>
      <c r="C198" s="117">
        <f t="shared" si="0"/>
        <v>6</v>
      </c>
      <c r="D198" s="117">
        <f t="shared" si="1"/>
        <v>25</v>
      </c>
      <c r="E198" s="114" t="str">
        <f t="shared" si="29"/>
        <v>6월 3주</v>
      </c>
    </row>
    <row r="199" spans="2:5">
      <c r="B199" s="116">
        <v>46188</v>
      </c>
      <c r="C199" s="117">
        <f t="shared" si="0"/>
        <v>6</v>
      </c>
      <c r="D199" s="117">
        <f t="shared" si="1"/>
        <v>25</v>
      </c>
      <c r="E199" s="114" t="str">
        <f t="shared" si="29"/>
        <v>6월 3주</v>
      </c>
    </row>
    <row r="200" spans="2:5">
      <c r="B200" s="116">
        <v>46189</v>
      </c>
      <c r="C200" s="117">
        <f t="shared" si="0"/>
        <v>6</v>
      </c>
      <c r="D200" s="117">
        <f t="shared" si="1"/>
        <v>25</v>
      </c>
      <c r="E200" s="114" t="str">
        <f t="shared" si="29"/>
        <v>6월 3주</v>
      </c>
    </row>
    <row r="201" spans="2:5">
      <c r="B201" s="116">
        <v>46190</v>
      </c>
      <c r="C201" s="117">
        <f t="shared" si="0"/>
        <v>6</v>
      </c>
      <c r="D201" s="117">
        <f t="shared" si="1"/>
        <v>25</v>
      </c>
      <c r="E201" s="114" t="str">
        <f t="shared" si="29"/>
        <v>6월 3주</v>
      </c>
    </row>
    <row r="202" spans="2:5">
      <c r="B202" s="116">
        <v>46191</v>
      </c>
      <c r="C202" s="117">
        <f t="shared" si="0"/>
        <v>6</v>
      </c>
      <c r="D202" s="117">
        <f t="shared" si="1"/>
        <v>25</v>
      </c>
      <c r="E202" s="114" t="str">
        <f t="shared" si="29"/>
        <v>6월 3주</v>
      </c>
    </row>
    <row r="203" spans="2:5">
      <c r="B203" s="116">
        <v>46192</v>
      </c>
      <c r="C203" s="117">
        <f t="shared" si="0"/>
        <v>6</v>
      </c>
      <c r="D203" s="117">
        <f t="shared" si="1"/>
        <v>26</v>
      </c>
      <c r="E203" s="118" t="s">
        <v>436</v>
      </c>
    </row>
    <row r="204" spans="2:5">
      <c r="B204" s="116">
        <v>46193</v>
      </c>
      <c r="C204" s="117">
        <f t="shared" si="0"/>
        <v>6</v>
      </c>
      <c r="D204" s="117">
        <f t="shared" si="1"/>
        <v>26</v>
      </c>
      <c r="E204" s="114" t="str">
        <f t="shared" ref="E204:E209" si="30">E203</f>
        <v>6월 4주</v>
      </c>
    </row>
    <row r="205" spans="2:5">
      <c r="B205" s="116">
        <v>46194</v>
      </c>
      <c r="C205" s="117">
        <f t="shared" si="0"/>
        <v>6</v>
      </c>
      <c r="D205" s="117">
        <f t="shared" si="1"/>
        <v>26</v>
      </c>
      <c r="E205" s="114" t="str">
        <f t="shared" si="30"/>
        <v>6월 4주</v>
      </c>
    </row>
    <row r="206" spans="2:5">
      <c r="B206" s="116">
        <v>46195</v>
      </c>
      <c r="C206" s="117">
        <f t="shared" si="0"/>
        <v>6</v>
      </c>
      <c r="D206" s="117">
        <f t="shared" si="1"/>
        <v>26</v>
      </c>
      <c r="E206" s="114" t="str">
        <f t="shared" si="30"/>
        <v>6월 4주</v>
      </c>
    </row>
    <row r="207" spans="2:5">
      <c r="B207" s="116">
        <v>46196</v>
      </c>
      <c r="C207" s="117">
        <f t="shared" si="0"/>
        <v>6</v>
      </c>
      <c r="D207" s="117">
        <f t="shared" si="1"/>
        <v>26</v>
      </c>
      <c r="E207" s="114" t="str">
        <f t="shared" si="30"/>
        <v>6월 4주</v>
      </c>
    </row>
    <row r="208" spans="2:5">
      <c r="B208" s="116">
        <v>46197</v>
      </c>
      <c r="C208" s="117">
        <f t="shared" si="0"/>
        <v>6</v>
      </c>
      <c r="D208" s="117">
        <f t="shared" si="1"/>
        <v>26</v>
      </c>
      <c r="E208" s="114" t="str">
        <f t="shared" si="30"/>
        <v>6월 4주</v>
      </c>
    </row>
    <row r="209" spans="2:5">
      <c r="B209" s="116">
        <v>46198</v>
      </c>
      <c r="C209" s="117">
        <f t="shared" si="0"/>
        <v>6</v>
      </c>
      <c r="D209" s="117">
        <f t="shared" si="1"/>
        <v>26</v>
      </c>
      <c r="E209" s="114" t="str">
        <f t="shared" si="30"/>
        <v>6월 4주</v>
      </c>
    </row>
    <row r="210" spans="2:5">
      <c r="B210" s="116">
        <v>46199</v>
      </c>
      <c r="C210" s="117">
        <f t="shared" si="0"/>
        <v>6</v>
      </c>
      <c r="D210" s="117">
        <f t="shared" si="1"/>
        <v>27</v>
      </c>
      <c r="E210" s="118" t="s">
        <v>437</v>
      </c>
    </row>
    <row r="211" spans="2:5">
      <c r="B211" s="116">
        <v>46200</v>
      </c>
      <c r="C211" s="117">
        <f t="shared" si="0"/>
        <v>6</v>
      </c>
      <c r="D211" s="117">
        <f t="shared" si="1"/>
        <v>27</v>
      </c>
      <c r="E211" s="114" t="str">
        <f t="shared" ref="E211:E216" si="31">E210</f>
        <v>6월 5주</v>
      </c>
    </row>
    <row r="212" spans="2:5">
      <c r="B212" s="116">
        <v>46201</v>
      </c>
      <c r="C212" s="117">
        <f t="shared" si="0"/>
        <v>6</v>
      </c>
      <c r="D212" s="117">
        <f t="shared" si="1"/>
        <v>27</v>
      </c>
      <c r="E212" s="114" t="str">
        <f t="shared" si="31"/>
        <v>6월 5주</v>
      </c>
    </row>
    <row r="213" spans="2:5">
      <c r="B213" s="116">
        <v>46202</v>
      </c>
      <c r="C213" s="117">
        <f t="shared" si="0"/>
        <v>6</v>
      </c>
      <c r="D213" s="117">
        <f t="shared" si="1"/>
        <v>27</v>
      </c>
      <c r="E213" s="114" t="str">
        <f t="shared" si="31"/>
        <v>6월 5주</v>
      </c>
    </row>
    <row r="214" spans="2:5">
      <c r="B214" s="116">
        <v>46203</v>
      </c>
      <c r="C214" s="117">
        <f t="shared" si="0"/>
        <v>6</v>
      </c>
      <c r="D214" s="117">
        <f t="shared" si="1"/>
        <v>27</v>
      </c>
      <c r="E214" s="114" t="str">
        <f t="shared" si="31"/>
        <v>6월 5주</v>
      </c>
    </row>
    <row r="215" spans="2:5">
      <c r="B215" s="116">
        <v>46204</v>
      </c>
      <c r="C215" s="117">
        <f t="shared" si="0"/>
        <v>7</v>
      </c>
      <c r="D215" s="117">
        <f t="shared" si="1"/>
        <v>27</v>
      </c>
      <c r="E215" s="114" t="str">
        <f t="shared" si="31"/>
        <v>6월 5주</v>
      </c>
    </row>
    <row r="216" spans="2:5">
      <c r="B216" s="116">
        <v>46205</v>
      </c>
      <c r="C216" s="117">
        <f t="shared" si="0"/>
        <v>7</v>
      </c>
      <c r="D216" s="117">
        <f t="shared" si="1"/>
        <v>27</v>
      </c>
      <c r="E216" s="114" t="str">
        <f t="shared" si="31"/>
        <v>6월 5주</v>
      </c>
    </row>
    <row r="217" spans="2:5">
      <c r="B217" s="116">
        <v>46206</v>
      </c>
      <c r="C217" s="117">
        <f t="shared" si="0"/>
        <v>7</v>
      </c>
      <c r="D217" s="117">
        <f t="shared" si="1"/>
        <v>28</v>
      </c>
      <c r="E217" s="118" t="s">
        <v>438</v>
      </c>
    </row>
    <row r="218" spans="2:5">
      <c r="B218" s="116">
        <v>46207</v>
      </c>
      <c r="C218" s="117">
        <f t="shared" si="0"/>
        <v>7</v>
      </c>
      <c r="D218" s="117">
        <f t="shared" si="1"/>
        <v>28</v>
      </c>
      <c r="E218" s="114" t="str">
        <f t="shared" ref="E218:E223" si="32">E217</f>
        <v>7월 1주</v>
      </c>
    </row>
    <row r="219" spans="2:5">
      <c r="B219" s="116">
        <v>46208</v>
      </c>
      <c r="C219" s="117">
        <f t="shared" si="0"/>
        <v>7</v>
      </c>
      <c r="D219" s="117">
        <f t="shared" si="1"/>
        <v>28</v>
      </c>
      <c r="E219" s="114" t="str">
        <f t="shared" si="32"/>
        <v>7월 1주</v>
      </c>
    </row>
    <row r="220" spans="2:5">
      <c r="B220" s="116">
        <v>46209</v>
      </c>
      <c r="C220" s="117">
        <f t="shared" si="0"/>
        <v>7</v>
      </c>
      <c r="D220" s="117">
        <f t="shared" si="1"/>
        <v>28</v>
      </c>
      <c r="E220" s="114" t="str">
        <f t="shared" si="32"/>
        <v>7월 1주</v>
      </c>
    </row>
    <row r="221" spans="2:5">
      <c r="B221" s="116">
        <v>46210</v>
      </c>
      <c r="C221" s="117">
        <f t="shared" si="0"/>
        <v>7</v>
      </c>
      <c r="D221" s="117">
        <f t="shared" si="1"/>
        <v>28</v>
      </c>
      <c r="E221" s="114" t="str">
        <f t="shared" si="32"/>
        <v>7월 1주</v>
      </c>
    </row>
    <row r="222" spans="2:5">
      <c r="B222" s="116">
        <v>46211</v>
      </c>
      <c r="C222" s="117">
        <f t="shared" si="0"/>
        <v>7</v>
      </c>
      <c r="D222" s="117">
        <f t="shared" si="1"/>
        <v>28</v>
      </c>
      <c r="E222" s="114" t="str">
        <f t="shared" si="32"/>
        <v>7월 1주</v>
      </c>
    </row>
    <row r="223" spans="2:5">
      <c r="B223" s="116">
        <v>46212</v>
      </c>
      <c r="C223" s="117">
        <f t="shared" si="0"/>
        <v>7</v>
      </c>
      <c r="D223" s="117">
        <f t="shared" si="1"/>
        <v>28</v>
      </c>
      <c r="E223" s="114" t="str">
        <f t="shared" si="32"/>
        <v>7월 1주</v>
      </c>
    </row>
    <row r="224" spans="2:5">
      <c r="B224" s="116">
        <v>46213</v>
      </c>
      <c r="C224" s="117">
        <f t="shared" si="0"/>
        <v>7</v>
      </c>
      <c r="D224" s="117">
        <f t="shared" si="1"/>
        <v>29</v>
      </c>
      <c r="E224" s="118" t="s">
        <v>439</v>
      </c>
    </row>
    <row r="225" spans="2:5">
      <c r="B225" s="116">
        <v>46214</v>
      </c>
      <c r="C225" s="117">
        <f t="shared" si="0"/>
        <v>7</v>
      </c>
      <c r="D225" s="117">
        <f t="shared" si="1"/>
        <v>29</v>
      </c>
      <c r="E225" s="114" t="str">
        <f t="shared" ref="E225:E230" si="33">E224</f>
        <v>7월 2주</v>
      </c>
    </row>
    <row r="226" spans="2:5">
      <c r="B226" s="116">
        <v>46215</v>
      </c>
      <c r="C226" s="117">
        <f t="shared" si="0"/>
        <v>7</v>
      </c>
      <c r="D226" s="117">
        <f t="shared" si="1"/>
        <v>29</v>
      </c>
      <c r="E226" s="114" t="str">
        <f t="shared" si="33"/>
        <v>7월 2주</v>
      </c>
    </row>
    <row r="227" spans="2:5">
      <c r="B227" s="116">
        <v>46216</v>
      </c>
      <c r="C227" s="117">
        <f t="shared" si="0"/>
        <v>7</v>
      </c>
      <c r="D227" s="117">
        <f t="shared" si="1"/>
        <v>29</v>
      </c>
      <c r="E227" s="114" t="str">
        <f t="shared" si="33"/>
        <v>7월 2주</v>
      </c>
    </row>
    <row r="228" spans="2:5">
      <c r="B228" s="116">
        <v>46217</v>
      </c>
      <c r="C228" s="117">
        <f t="shared" si="0"/>
        <v>7</v>
      </c>
      <c r="D228" s="117">
        <f t="shared" si="1"/>
        <v>29</v>
      </c>
      <c r="E228" s="114" t="str">
        <f t="shared" si="33"/>
        <v>7월 2주</v>
      </c>
    </row>
    <row r="229" spans="2:5">
      <c r="B229" s="116">
        <v>46218</v>
      </c>
      <c r="C229" s="117">
        <f t="shared" si="0"/>
        <v>7</v>
      </c>
      <c r="D229" s="117">
        <f t="shared" si="1"/>
        <v>29</v>
      </c>
      <c r="E229" s="114" t="str">
        <f t="shared" si="33"/>
        <v>7월 2주</v>
      </c>
    </row>
    <row r="230" spans="2:5">
      <c r="B230" s="116">
        <v>46219</v>
      </c>
      <c r="C230" s="117">
        <f t="shared" si="0"/>
        <v>7</v>
      </c>
      <c r="D230" s="117">
        <f t="shared" si="1"/>
        <v>29</v>
      </c>
      <c r="E230" s="114" t="str">
        <f t="shared" si="33"/>
        <v>7월 2주</v>
      </c>
    </row>
    <row r="231" spans="2:5">
      <c r="B231" s="116">
        <v>46220</v>
      </c>
      <c r="C231" s="117">
        <f t="shared" si="0"/>
        <v>7</v>
      </c>
      <c r="D231" s="117">
        <f t="shared" si="1"/>
        <v>30</v>
      </c>
      <c r="E231" s="118" t="s">
        <v>440</v>
      </c>
    </row>
    <row r="232" spans="2:5">
      <c r="B232" s="116">
        <v>46221</v>
      </c>
      <c r="C232" s="117">
        <f t="shared" si="0"/>
        <v>7</v>
      </c>
      <c r="D232" s="117">
        <f t="shared" si="1"/>
        <v>30</v>
      </c>
      <c r="E232" s="114" t="str">
        <f t="shared" ref="E232:E237" si="34">E231</f>
        <v>7월 3주</v>
      </c>
    </row>
    <row r="233" spans="2:5">
      <c r="B233" s="116">
        <v>46222</v>
      </c>
      <c r="C233" s="117">
        <f t="shared" si="0"/>
        <v>7</v>
      </c>
      <c r="D233" s="117">
        <f t="shared" si="1"/>
        <v>30</v>
      </c>
      <c r="E233" s="114" t="str">
        <f t="shared" si="34"/>
        <v>7월 3주</v>
      </c>
    </row>
    <row r="234" spans="2:5">
      <c r="B234" s="116">
        <v>46223</v>
      </c>
      <c r="C234" s="117">
        <f t="shared" si="0"/>
        <v>7</v>
      </c>
      <c r="D234" s="117">
        <f t="shared" si="1"/>
        <v>30</v>
      </c>
      <c r="E234" s="114" t="str">
        <f t="shared" si="34"/>
        <v>7월 3주</v>
      </c>
    </row>
    <row r="235" spans="2:5">
      <c r="B235" s="116">
        <v>46224</v>
      </c>
      <c r="C235" s="117">
        <f t="shared" si="0"/>
        <v>7</v>
      </c>
      <c r="D235" s="117">
        <f t="shared" si="1"/>
        <v>30</v>
      </c>
      <c r="E235" s="114" t="str">
        <f t="shared" si="34"/>
        <v>7월 3주</v>
      </c>
    </row>
    <row r="236" spans="2:5">
      <c r="B236" s="116">
        <v>46225</v>
      </c>
      <c r="C236" s="117">
        <f t="shared" si="0"/>
        <v>7</v>
      </c>
      <c r="D236" s="117">
        <f t="shared" si="1"/>
        <v>30</v>
      </c>
      <c r="E236" s="114" t="str">
        <f t="shared" si="34"/>
        <v>7월 3주</v>
      </c>
    </row>
    <row r="237" spans="2:5">
      <c r="B237" s="116">
        <v>46226</v>
      </c>
      <c r="C237" s="117">
        <f t="shared" si="0"/>
        <v>7</v>
      </c>
      <c r="D237" s="117">
        <f t="shared" si="1"/>
        <v>30</v>
      </c>
      <c r="E237" s="114" t="str">
        <f t="shared" si="34"/>
        <v>7월 3주</v>
      </c>
    </row>
    <row r="238" spans="2:5">
      <c r="B238" s="116">
        <v>46227</v>
      </c>
      <c r="C238" s="117">
        <f t="shared" si="0"/>
        <v>7</v>
      </c>
      <c r="D238" s="117">
        <f t="shared" si="1"/>
        <v>31</v>
      </c>
      <c r="E238" s="118" t="s">
        <v>441</v>
      </c>
    </row>
    <row r="239" spans="2:5">
      <c r="B239" s="116">
        <v>46228</v>
      </c>
      <c r="C239" s="117">
        <f t="shared" si="0"/>
        <v>7</v>
      </c>
      <c r="D239" s="117">
        <f t="shared" si="1"/>
        <v>31</v>
      </c>
      <c r="E239" s="114" t="str">
        <f t="shared" ref="E239:E244" si="35">E238</f>
        <v>7월 4주</v>
      </c>
    </row>
    <row r="240" spans="2:5">
      <c r="B240" s="116">
        <v>46229</v>
      </c>
      <c r="C240" s="117">
        <f t="shared" si="0"/>
        <v>7</v>
      </c>
      <c r="D240" s="117">
        <f t="shared" si="1"/>
        <v>31</v>
      </c>
      <c r="E240" s="114" t="str">
        <f t="shared" si="35"/>
        <v>7월 4주</v>
      </c>
    </row>
    <row r="241" spans="2:5">
      <c r="B241" s="116">
        <v>46230</v>
      </c>
      <c r="C241" s="117">
        <f t="shared" si="0"/>
        <v>7</v>
      </c>
      <c r="D241" s="117">
        <f t="shared" si="1"/>
        <v>31</v>
      </c>
      <c r="E241" s="114" t="str">
        <f t="shared" si="35"/>
        <v>7월 4주</v>
      </c>
    </row>
    <row r="242" spans="2:5">
      <c r="B242" s="116">
        <v>46231</v>
      </c>
      <c r="C242" s="117">
        <f t="shared" si="0"/>
        <v>7</v>
      </c>
      <c r="D242" s="117">
        <f t="shared" si="1"/>
        <v>31</v>
      </c>
      <c r="E242" s="114" t="str">
        <f t="shared" si="35"/>
        <v>7월 4주</v>
      </c>
    </row>
    <row r="243" spans="2:5">
      <c r="B243" s="116">
        <v>46232</v>
      </c>
      <c r="C243" s="117">
        <f t="shared" si="0"/>
        <v>7</v>
      </c>
      <c r="D243" s="117">
        <f t="shared" si="1"/>
        <v>31</v>
      </c>
      <c r="E243" s="114" t="str">
        <f t="shared" si="35"/>
        <v>7월 4주</v>
      </c>
    </row>
    <row r="244" spans="2:5">
      <c r="B244" s="116">
        <v>46233</v>
      </c>
      <c r="C244" s="117">
        <f t="shared" si="0"/>
        <v>7</v>
      </c>
      <c r="D244" s="117">
        <f t="shared" si="1"/>
        <v>31</v>
      </c>
      <c r="E244" s="114" t="str">
        <f t="shared" si="35"/>
        <v>7월 4주</v>
      </c>
    </row>
    <row r="245" spans="2:5">
      <c r="B245" s="116">
        <v>46234</v>
      </c>
      <c r="C245" s="117">
        <f t="shared" si="0"/>
        <v>7</v>
      </c>
      <c r="D245" s="117">
        <f t="shared" si="1"/>
        <v>32</v>
      </c>
      <c r="E245" s="118" t="s">
        <v>442</v>
      </c>
    </row>
    <row r="246" spans="2:5">
      <c r="B246" s="116">
        <v>46235</v>
      </c>
      <c r="C246" s="117">
        <f t="shared" si="0"/>
        <v>8</v>
      </c>
      <c r="D246" s="117">
        <f t="shared" si="1"/>
        <v>32</v>
      </c>
      <c r="E246" s="114" t="str">
        <f t="shared" ref="E246:E251" si="36">E245</f>
        <v>8월 1주</v>
      </c>
    </row>
    <row r="247" spans="2:5">
      <c r="B247" s="116">
        <v>46236</v>
      </c>
      <c r="C247" s="117">
        <f t="shared" si="0"/>
        <v>8</v>
      </c>
      <c r="D247" s="117">
        <f t="shared" si="1"/>
        <v>32</v>
      </c>
      <c r="E247" s="114" t="str">
        <f t="shared" si="36"/>
        <v>8월 1주</v>
      </c>
    </row>
    <row r="248" spans="2:5">
      <c r="B248" s="116">
        <v>46237</v>
      </c>
      <c r="C248" s="117">
        <f t="shared" si="0"/>
        <v>8</v>
      </c>
      <c r="D248" s="117">
        <f t="shared" si="1"/>
        <v>32</v>
      </c>
      <c r="E248" s="114" t="str">
        <f t="shared" si="36"/>
        <v>8월 1주</v>
      </c>
    </row>
    <row r="249" spans="2:5">
      <c r="B249" s="116">
        <v>46238</v>
      </c>
      <c r="C249" s="117">
        <f t="shared" si="0"/>
        <v>8</v>
      </c>
      <c r="D249" s="117">
        <f t="shared" si="1"/>
        <v>32</v>
      </c>
      <c r="E249" s="114" t="str">
        <f t="shared" si="36"/>
        <v>8월 1주</v>
      </c>
    </row>
    <row r="250" spans="2:5">
      <c r="B250" s="116">
        <v>46239</v>
      </c>
      <c r="C250" s="117">
        <f t="shared" si="0"/>
        <v>8</v>
      </c>
      <c r="D250" s="117">
        <f t="shared" si="1"/>
        <v>32</v>
      </c>
      <c r="E250" s="114" t="str">
        <f t="shared" si="36"/>
        <v>8월 1주</v>
      </c>
    </row>
    <row r="251" spans="2:5">
      <c r="B251" s="116">
        <v>46240</v>
      </c>
      <c r="C251" s="117">
        <f t="shared" si="0"/>
        <v>8</v>
      </c>
      <c r="D251" s="117">
        <f t="shared" si="1"/>
        <v>32</v>
      </c>
      <c r="E251" s="114" t="str">
        <f t="shared" si="36"/>
        <v>8월 1주</v>
      </c>
    </row>
    <row r="252" spans="2:5">
      <c r="B252" s="116">
        <v>46241</v>
      </c>
      <c r="C252" s="117">
        <f t="shared" si="0"/>
        <v>8</v>
      </c>
      <c r="D252" s="117">
        <f t="shared" si="1"/>
        <v>33</v>
      </c>
      <c r="E252" s="118" t="s">
        <v>443</v>
      </c>
    </row>
    <row r="253" spans="2:5">
      <c r="B253" s="116">
        <v>46242</v>
      </c>
      <c r="C253" s="117">
        <f t="shared" si="0"/>
        <v>8</v>
      </c>
      <c r="D253" s="117">
        <f t="shared" si="1"/>
        <v>33</v>
      </c>
      <c r="E253" s="114" t="str">
        <f t="shared" ref="E253:E258" si="37">E252</f>
        <v>8월 2주</v>
      </c>
    </row>
    <row r="254" spans="2:5">
      <c r="B254" s="116">
        <v>46243</v>
      </c>
      <c r="C254" s="117">
        <f t="shared" si="0"/>
        <v>8</v>
      </c>
      <c r="D254" s="117">
        <f t="shared" si="1"/>
        <v>33</v>
      </c>
      <c r="E254" s="114" t="str">
        <f t="shared" si="37"/>
        <v>8월 2주</v>
      </c>
    </row>
    <row r="255" spans="2:5">
      <c r="B255" s="116">
        <v>46244</v>
      </c>
      <c r="C255" s="117">
        <f t="shared" si="0"/>
        <v>8</v>
      </c>
      <c r="D255" s="117">
        <f t="shared" si="1"/>
        <v>33</v>
      </c>
      <c r="E255" s="114" t="str">
        <f t="shared" si="37"/>
        <v>8월 2주</v>
      </c>
    </row>
    <row r="256" spans="2:5">
      <c r="B256" s="116">
        <v>46245</v>
      </c>
      <c r="C256" s="117">
        <f t="shared" si="0"/>
        <v>8</v>
      </c>
      <c r="D256" s="117">
        <f t="shared" si="1"/>
        <v>33</v>
      </c>
      <c r="E256" s="114" t="str">
        <f t="shared" si="37"/>
        <v>8월 2주</v>
      </c>
    </row>
    <row r="257" spans="2:5">
      <c r="B257" s="116">
        <v>46246</v>
      </c>
      <c r="C257" s="117">
        <f t="shared" si="0"/>
        <v>8</v>
      </c>
      <c r="D257" s="117">
        <f t="shared" si="1"/>
        <v>33</v>
      </c>
      <c r="E257" s="114" t="str">
        <f t="shared" si="37"/>
        <v>8월 2주</v>
      </c>
    </row>
    <row r="258" spans="2:5">
      <c r="B258" s="116">
        <v>46247</v>
      </c>
      <c r="C258" s="117">
        <f t="shared" si="0"/>
        <v>8</v>
      </c>
      <c r="D258" s="117">
        <f t="shared" si="1"/>
        <v>33</v>
      </c>
      <c r="E258" s="114" t="str">
        <f t="shared" si="37"/>
        <v>8월 2주</v>
      </c>
    </row>
    <row r="259" spans="2:5">
      <c r="B259" s="116">
        <v>46248</v>
      </c>
      <c r="C259" s="117">
        <f t="shared" si="0"/>
        <v>8</v>
      </c>
      <c r="D259" s="117">
        <f t="shared" si="1"/>
        <v>34</v>
      </c>
      <c r="E259" s="118" t="s">
        <v>444</v>
      </c>
    </row>
    <row r="260" spans="2:5">
      <c r="B260" s="116">
        <v>46249</v>
      </c>
      <c r="C260" s="117">
        <f t="shared" si="0"/>
        <v>8</v>
      </c>
      <c r="D260" s="117">
        <f t="shared" si="1"/>
        <v>34</v>
      </c>
      <c r="E260" s="114" t="str">
        <f t="shared" ref="E260:E265" si="38">E259</f>
        <v>8월 3주</v>
      </c>
    </row>
    <row r="261" spans="2:5">
      <c r="B261" s="116">
        <v>46250</v>
      </c>
      <c r="C261" s="117">
        <f t="shared" si="0"/>
        <v>8</v>
      </c>
      <c r="D261" s="117">
        <f t="shared" si="1"/>
        <v>34</v>
      </c>
      <c r="E261" s="114" t="str">
        <f t="shared" si="38"/>
        <v>8월 3주</v>
      </c>
    </row>
    <row r="262" spans="2:5">
      <c r="B262" s="116">
        <v>46251</v>
      </c>
      <c r="C262" s="117">
        <f t="shared" si="0"/>
        <v>8</v>
      </c>
      <c r="D262" s="117">
        <f t="shared" si="1"/>
        <v>34</v>
      </c>
      <c r="E262" s="114" t="str">
        <f t="shared" si="38"/>
        <v>8월 3주</v>
      </c>
    </row>
    <row r="263" spans="2:5">
      <c r="B263" s="116">
        <v>46252</v>
      </c>
      <c r="C263" s="117">
        <f t="shared" si="0"/>
        <v>8</v>
      </c>
      <c r="D263" s="117">
        <f t="shared" si="1"/>
        <v>34</v>
      </c>
      <c r="E263" s="114" t="str">
        <f t="shared" si="38"/>
        <v>8월 3주</v>
      </c>
    </row>
    <row r="264" spans="2:5">
      <c r="B264" s="116">
        <v>46253</v>
      </c>
      <c r="C264" s="117">
        <f t="shared" si="0"/>
        <v>8</v>
      </c>
      <c r="D264" s="117">
        <f t="shared" si="1"/>
        <v>34</v>
      </c>
      <c r="E264" s="114" t="str">
        <f t="shared" si="38"/>
        <v>8월 3주</v>
      </c>
    </row>
    <row r="265" spans="2:5">
      <c r="B265" s="116">
        <v>46254</v>
      </c>
      <c r="C265" s="117">
        <f t="shared" si="0"/>
        <v>8</v>
      </c>
      <c r="D265" s="117">
        <f t="shared" si="1"/>
        <v>34</v>
      </c>
      <c r="E265" s="114" t="str">
        <f t="shared" si="38"/>
        <v>8월 3주</v>
      </c>
    </row>
    <row r="266" spans="2:5">
      <c r="B266" s="116">
        <v>46255</v>
      </c>
      <c r="C266" s="117">
        <f t="shared" si="0"/>
        <v>8</v>
      </c>
      <c r="D266" s="117">
        <f t="shared" si="1"/>
        <v>35</v>
      </c>
      <c r="E266" s="118" t="s">
        <v>445</v>
      </c>
    </row>
    <row r="267" spans="2:5">
      <c r="B267" s="116">
        <v>46256</v>
      </c>
      <c r="C267" s="117">
        <f t="shared" si="0"/>
        <v>8</v>
      </c>
      <c r="D267" s="117">
        <f t="shared" si="1"/>
        <v>35</v>
      </c>
      <c r="E267" s="114" t="str">
        <f t="shared" ref="E267:E272" si="39">E266</f>
        <v>8월 4주</v>
      </c>
    </row>
    <row r="268" spans="2:5">
      <c r="B268" s="116">
        <v>46257</v>
      </c>
      <c r="C268" s="117">
        <f t="shared" si="0"/>
        <v>8</v>
      </c>
      <c r="D268" s="117">
        <f t="shared" si="1"/>
        <v>35</v>
      </c>
      <c r="E268" s="114" t="str">
        <f t="shared" si="39"/>
        <v>8월 4주</v>
      </c>
    </row>
    <row r="269" spans="2:5">
      <c r="B269" s="116">
        <v>46258</v>
      </c>
      <c r="C269" s="117">
        <f t="shared" si="0"/>
        <v>8</v>
      </c>
      <c r="D269" s="117">
        <f t="shared" si="1"/>
        <v>35</v>
      </c>
      <c r="E269" s="114" t="str">
        <f t="shared" si="39"/>
        <v>8월 4주</v>
      </c>
    </row>
    <row r="270" spans="2:5">
      <c r="B270" s="116">
        <v>46259</v>
      </c>
      <c r="C270" s="117">
        <f t="shared" si="0"/>
        <v>8</v>
      </c>
      <c r="D270" s="117">
        <f t="shared" si="1"/>
        <v>35</v>
      </c>
      <c r="E270" s="114" t="str">
        <f t="shared" si="39"/>
        <v>8월 4주</v>
      </c>
    </row>
    <row r="271" spans="2:5">
      <c r="B271" s="116">
        <v>46260</v>
      </c>
      <c r="C271" s="117">
        <f t="shared" si="0"/>
        <v>8</v>
      </c>
      <c r="D271" s="117">
        <f t="shared" si="1"/>
        <v>35</v>
      </c>
      <c r="E271" s="114" t="str">
        <f t="shared" si="39"/>
        <v>8월 4주</v>
      </c>
    </row>
    <row r="272" spans="2:5">
      <c r="B272" s="116">
        <v>46261</v>
      </c>
      <c r="C272" s="117">
        <f t="shared" si="0"/>
        <v>8</v>
      </c>
      <c r="D272" s="117">
        <f t="shared" si="1"/>
        <v>35</v>
      </c>
      <c r="E272" s="114" t="str">
        <f t="shared" si="39"/>
        <v>8월 4주</v>
      </c>
    </row>
    <row r="273" spans="2:5">
      <c r="B273" s="116">
        <v>46262</v>
      </c>
      <c r="C273" s="117">
        <f t="shared" si="0"/>
        <v>8</v>
      </c>
      <c r="D273" s="117">
        <f t="shared" si="1"/>
        <v>36</v>
      </c>
      <c r="E273" s="118" t="s">
        <v>446</v>
      </c>
    </row>
    <row r="274" spans="2:5">
      <c r="B274" s="116">
        <v>46263</v>
      </c>
      <c r="C274" s="117">
        <f t="shared" si="0"/>
        <v>8</v>
      </c>
      <c r="D274" s="117">
        <f t="shared" si="1"/>
        <v>36</v>
      </c>
      <c r="E274" s="114" t="str">
        <f t="shared" ref="E274:E279" si="40">E273</f>
        <v>9월 1주</v>
      </c>
    </row>
    <row r="275" spans="2:5">
      <c r="B275" s="116">
        <v>46264</v>
      </c>
      <c r="C275" s="117">
        <f t="shared" si="0"/>
        <v>8</v>
      </c>
      <c r="D275" s="117">
        <f t="shared" si="1"/>
        <v>36</v>
      </c>
      <c r="E275" s="114" t="str">
        <f t="shared" si="40"/>
        <v>9월 1주</v>
      </c>
    </row>
    <row r="276" spans="2:5">
      <c r="B276" s="116">
        <v>46265</v>
      </c>
      <c r="C276" s="117">
        <f t="shared" si="0"/>
        <v>8</v>
      </c>
      <c r="D276" s="117">
        <f t="shared" si="1"/>
        <v>36</v>
      </c>
      <c r="E276" s="114" t="str">
        <f t="shared" si="40"/>
        <v>9월 1주</v>
      </c>
    </row>
    <row r="277" spans="2:5">
      <c r="B277" s="116">
        <v>46266</v>
      </c>
      <c r="C277" s="117">
        <f t="shared" si="0"/>
        <v>9</v>
      </c>
      <c r="D277" s="117">
        <f t="shared" si="1"/>
        <v>36</v>
      </c>
      <c r="E277" s="114" t="str">
        <f t="shared" si="40"/>
        <v>9월 1주</v>
      </c>
    </row>
    <row r="278" spans="2:5">
      <c r="B278" s="116">
        <v>46267</v>
      </c>
      <c r="C278" s="117">
        <f t="shared" si="0"/>
        <v>9</v>
      </c>
      <c r="D278" s="117">
        <f t="shared" si="1"/>
        <v>36</v>
      </c>
      <c r="E278" s="114" t="str">
        <f t="shared" si="40"/>
        <v>9월 1주</v>
      </c>
    </row>
    <row r="279" spans="2:5">
      <c r="B279" s="116">
        <v>46268</v>
      </c>
      <c r="C279" s="117">
        <f t="shared" si="0"/>
        <v>9</v>
      </c>
      <c r="D279" s="117">
        <f t="shared" si="1"/>
        <v>36</v>
      </c>
      <c r="E279" s="114" t="str">
        <f t="shared" si="40"/>
        <v>9월 1주</v>
      </c>
    </row>
    <row r="280" spans="2:5">
      <c r="B280" s="116">
        <v>46269</v>
      </c>
      <c r="C280" s="117">
        <f t="shared" si="0"/>
        <v>9</v>
      </c>
      <c r="D280" s="117">
        <f t="shared" si="1"/>
        <v>37</v>
      </c>
      <c r="E280" s="118" t="s">
        <v>447</v>
      </c>
    </row>
    <row r="281" spans="2:5">
      <c r="B281" s="116">
        <v>46270</v>
      </c>
      <c r="C281" s="117">
        <f t="shared" si="0"/>
        <v>9</v>
      </c>
      <c r="D281" s="117">
        <f t="shared" si="1"/>
        <v>37</v>
      </c>
      <c r="E281" s="114" t="str">
        <f t="shared" ref="E281:E286" si="41">E280</f>
        <v>9월 2주</v>
      </c>
    </row>
    <row r="282" spans="2:5">
      <c r="B282" s="116">
        <v>46271</v>
      </c>
      <c r="C282" s="117">
        <f t="shared" si="0"/>
        <v>9</v>
      </c>
      <c r="D282" s="117">
        <f t="shared" si="1"/>
        <v>37</v>
      </c>
      <c r="E282" s="114" t="str">
        <f t="shared" si="41"/>
        <v>9월 2주</v>
      </c>
    </row>
    <row r="283" spans="2:5">
      <c r="B283" s="116">
        <v>46272</v>
      </c>
      <c r="C283" s="117">
        <f t="shared" si="0"/>
        <v>9</v>
      </c>
      <c r="D283" s="117">
        <f t="shared" si="1"/>
        <v>37</v>
      </c>
      <c r="E283" s="114" t="str">
        <f t="shared" si="41"/>
        <v>9월 2주</v>
      </c>
    </row>
    <row r="284" spans="2:5">
      <c r="B284" s="116">
        <v>46273</v>
      </c>
      <c r="C284" s="117">
        <f t="shared" si="0"/>
        <v>9</v>
      </c>
      <c r="D284" s="117">
        <f t="shared" si="1"/>
        <v>37</v>
      </c>
      <c r="E284" s="114" t="str">
        <f t="shared" si="41"/>
        <v>9월 2주</v>
      </c>
    </row>
    <row r="285" spans="2:5">
      <c r="B285" s="116">
        <v>46274</v>
      </c>
      <c r="C285" s="117">
        <f t="shared" si="0"/>
        <v>9</v>
      </c>
      <c r="D285" s="117">
        <f t="shared" si="1"/>
        <v>37</v>
      </c>
      <c r="E285" s="114" t="str">
        <f t="shared" si="41"/>
        <v>9월 2주</v>
      </c>
    </row>
    <row r="286" spans="2:5">
      <c r="B286" s="116">
        <v>46275</v>
      </c>
      <c r="C286" s="117">
        <f t="shared" si="0"/>
        <v>9</v>
      </c>
      <c r="D286" s="117">
        <f t="shared" si="1"/>
        <v>37</v>
      </c>
      <c r="E286" s="114" t="str">
        <f t="shared" si="41"/>
        <v>9월 2주</v>
      </c>
    </row>
    <row r="287" spans="2:5">
      <c r="B287" s="116">
        <v>46276</v>
      </c>
      <c r="C287" s="117">
        <f t="shared" si="0"/>
        <v>9</v>
      </c>
      <c r="D287" s="117">
        <f t="shared" si="1"/>
        <v>38</v>
      </c>
      <c r="E287" s="118" t="s">
        <v>448</v>
      </c>
    </row>
    <row r="288" spans="2:5">
      <c r="B288" s="116">
        <v>46277</v>
      </c>
      <c r="C288" s="117">
        <f t="shared" si="0"/>
        <v>9</v>
      </c>
      <c r="D288" s="117">
        <f t="shared" si="1"/>
        <v>38</v>
      </c>
      <c r="E288" s="114" t="str">
        <f t="shared" ref="E288:E293" si="42">E287</f>
        <v>9월 3주</v>
      </c>
    </row>
    <row r="289" spans="2:5">
      <c r="B289" s="116">
        <v>46278</v>
      </c>
      <c r="C289" s="117">
        <f t="shared" si="0"/>
        <v>9</v>
      </c>
      <c r="D289" s="117">
        <f t="shared" si="1"/>
        <v>38</v>
      </c>
      <c r="E289" s="114" t="str">
        <f t="shared" si="42"/>
        <v>9월 3주</v>
      </c>
    </row>
    <row r="290" spans="2:5">
      <c r="B290" s="116">
        <v>46279</v>
      </c>
      <c r="C290" s="117">
        <f t="shared" si="0"/>
        <v>9</v>
      </c>
      <c r="D290" s="117">
        <f t="shared" si="1"/>
        <v>38</v>
      </c>
      <c r="E290" s="114" t="str">
        <f t="shared" si="42"/>
        <v>9월 3주</v>
      </c>
    </row>
    <row r="291" spans="2:5">
      <c r="B291" s="116">
        <v>46280</v>
      </c>
      <c r="C291" s="117">
        <f t="shared" si="0"/>
        <v>9</v>
      </c>
      <c r="D291" s="117">
        <f t="shared" si="1"/>
        <v>38</v>
      </c>
      <c r="E291" s="114" t="str">
        <f t="shared" si="42"/>
        <v>9월 3주</v>
      </c>
    </row>
    <row r="292" spans="2:5">
      <c r="B292" s="116">
        <v>46281</v>
      </c>
      <c r="C292" s="117">
        <f t="shared" si="0"/>
        <v>9</v>
      </c>
      <c r="D292" s="117">
        <f t="shared" si="1"/>
        <v>38</v>
      </c>
      <c r="E292" s="114" t="str">
        <f t="shared" si="42"/>
        <v>9월 3주</v>
      </c>
    </row>
    <row r="293" spans="2:5">
      <c r="B293" s="116">
        <v>46282</v>
      </c>
      <c r="C293" s="117">
        <f t="shared" si="0"/>
        <v>9</v>
      </c>
      <c r="D293" s="117">
        <f t="shared" si="1"/>
        <v>38</v>
      </c>
      <c r="E293" s="114" t="str">
        <f t="shared" si="42"/>
        <v>9월 3주</v>
      </c>
    </row>
    <row r="294" spans="2:5">
      <c r="B294" s="116">
        <v>46283</v>
      </c>
      <c r="C294" s="117">
        <f t="shared" si="0"/>
        <v>9</v>
      </c>
      <c r="D294" s="117">
        <f t="shared" si="1"/>
        <v>39</v>
      </c>
      <c r="E294" s="118" t="s">
        <v>449</v>
      </c>
    </row>
    <row r="295" spans="2:5">
      <c r="B295" s="116">
        <v>46284</v>
      </c>
      <c r="C295" s="117">
        <f t="shared" si="0"/>
        <v>9</v>
      </c>
      <c r="D295" s="117">
        <f t="shared" si="1"/>
        <v>39</v>
      </c>
      <c r="E295" s="114" t="str">
        <f t="shared" ref="E295:E300" si="43">E294</f>
        <v>9월 4주</v>
      </c>
    </row>
    <row r="296" spans="2:5">
      <c r="B296" s="116">
        <v>46285</v>
      </c>
      <c r="C296" s="117">
        <f t="shared" si="0"/>
        <v>9</v>
      </c>
      <c r="D296" s="117">
        <f t="shared" si="1"/>
        <v>39</v>
      </c>
      <c r="E296" s="114" t="str">
        <f t="shared" si="43"/>
        <v>9월 4주</v>
      </c>
    </row>
    <row r="297" spans="2:5">
      <c r="B297" s="116">
        <v>46286</v>
      </c>
      <c r="C297" s="117">
        <f t="shared" si="0"/>
        <v>9</v>
      </c>
      <c r="D297" s="117">
        <f t="shared" si="1"/>
        <v>39</v>
      </c>
      <c r="E297" s="114" t="str">
        <f t="shared" si="43"/>
        <v>9월 4주</v>
      </c>
    </row>
    <row r="298" spans="2:5">
      <c r="B298" s="116">
        <v>46287</v>
      </c>
      <c r="C298" s="117">
        <f t="shared" si="0"/>
        <v>9</v>
      </c>
      <c r="D298" s="117">
        <f t="shared" si="1"/>
        <v>39</v>
      </c>
      <c r="E298" s="114" t="str">
        <f t="shared" si="43"/>
        <v>9월 4주</v>
      </c>
    </row>
    <row r="299" spans="2:5">
      <c r="B299" s="116">
        <v>46288</v>
      </c>
      <c r="C299" s="117">
        <f t="shared" si="0"/>
        <v>9</v>
      </c>
      <c r="D299" s="117">
        <f t="shared" si="1"/>
        <v>39</v>
      </c>
      <c r="E299" s="114" t="str">
        <f t="shared" si="43"/>
        <v>9월 4주</v>
      </c>
    </row>
    <row r="300" spans="2:5">
      <c r="B300" s="116">
        <v>46289</v>
      </c>
      <c r="C300" s="117">
        <f t="shared" si="0"/>
        <v>9</v>
      </c>
      <c r="D300" s="117">
        <f t="shared" si="1"/>
        <v>39</v>
      </c>
      <c r="E300" s="114" t="str">
        <f t="shared" si="43"/>
        <v>9월 4주</v>
      </c>
    </row>
    <row r="301" spans="2:5">
      <c r="B301" s="116">
        <v>46290</v>
      </c>
      <c r="C301" s="117">
        <f t="shared" si="0"/>
        <v>9</v>
      </c>
      <c r="D301" s="117">
        <f t="shared" si="1"/>
        <v>40</v>
      </c>
      <c r="E301" s="118" t="s">
        <v>450</v>
      </c>
    </row>
    <row r="302" spans="2:5">
      <c r="B302" s="116">
        <v>46291</v>
      </c>
      <c r="C302" s="117">
        <f t="shared" si="0"/>
        <v>9</v>
      </c>
      <c r="D302" s="117">
        <f t="shared" si="1"/>
        <v>40</v>
      </c>
      <c r="E302" s="114" t="str">
        <f t="shared" ref="E302:E307" si="44">E301</f>
        <v>9월 5주</v>
      </c>
    </row>
    <row r="303" spans="2:5">
      <c r="B303" s="116">
        <v>46292</v>
      </c>
      <c r="C303" s="117">
        <f t="shared" si="0"/>
        <v>9</v>
      </c>
      <c r="D303" s="117">
        <f t="shared" si="1"/>
        <v>40</v>
      </c>
      <c r="E303" s="114" t="str">
        <f t="shared" si="44"/>
        <v>9월 5주</v>
      </c>
    </row>
    <row r="304" spans="2:5">
      <c r="B304" s="116">
        <v>46293</v>
      </c>
      <c r="C304" s="117">
        <f t="shared" si="0"/>
        <v>9</v>
      </c>
      <c r="D304" s="117">
        <f t="shared" si="1"/>
        <v>40</v>
      </c>
      <c r="E304" s="114" t="str">
        <f t="shared" si="44"/>
        <v>9월 5주</v>
      </c>
    </row>
    <row r="305" spans="2:5">
      <c r="B305" s="116">
        <v>46294</v>
      </c>
      <c r="C305" s="117">
        <f t="shared" si="0"/>
        <v>9</v>
      </c>
      <c r="D305" s="117">
        <f t="shared" si="1"/>
        <v>40</v>
      </c>
      <c r="E305" s="114" t="str">
        <f t="shared" si="44"/>
        <v>9월 5주</v>
      </c>
    </row>
    <row r="306" spans="2:5">
      <c r="B306" s="116">
        <v>46295</v>
      </c>
      <c r="C306" s="117">
        <f t="shared" si="0"/>
        <v>9</v>
      </c>
      <c r="D306" s="117">
        <f t="shared" si="1"/>
        <v>40</v>
      </c>
      <c r="E306" s="114" t="str">
        <f t="shared" si="44"/>
        <v>9월 5주</v>
      </c>
    </row>
    <row r="307" spans="2:5">
      <c r="B307" s="116">
        <v>46296</v>
      </c>
      <c r="C307" s="117">
        <f t="shared" si="0"/>
        <v>10</v>
      </c>
      <c r="D307" s="117">
        <f t="shared" si="1"/>
        <v>40</v>
      </c>
      <c r="E307" s="114" t="str">
        <f t="shared" si="44"/>
        <v>9월 5주</v>
      </c>
    </row>
    <row r="308" spans="2:5">
      <c r="B308" s="116">
        <v>46297</v>
      </c>
      <c r="C308" s="117">
        <f t="shared" si="0"/>
        <v>10</v>
      </c>
      <c r="D308" s="117">
        <f t="shared" si="1"/>
        <v>41</v>
      </c>
      <c r="E308" s="118" t="s">
        <v>451</v>
      </c>
    </row>
    <row r="309" spans="2:5">
      <c r="B309" s="116">
        <v>46298</v>
      </c>
      <c r="C309" s="117">
        <f t="shared" si="0"/>
        <v>10</v>
      </c>
      <c r="D309" s="117">
        <f t="shared" si="1"/>
        <v>41</v>
      </c>
      <c r="E309" s="114" t="str">
        <f t="shared" ref="E309:E314" si="45">E308</f>
        <v>10월 1주</v>
      </c>
    </row>
    <row r="310" spans="2:5">
      <c r="B310" s="116">
        <v>46299</v>
      </c>
      <c r="C310" s="117">
        <f t="shared" si="0"/>
        <v>10</v>
      </c>
      <c r="D310" s="117">
        <f t="shared" si="1"/>
        <v>41</v>
      </c>
      <c r="E310" s="114" t="str">
        <f t="shared" si="45"/>
        <v>10월 1주</v>
      </c>
    </row>
    <row r="311" spans="2:5">
      <c r="B311" s="116">
        <v>46300</v>
      </c>
      <c r="C311" s="117">
        <f t="shared" si="0"/>
        <v>10</v>
      </c>
      <c r="D311" s="117">
        <f t="shared" si="1"/>
        <v>41</v>
      </c>
      <c r="E311" s="114" t="str">
        <f t="shared" si="45"/>
        <v>10월 1주</v>
      </c>
    </row>
    <row r="312" spans="2:5">
      <c r="B312" s="116">
        <v>46301</v>
      </c>
      <c r="C312" s="117">
        <f t="shared" si="0"/>
        <v>10</v>
      </c>
      <c r="D312" s="117">
        <f t="shared" si="1"/>
        <v>41</v>
      </c>
      <c r="E312" s="114" t="str">
        <f t="shared" si="45"/>
        <v>10월 1주</v>
      </c>
    </row>
    <row r="313" spans="2:5">
      <c r="B313" s="116">
        <v>46302</v>
      </c>
      <c r="C313" s="117">
        <f t="shared" si="0"/>
        <v>10</v>
      </c>
      <c r="D313" s="117">
        <f t="shared" si="1"/>
        <v>41</v>
      </c>
      <c r="E313" s="114" t="str">
        <f t="shared" si="45"/>
        <v>10월 1주</v>
      </c>
    </row>
    <row r="314" spans="2:5">
      <c r="B314" s="116">
        <v>46303</v>
      </c>
      <c r="C314" s="117">
        <f t="shared" si="0"/>
        <v>10</v>
      </c>
      <c r="D314" s="117">
        <f t="shared" si="1"/>
        <v>41</v>
      </c>
      <c r="E314" s="114" t="str">
        <f t="shared" si="45"/>
        <v>10월 1주</v>
      </c>
    </row>
    <row r="315" spans="2:5">
      <c r="B315" s="116">
        <v>46304</v>
      </c>
      <c r="C315" s="117">
        <f t="shared" si="0"/>
        <v>10</v>
      </c>
      <c r="D315" s="117">
        <f t="shared" si="1"/>
        <v>42</v>
      </c>
      <c r="E315" s="118" t="s">
        <v>452</v>
      </c>
    </row>
    <row r="316" spans="2:5">
      <c r="B316" s="116">
        <v>46305</v>
      </c>
      <c r="C316" s="117">
        <f t="shared" si="0"/>
        <v>10</v>
      </c>
      <c r="D316" s="117">
        <f t="shared" si="1"/>
        <v>42</v>
      </c>
      <c r="E316" s="114" t="str">
        <f t="shared" ref="E316:E321" si="46">E315</f>
        <v>10월 2주</v>
      </c>
    </row>
    <row r="317" spans="2:5">
      <c r="B317" s="116">
        <v>46306</v>
      </c>
      <c r="C317" s="117">
        <f t="shared" si="0"/>
        <v>10</v>
      </c>
      <c r="D317" s="117">
        <f t="shared" si="1"/>
        <v>42</v>
      </c>
      <c r="E317" s="114" t="str">
        <f t="shared" si="46"/>
        <v>10월 2주</v>
      </c>
    </row>
    <row r="318" spans="2:5">
      <c r="B318" s="116">
        <v>46307</v>
      </c>
      <c r="C318" s="117">
        <f t="shared" si="0"/>
        <v>10</v>
      </c>
      <c r="D318" s="117">
        <f t="shared" si="1"/>
        <v>42</v>
      </c>
      <c r="E318" s="114" t="str">
        <f t="shared" si="46"/>
        <v>10월 2주</v>
      </c>
    </row>
    <row r="319" spans="2:5">
      <c r="B319" s="116">
        <v>46308</v>
      </c>
      <c r="C319" s="117">
        <f t="shared" si="0"/>
        <v>10</v>
      </c>
      <c r="D319" s="117">
        <f t="shared" si="1"/>
        <v>42</v>
      </c>
      <c r="E319" s="114" t="str">
        <f t="shared" si="46"/>
        <v>10월 2주</v>
      </c>
    </row>
    <row r="320" spans="2:5">
      <c r="B320" s="116">
        <v>46309</v>
      </c>
      <c r="C320" s="117">
        <f t="shared" si="0"/>
        <v>10</v>
      </c>
      <c r="D320" s="117">
        <f t="shared" si="1"/>
        <v>42</v>
      </c>
      <c r="E320" s="114" t="str">
        <f t="shared" si="46"/>
        <v>10월 2주</v>
      </c>
    </row>
    <row r="321" spans="2:5">
      <c r="B321" s="116">
        <v>46310</v>
      </c>
      <c r="C321" s="117">
        <f t="shared" si="0"/>
        <v>10</v>
      </c>
      <c r="D321" s="117">
        <f t="shared" si="1"/>
        <v>42</v>
      </c>
      <c r="E321" s="114" t="str">
        <f t="shared" si="46"/>
        <v>10월 2주</v>
      </c>
    </row>
    <row r="322" spans="2:5">
      <c r="B322" s="116">
        <v>46311</v>
      </c>
      <c r="C322" s="117">
        <f t="shared" si="0"/>
        <v>10</v>
      </c>
      <c r="D322" s="117">
        <f t="shared" si="1"/>
        <v>43</v>
      </c>
      <c r="E322" s="118" t="s">
        <v>453</v>
      </c>
    </row>
    <row r="323" spans="2:5">
      <c r="B323" s="116">
        <v>46312</v>
      </c>
      <c r="C323" s="117">
        <f t="shared" si="0"/>
        <v>10</v>
      </c>
      <c r="D323" s="117">
        <f t="shared" si="1"/>
        <v>43</v>
      </c>
      <c r="E323" s="114" t="str">
        <f t="shared" ref="E323:E328" si="47">E322</f>
        <v>10월 3주</v>
      </c>
    </row>
    <row r="324" spans="2:5">
      <c r="B324" s="116">
        <v>46313</v>
      </c>
      <c r="C324" s="117">
        <f t="shared" si="0"/>
        <v>10</v>
      </c>
      <c r="D324" s="117">
        <f t="shared" si="1"/>
        <v>43</v>
      </c>
      <c r="E324" s="114" t="str">
        <f t="shared" si="47"/>
        <v>10월 3주</v>
      </c>
    </row>
    <row r="325" spans="2:5">
      <c r="B325" s="116">
        <v>46314</v>
      </c>
      <c r="C325" s="117">
        <f t="shared" si="0"/>
        <v>10</v>
      </c>
      <c r="D325" s="117">
        <f t="shared" si="1"/>
        <v>43</v>
      </c>
      <c r="E325" s="114" t="str">
        <f t="shared" si="47"/>
        <v>10월 3주</v>
      </c>
    </row>
    <row r="326" spans="2:5">
      <c r="B326" s="116">
        <v>46315</v>
      </c>
      <c r="C326" s="117">
        <f t="shared" si="0"/>
        <v>10</v>
      </c>
      <c r="D326" s="117">
        <f t="shared" si="1"/>
        <v>43</v>
      </c>
      <c r="E326" s="114" t="str">
        <f t="shared" si="47"/>
        <v>10월 3주</v>
      </c>
    </row>
    <row r="327" spans="2:5">
      <c r="B327" s="116">
        <v>46316</v>
      </c>
      <c r="C327" s="117">
        <f t="shared" si="0"/>
        <v>10</v>
      </c>
      <c r="D327" s="117">
        <f t="shared" si="1"/>
        <v>43</v>
      </c>
      <c r="E327" s="114" t="str">
        <f t="shared" si="47"/>
        <v>10월 3주</v>
      </c>
    </row>
    <row r="328" spans="2:5">
      <c r="B328" s="116">
        <v>46317</v>
      </c>
      <c r="C328" s="117">
        <f t="shared" si="0"/>
        <v>10</v>
      </c>
      <c r="D328" s="117">
        <f t="shared" si="1"/>
        <v>43</v>
      </c>
      <c r="E328" s="114" t="str">
        <f t="shared" si="47"/>
        <v>10월 3주</v>
      </c>
    </row>
    <row r="329" spans="2:5">
      <c r="B329" s="116">
        <v>46318</v>
      </c>
      <c r="C329" s="117">
        <f t="shared" si="0"/>
        <v>10</v>
      </c>
      <c r="D329" s="117">
        <f t="shared" si="1"/>
        <v>44</v>
      </c>
      <c r="E329" s="118" t="s">
        <v>454</v>
      </c>
    </row>
    <row r="330" spans="2:5">
      <c r="B330" s="116">
        <v>46319</v>
      </c>
      <c r="C330" s="117">
        <f t="shared" si="0"/>
        <v>10</v>
      </c>
      <c r="D330" s="117">
        <f t="shared" si="1"/>
        <v>44</v>
      </c>
      <c r="E330" s="114" t="str">
        <f t="shared" ref="E330:E335" si="48">E329</f>
        <v>10월 4주</v>
      </c>
    </row>
    <row r="331" spans="2:5">
      <c r="B331" s="116">
        <v>46320</v>
      </c>
      <c r="C331" s="117">
        <f t="shared" si="0"/>
        <v>10</v>
      </c>
      <c r="D331" s="117">
        <f t="shared" si="1"/>
        <v>44</v>
      </c>
      <c r="E331" s="114" t="str">
        <f t="shared" si="48"/>
        <v>10월 4주</v>
      </c>
    </row>
    <row r="332" spans="2:5">
      <c r="B332" s="116">
        <v>46321</v>
      </c>
      <c r="C332" s="117">
        <f t="shared" si="0"/>
        <v>10</v>
      </c>
      <c r="D332" s="117">
        <f t="shared" si="1"/>
        <v>44</v>
      </c>
      <c r="E332" s="114" t="str">
        <f t="shared" si="48"/>
        <v>10월 4주</v>
      </c>
    </row>
    <row r="333" spans="2:5">
      <c r="B333" s="116">
        <v>46322</v>
      </c>
      <c r="C333" s="117">
        <f t="shared" si="0"/>
        <v>10</v>
      </c>
      <c r="D333" s="117">
        <f t="shared" si="1"/>
        <v>44</v>
      </c>
      <c r="E333" s="114" t="str">
        <f t="shared" si="48"/>
        <v>10월 4주</v>
      </c>
    </row>
    <row r="334" spans="2:5">
      <c r="B334" s="116">
        <v>46323</v>
      </c>
      <c r="C334" s="117">
        <f t="shared" si="0"/>
        <v>10</v>
      </c>
      <c r="D334" s="117">
        <f t="shared" si="1"/>
        <v>44</v>
      </c>
      <c r="E334" s="114" t="str">
        <f t="shared" si="48"/>
        <v>10월 4주</v>
      </c>
    </row>
    <row r="335" spans="2:5">
      <c r="B335" s="116">
        <v>46324</v>
      </c>
      <c r="C335" s="117">
        <f t="shared" si="0"/>
        <v>10</v>
      </c>
      <c r="D335" s="117">
        <f t="shared" si="1"/>
        <v>44</v>
      </c>
      <c r="E335" s="114" t="str">
        <f t="shared" si="48"/>
        <v>10월 4주</v>
      </c>
    </row>
    <row r="336" spans="2:5">
      <c r="B336" s="116">
        <v>46325</v>
      </c>
      <c r="C336" s="117">
        <f t="shared" si="0"/>
        <v>10</v>
      </c>
      <c r="D336" s="117">
        <f t="shared" si="1"/>
        <v>45</v>
      </c>
      <c r="E336" s="118" t="s">
        <v>455</v>
      </c>
    </row>
    <row r="337" spans="2:5">
      <c r="B337" s="116">
        <v>46326</v>
      </c>
      <c r="C337" s="117">
        <f t="shared" si="0"/>
        <v>10</v>
      </c>
      <c r="D337" s="117">
        <f t="shared" si="1"/>
        <v>45</v>
      </c>
      <c r="E337" s="114" t="str">
        <f t="shared" ref="E337:E342" si="49">E336</f>
        <v>11월 1주</v>
      </c>
    </row>
    <row r="338" spans="2:5">
      <c r="B338" s="116">
        <v>46327</v>
      </c>
      <c r="C338" s="117">
        <f t="shared" si="0"/>
        <v>11</v>
      </c>
      <c r="D338" s="117">
        <f t="shared" si="1"/>
        <v>45</v>
      </c>
      <c r="E338" s="114" t="str">
        <f t="shared" si="49"/>
        <v>11월 1주</v>
      </c>
    </row>
    <row r="339" spans="2:5">
      <c r="B339" s="116">
        <v>46328</v>
      </c>
      <c r="C339" s="117">
        <f t="shared" si="0"/>
        <v>11</v>
      </c>
      <c r="D339" s="117">
        <f t="shared" si="1"/>
        <v>45</v>
      </c>
      <c r="E339" s="114" t="str">
        <f t="shared" si="49"/>
        <v>11월 1주</v>
      </c>
    </row>
    <row r="340" spans="2:5">
      <c r="B340" s="116">
        <v>46329</v>
      </c>
      <c r="C340" s="117">
        <f t="shared" si="0"/>
        <v>11</v>
      </c>
      <c r="D340" s="117">
        <f t="shared" si="1"/>
        <v>45</v>
      </c>
      <c r="E340" s="114" t="str">
        <f t="shared" si="49"/>
        <v>11월 1주</v>
      </c>
    </row>
    <row r="341" spans="2:5">
      <c r="B341" s="116">
        <v>46330</v>
      </c>
      <c r="C341" s="117">
        <f t="shared" si="0"/>
        <v>11</v>
      </c>
      <c r="D341" s="117">
        <f t="shared" si="1"/>
        <v>45</v>
      </c>
      <c r="E341" s="114" t="str">
        <f t="shared" si="49"/>
        <v>11월 1주</v>
      </c>
    </row>
    <row r="342" spans="2:5">
      <c r="B342" s="116">
        <v>46331</v>
      </c>
      <c r="C342" s="117">
        <f t="shared" si="0"/>
        <v>11</v>
      </c>
      <c r="D342" s="117">
        <f t="shared" si="1"/>
        <v>45</v>
      </c>
      <c r="E342" s="114" t="str">
        <f t="shared" si="49"/>
        <v>11월 1주</v>
      </c>
    </row>
    <row r="343" spans="2:5">
      <c r="B343" s="116">
        <v>46332</v>
      </c>
      <c r="C343" s="117">
        <f t="shared" si="0"/>
        <v>11</v>
      </c>
      <c r="D343" s="117">
        <f t="shared" si="1"/>
        <v>46</v>
      </c>
      <c r="E343" s="118" t="s">
        <v>456</v>
      </c>
    </row>
    <row r="344" spans="2:5">
      <c r="B344" s="116">
        <v>46333</v>
      </c>
      <c r="C344" s="117">
        <f t="shared" si="0"/>
        <v>11</v>
      </c>
      <c r="D344" s="117">
        <f t="shared" si="1"/>
        <v>46</v>
      </c>
      <c r="E344" s="114" t="str">
        <f t="shared" ref="E344:E349" si="50">E343</f>
        <v>11월 2주</v>
      </c>
    </row>
    <row r="345" spans="2:5">
      <c r="B345" s="116">
        <v>46334</v>
      </c>
      <c r="C345" s="117">
        <f t="shared" si="0"/>
        <v>11</v>
      </c>
      <c r="D345" s="117">
        <f t="shared" si="1"/>
        <v>46</v>
      </c>
      <c r="E345" s="114" t="str">
        <f t="shared" si="50"/>
        <v>11월 2주</v>
      </c>
    </row>
    <row r="346" spans="2:5">
      <c r="B346" s="116">
        <v>46335</v>
      </c>
      <c r="C346" s="117">
        <f t="shared" si="0"/>
        <v>11</v>
      </c>
      <c r="D346" s="117">
        <f t="shared" si="1"/>
        <v>46</v>
      </c>
      <c r="E346" s="114" t="str">
        <f t="shared" si="50"/>
        <v>11월 2주</v>
      </c>
    </row>
    <row r="347" spans="2:5">
      <c r="B347" s="116">
        <v>46336</v>
      </c>
      <c r="C347" s="117">
        <f t="shared" si="0"/>
        <v>11</v>
      </c>
      <c r="D347" s="117">
        <f t="shared" si="1"/>
        <v>46</v>
      </c>
      <c r="E347" s="114" t="str">
        <f t="shared" si="50"/>
        <v>11월 2주</v>
      </c>
    </row>
    <row r="348" spans="2:5">
      <c r="B348" s="116">
        <v>46337</v>
      </c>
      <c r="C348" s="117">
        <f t="shared" si="0"/>
        <v>11</v>
      </c>
      <c r="D348" s="117">
        <f t="shared" si="1"/>
        <v>46</v>
      </c>
      <c r="E348" s="114" t="str">
        <f t="shared" si="50"/>
        <v>11월 2주</v>
      </c>
    </row>
    <row r="349" spans="2:5">
      <c r="B349" s="116">
        <v>46338</v>
      </c>
      <c r="C349" s="117">
        <f t="shared" si="0"/>
        <v>11</v>
      </c>
      <c r="D349" s="117">
        <f t="shared" si="1"/>
        <v>46</v>
      </c>
      <c r="E349" s="114" t="str">
        <f t="shared" si="50"/>
        <v>11월 2주</v>
      </c>
    </row>
    <row r="350" spans="2:5">
      <c r="B350" s="116">
        <v>46339</v>
      </c>
      <c r="C350" s="117">
        <f t="shared" si="0"/>
        <v>11</v>
      </c>
      <c r="D350" s="117">
        <f t="shared" si="1"/>
        <v>47</v>
      </c>
      <c r="E350" s="118" t="s">
        <v>457</v>
      </c>
    </row>
    <row r="351" spans="2:5">
      <c r="B351" s="116">
        <v>46340</v>
      </c>
      <c r="C351" s="117">
        <f t="shared" si="0"/>
        <v>11</v>
      </c>
      <c r="D351" s="117">
        <f t="shared" si="1"/>
        <v>47</v>
      </c>
      <c r="E351" s="114" t="str">
        <f t="shared" ref="E351:E356" si="51">E350</f>
        <v>11월 3주</v>
      </c>
    </row>
    <row r="352" spans="2:5">
      <c r="B352" s="116">
        <v>46341</v>
      </c>
      <c r="C352" s="117">
        <f t="shared" si="0"/>
        <v>11</v>
      </c>
      <c r="D352" s="117">
        <f t="shared" si="1"/>
        <v>47</v>
      </c>
      <c r="E352" s="114" t="str">
        <f t="shared" si="51"/>
        <v>11월 3주</v>
      </c>
    </row>
    <row r="353" spans="2:5">
      <c r="B353" s="116">
        <v>46342</v>
      </c>
      <c r="C353" s="117">
        <f t="shared" si="0"/>
        <v>11</v>
      </c>
      <c r="D353" s="117">
        <f t="shared" si="1"/>
        <v>47</v>
      </c>
      <c r="E353" s="114" t="str">
        <f t="shared" si="51"/>
        <v>11월 3주</v>
      </c>
    </row>
    <row r="354" spans="2:5">
      <c r="B354" s="116">
        <v>46343</v>
      </c>
      <c r="C354" s="117">
        <f t="shared" si="0"/>
        <v>11</v>
      </c>
      <c r="D354" s="117">
        <f t="shared" si="1"/>
        <v>47</v>
      </c>
      <c r="E354" s="114" t="str">
        <f t="shared" si="51"/>
        <v>11월 3주</v>
      </c>
    </row>
    <row r="355" spans="2:5">
      <c r="B355" s="116">
        <v>46344</v>
      </c>
      <c r="C355" s="117">
        <f t="shared" si="0"/>
        <v>11</v>
      </c>
      <c r="D355" s="117">
        <f t="shared" si="1"/>
        <v>47</v>
      </c>
      <c r="E355" s="114" t="str">
        <f t="shared" si="51"/>
        <v>11월 3주</v>
      </c>
    </row>
    <row r="356" spans="2:5">
      <c r="B356" s="116">
        <v>46345</v>
      </c>
      <c r="C356" s="117">
        <f t="shared" si="0"/>
        <v>11</v>
      </c>
      <c r="D356" s="117">
        <f t="shared" si="1"/>
        <v>47</v>
      </c>
      <c r="E356" s="114" t="str">
        <f t="shared" si="51"/>
        <v>11월 3주</v>
      </c>
    </row>
    <row r="357" spans="2:5">
      <c r="B357" s="116">
        <v>46346</v>
      </c>
      <c r="C357" s="117">
        <f t="shared" si="0"/>
        <v>11</v>
      </c>
      <c r="D357" s="117">
        <f t="shared" si="1"/>
        <v>48</v>
      </c>
      <c r="E357" s="118" t="s">
        <v>458</v>
      </c>
    </row>
    <row r="358" spans="2:5">
      <c r="B358" s="116">
        <v>46347</v>
      </c>
      <c r="C358" s="117">
        <f t="shared" si="0"/>
        <v>11</v>
      </c>
      <c r="D358" s="117">
        <f t="shared" si="1"/>
        <v>48</v>
      </c>
      <c r="E358" s="114" t="str">
        <f t="shared" ref="E358:E363" si="52">E357</f>
        <v>11월 4주</v>
      </c>
    </row>
    <row r="359" spans="2:5">
      <c r="B359" s="116">
        <v>46348</v>
      </c>
      <c r="C359" s="117">
        <f t="shared" si="0"/>
        <v>11</v>
      </c>
      <c r="D359" s="117">
        <f t="shared" si="1"/>
        <v>48</v>
      </c>
      <c r="E359" s="114" t="str">
        <f t="shared" si="52"/>
        <v>11월 4주</v>
      </c>
    </row>
    <row r="360" spans="2:5">
      <c r="B360" s="116">
        <v>46349</v>
      </c>
      <c r="C360" s="117">
        <f t="shared" si="0"/>
        <v>11</v>
      </c>
      <c r="D360" s="117">
        <f t="shared" si="1"/>
        <v>48</v>
      </c>
      <c r="E360" s="114" t="str">
        <f t="shared" si="52"/>
        <v>11월 4주</v>
      </c>
    </row>
    <row r="361" spans="2:5">
      <c r="B361" s="116">
        <v>46350</v>
      </c>
      <c r="C361" s="117">
        <f t="shared" si="0"/>
        <v>11</v>
      </c>
      <c r="D361" s="117">
        <f t="shared" si="1"/>
        <v>48</v>
      </c>
      <c r="E361" s="114" t="str">
        <f t="shared" si="52"/>
        <v>11월 4주</v>
      </c>
    </row>
    <row r="362" spans="2:5">
      <c r="B362" s="116">
        <v>46351</v>
      </c>
      <c r="C362" s="117">
        <f t="shared" si="0"/>
        <v>11</v>
      </c>
      <c r="D362" s="117">
        <f t="shared" si="1"/>
        <v>48</v>
      </c>
      <c r="E362" s="114" t="str">
        <f t="shared" si="52"/>
        <v>11월 4주</v>
      </c>
    </row>
    <row r="363" spans="2:5">
      <c r="B363" s="116">
        <v>46352</v>
      </c>
      <c r="C363" s="117">
        <f t="shared" si="0"/>
        <v>11</v>
      </c>
      <c r="D363" s="117">
        <f t="shared" si="1"/>
        <v>48</v>
      </c>
      <c r="E363" s="114" t="str">
        <f t="shared" si="52"/>
        <v>11월 4주</v>
      </c>
    </row>
    <row r="364" spans="2:5">
      <c r="B364" s="116">
        <v>46353</v>
      </c>
      <c r="C364" s="117">
        <f t="shared" si="0"/>
        <v>11</v>
      </c>
      <c r="D364" s="117">
        <f t="shared" si="1"/>
        <v>49</v>
      </c>
      <c r="E364" s="118" t="s">
        <v>459</v>
      </c>
    </row>
    <row r="365" spans="2:5">
      <c r="B365" s="116">
        <v>46354</v>
      </c>
      <c r="C365" s="117">
        <f t="shared" si="0"/>
        <v>11</v>
      </c>
      <c r="D365" s="117">
        <f t="shared" si="1"/>
        <v>49</v>
      </c>
      <c r="E365" s="114" t="str">
        <f t="shared" ref="E365:E370" si="53">E364</f>
        <v>11월 5주</v>
      </c>
    </row>
    <row r="366" spans="2:5">
      <c r="B366" s="116">
        <v>46355</v>
      </c>
      <c r="C366" s="117">
        <f t="shared" si="0"/>
        <v>11</v>
      </c>
      <c r="D366" s="117">
        <f t="shared" si="1"/>
        <v>49</v>
      </c>
      <c r="E366" s="114" t="str">
        <f t="shared" si="53"/>
        <v>11월 5주</v>
      </c>
    </row>
    <row r="367" spans="2:5">
      <c r="B367" s="116">
        <v>46356</v>
      </c>
      <c r="C367" s="117">
        <f t="shared" si="0"/>
        <v>11</v>
      </c>
      <c r="D367" s="117">
        <f t="shared" si="1"/>
        <v>49</v>
      </c>
      <c r="E367" s="114" t="str">
        <f t="shared" si="53"/>
        <v>11월 5주</v>
      </c>
    </row>
    <row r="368" spans="2:5">
      <c r="B368" s="116">
        <v>46357</v>
      </c>
      <c r="C368" s="117">
        <f t="shared" si="0"/>
        <v>12</v>
      </c>
      <c r="D368" s="117">
        <f t="shared" si="1"/>
        <v>49</v>
      </c>
      <c r="E368" s="114" t="str">
        <f t="shared" si="53"/>
        <v>11월 5주</v>
      </c>
    </row>
    <row r="369" spans="2:5">
      <c r="B369" s="116">
        <v>46358</v>
      </c>
      <c r="C369" s="117">
        <f t="shared" si="0"/>
        <v>12</v>
      </c>
      <c r="D369" s="117">
        <f t="shared" si="1"/>
        <v>49</v>
      </c>
      <c r="E369" s="114" t="str">
        <f t="shared" si="53"/>
        <v>11월 5주</v>
      </c>
    </row>
    <row r="370" spans="2:5">
      <c r="B370" s="116">
        <v>46359</v>
      </c>
      <c r="C370" s="117">
        <f t="shared" si="0"/>
        <v>12</v>
      </c>
      <c r="D370" s="117">
        <f t="shared" si="1"/>
        <v>49</v>
      </c>
      <c r="E370" s="114" t="str">
        <f t="shared" si="53"/>
        <v>11월 5주</v>
      </c>
    </row>
    <row r="371" spans="2:5">
      <c r="B371" s="116">
        <v>46360</v>
      </c>
      <c r="C371" s="117">
        <f t="shared" si="0"/>
        <v>12</v>
      </c>
      <c r="D371" s="117">
        <f t="shared" si="1"/>
        <v>50</v>
      </c>
      <c r="E371" s="118" t="s">
        <v>407</v>
      </c>
    </row>
    <row r="372" spans="2:5">
      <c r="B372" s="116">
        <v>46361</v>
      </c>
      <c r="C372" s="117">
        <f t="shared" si="0"/>
        <v>12</v>
      </c>
      <c r="D372" s="117">
        <f t="shared" si="1"/>
        <v>50</v>
      </c>
      <c r="E372" s="114" t="str">
        <f t="shared" ref="E372:E377" si="54">E371</f>
        <v>12월 1주</v>
      </c>
    </row>
    <row r="373" spans="2:5">
      <c r="B373" s="116">
        <v>46362</v>
      </c>
      <c r="C373" s="117">
        <f t="shared" si="0"/>
        <v>12</v>
      </c>
      <c r="D373" s="117">
        <f t="shared" si="1"/>
        <v>50</v>
      </c>
      <c r="E373" s="114" t="str">
        <f t="shared" si="54"/>
        <v>12월 1주</v>
      </c>
    </row>
    <row r="374" spans="2:5">
      <c r="B374" s="116">
        <v>46363</v>
      </c>
      <c r="C374" s="117">
        <f t="shared" si="0"/>
        <v>12</v>
      </c>
      <c r="D374" s="117">
        <f t="shared" si="1"/>
        <v>50</v>
      </c>
      <c r="E374" s="114" t="str">
        <f t="shared" si="54"/>
        <v>12월 1주</v>
      </c>
    </row>
    <row r="375" spans="2:5">
      <c r="B375" s="116">
        <v>46364</v>
      </c>
      <c r="C375" s="117">
        <f t="shared" si="0"/>
        <v>12</v>
      </c>
      <c r="D375" s="117">
        <f t="shared" si="1"/>
        <v>50</v>
      </c>
      <c r="E375" s="114" t="str">
        <f t="shared" si="54"/>
        <v>12월 1주</v>
      </c>
    </row>
    <row r="376" spans="2:5">
      <c r="B376" s="116">
        <v>46365</v>
      </c>
      <c r="C376" s="117">
        <f t="shared" si="0"/>
        <v>12</v>
      </c>
      <c r="D376" s="117">
        <f t="shared" si="1"/>
        <v>50</v>
      </c>
      <c r="E376" s="114" t="str">
        <f t="shared" si="54"/>
        <v>12월 1주</v>
      </c>
    </row>
    <row r="377" spans="2:5">
      <c r="B377" s="116">
        <v>46366</v>
      </c>
      <c r="C377" s="117">
        <f t="shared" si="0"/>
        <v>12</v>
      </c>
      <c r="D377" s="117">
        <f t="shared" si="1"/>
        <v>50</v>
      </c>
      <c r="E377" s="114" t="str">
        <f t="shared" si="54"/>
        <v>12월 1주</v>
      </c>
    </row>
    <row r="378" spans="2:5">
      <c r="B378" s="116">
        <v>46367</v>
      </c>
      <c r="C378" s="117">
        <f t="shared" si="0"/>
        <v>12</v>
      </c>
      <c r="D378" s="117">
        <f t="shared" si="1"/>
        <v>51</v>
      </c>
      <c r="E378" s="118" t="s">
        <v>408</v>
      </c>
    </row>
    <row r="379" spans="2:5">
      <c r="B379" s="116">
        <v>46368</v>
      </c>
      <c r="C379" s="117">
        <f t="shared" si="0"/>
        <v>12</v>
      </c>
      <c r="D379" s="117">
        <f t="shared" si="1"/>
        <v>51</v>
      </c>
      <c r="E379" s="114" t="str">
        <f t="shared" ref="E379:E384" si="55">E378</f>
        <v>12월 2주</v>
      </c>
    </row>
    <row r="380" spans="2:5">
      <c r="B380" s="116">
        <v>46369</v>
      </c>
      <c r="C380" s="117">
        <f t="shared" si="0"/>
        <v>12</v>
      </c>
      <c r="D380" s="117">
        <f t="shared" si="1"/>
        <v>51</v>
      </c>
      <c r="E380" s="114" t="str">
        <f t="shared" si="55"/>
        <v>12월 2주</v>
      </c>
    </row>
    <row r="381" spans="2:5">
      <c r="B381" s="116">
        <v>46370</v>
      </c>
      <c r="C381" s="117">
        <f t="shared" si="0"/>
        <v>12</v>
      </c>
      <c r="D381" s="117">
        <f t="shared" si="1"/>
        <v>51</v>
      </c>
      <c r="E381" s="114" t="str">
        <f t="shared" si="55"/>
        <v>12월 2주</v>
      </c>
    </row>
    <row r="382" spans="2:5">
      <c r="B382" s="116">
        <v>46371</v>
      </c>
      <c r="C382" s="117">
        <f t="shared" si="0"/>
        <v>12</v>
      </c>
      <c r="D382" s="117">
        <f t="shared" si="1"/>
        <v>51</v>
      </c>
      <c r="E382" s="114" t="str">
        <f t="shared" si="55"/>
        <v>12월 2주</v>
      </c>
    </row>
    <row r="383" spans="2:5">
      <c r="B383" s="116">
        <v>46372</v>
      </c>
      <c r="C383" s="117">
        <f t="shared" si="0"/>
        <v>12</v>
      </c>
      <c r="D383" s="117">
        <f t="shared" si="1"/>
        <v>51</v>
      </c>
      <c r="E383" s="114" t="str">
        <f t="shared" si="55"/>
        <v>12월 2주</v>
      </c>
    </row>
    <row r="384" spans="2:5">
      <c r="B384" s="116">
        <v>46373</v>
      </c>
      <c r="C384" s="117">
        <f t="shared" si="0"/>
        <v>12</v>
      </c>
      <c r="D384" s="117">
        <f t="shared" si="1"/>
        <v>51</v>
      </c>
      <c r="E384" s="114" t="str">
        <f t="shared" si="55"/>
        <v>12월 2주</v>
      </c>
    </row>
    <row r="385" spans="2:5">
      <c r="B385" s="116">
        <v>46374</v>
      </c>
      <c r="C385" s="117">
        <f t="shared" si="0"/>
        <v>12</v>
      </c>
      <c r="D385" s="117">
        <f t="shared" si="1"/>
        <v>52</v>
      </c>
      <c r="E385" s="118" t="s">
        <v>409</v>
      </c>
    </row>
    <row r="386" spans="2:5">
      <c r="B386" s="116">
        <v>46375</v>
      </c>
      <c r="C386" s="117">
        <f t="shared" si="0"/>
        <v>12</v>
      </c>
      <c r="D386" s="117">
        <f t="shared" si="1"/>
        <v>52</v>
      </c>
      <c r="E386" s="114" t="str">
        <f t="shared" ref="E386:E391" si="56">E385</f>
        <v>12월 3주</v>
      </c>
    </row>
    <row r="387" spans="2:5">
      <c r="B387" s="116">
        <v>46376</v>
      </c>
      <c r="C387" s="117">
        <f t="shared" si="0"/>
        <v>12</v>
      </c>
      <c r="D387" s="117">
        <f t="shared" si="1"/>
        <v>52</v>
      </c>
      <c r="E387" s="114" t="str">
        <f t="shared" si="56"/>
        <v>12월 3주</v>
      </c>
    </row>
    <row r="388" spans="2:5">
      <c r="B388" s="116">
        <v>46377</v>
      </c>
      <c r="C388" s="117">
        <f t="shared" si="0"/>
        <v>12</v>
      </c>
      <c r="D388" s="117">
        <f t="shared" si="1"/>
        <v>52</v>
      </c>
      <c r="E388" s="114" t="str">
        <f t="shared" si="56"/>
        <v>12월 3주</v>
      </c>
    </row>
    <row r="389" spans="2:5">
      <c r="B389" s="116">
        <v>46378</v>
      </c>
      <c r="C389" s="117">
        <f t="shared" si="0"/>
        <v>12</v>
      </c>
      <c r="D389" s="117">
        <f t="shared" si="1"/>
        <v>52</v>
      </c>
      <c r="E389" s="114" t="str">
        <f t="shared" si="56"/>
        <v>12월 3주</v>
      </c>
    </row>
    <row r="390" spans="2:5">
      <c r="B390" s="116">
        <v>46379</v>
      </c>
      <c r="C390" s="117">
        <f t="shared" si="0"/>
        <v>12</v>
      </c>
      <c r="D390" s="117">
        <f t="shared" si="1"/>
        <v>52</v>
      </c>
      <c r="E390" s="114" t="str">
        <f t="shared" si="56"/>
        <v>12월 3주</v>
      </c>
    </row>
    <row r="391" spans="2:5">
      <c r="B391" s="116">
        <v>46380</v>
      </c>
      <c r="C391" s="117">
        <f t="shared" si="0"/>
        <v>12</v>
      </c>
      <c r="D391" s="117">
        <f t="shared" si="1"/>
        <v>52</v>
      </c>
      <c r="E391" s="114" t="str">
        <f t="shared" si="56"/>
        <v>12월 3주</v>
      </c>
    </row>
    <row r="392" spans="2:5">
      <c r="B392" s="116">
        <v>46381</v>
      </c>
      <c r="C392" s="117">
        <f t="shared" si="0"/>
        <v>12</v>
      </c>
      <c r="D392" s="117">
        <f t="shared" si="1"/>
        <v>53</v>
      </c>
      <c r="E392" s="118" t="s">
        <v>410</v>
      </c>
    </row>
    <row r="393" spans="2:5">
      <c r="B393" s="116">
        <v>46382</v>
      </c>
      <c r="C393" s="117">
        <f t="shared" si="0"/>
        <v>12</v>
      </c>
      <c r="D393" s="117">
        <f t="shared" si="1"/>
        <v>53</v>
      </c>
      <c r="E393" s="114" t="str">
        <f t="shared" ref="E393:E398" si="57">E392</f>
        <v>12월 4주</v>
      </c>
    </row>
    <row r="394" spans="2:5">
      <c r="B394" s="116">
        <v>46383</v>
      </c>
      <c r="C394" s="117">
        <f t="shared" si="0"/>
        <v>12</v>
      </c>
      <c r="D394" s="117">
        <f t="shared" si="1"/>
        <v>53</v>
      </c>
      <c r="E394" s="114" t="str">
        <f t="shared" si="57"/>
        <v>12월 4주</v>
      </c>
    </row>
    <row r="395" spans="2:5">
      <c r="B395" s="116">
        <v>46384</v>
      </c>
      <c r="C395" s="117">
        <f t="shared" si="0"/>
        <v>12</v>
      </c>
      <c r="D395" s="117">
        <f t="shared" si="1"/>
        <v>53</v>
      </c>
      <c r="E395" s="114" t="str">
        <f t="shared" si="57"/>
        <v>12월 4주</v>
      </c>
    </row>
    <row r="396" spans="2:5">
      <c r="B396" s="116">
        <v>46385</v>
      </c>
      <c r="C396" s="117">
        <f t="shared" si="0"/>
        <v>12</v>
      </c>
      <c r="D396" s="117">
        <f t="shared" si="1"/>
        <v>53</v>
      </c>
      <c r="E396" s="114" t="str">
        <f t="shared" si="57"/>
        <v>12월 4주</v>
      </c>
    </row>
    <row r="397" spans="2:5">
      <c r="B397" s="116">
        <v>46386</v>
      </c>
      <c r="C397" s="117">
        <f t="shared" si="0"/>
        <v>12</v>
      </c>
      <c r="D397" s="117">
        <f t="shared" si="1"/>
        <v>53</v>
      </c>
      <c r="E397" s="114" t="str">
        <f t="shared" si="57"/>
        <v>12월 4주</v>
      </c>
    </row>
    <row r="398" spans="2:5">
      <c r="B398" s="116">
        <v>46387</v>
      </c>
      <c r="C398" s="117">
        <f t="shared" si="0"/>
        <v>12</v>
      </c>
      <c r="D398" s="117">
        <f t="shared" si="1"/>
        <v>53</v>
      </c>
      <c r="E398" s="114" t="str">
        <f t="shared" si="57"/>
        <v>12월 4주</v>
      </c>
    </row>
    <row r="399" spans="2:5">
      <c r="B399" s="116">
        <v>46388</v>
      </c>
      <c r="C399" s="117">
        <f t="shared" si="0"/>
        <v>1</v>
      </c>
      <c r="D399" s="117">
        <f t="shared" si="1"/>
        <v>1</v>
      </c>
      <c r="E399" s="118" t="s">
        <v>412</v>
      </c>
    </row>
    <row r="400" spans="2:5">
      <c r="B400" s="116">
        <v>46389</v>
      </c>
      <c r="C400" s="117">
        <f t="shared" si="0"/>
        <v>1</v>
      </c>
      <c r="D400" s="117">
        <f t="shared" si="1"/>
        <v>1</v>
      </c>
      <c r="E400" s="114" t="str">
        <f t="shared" ref="E400:E405" si="58">E399</f>
        <v>1월 1주</v>
      </c>
    </row>
    <row r="401" spans="2:5">
      <c r="B401" s="116">
        <v>46390</v>
      </c>
      <c r="C401" s="117">
        <f t="shared" si="0"/>
        <v>1</v>
      </c>
      <c r="D401" s="117">
        <f t="shared" si="1"/>
        <v>1</v>
      </c>
      <c r="E401" s="114" t="str">
        <f t="shared" si="58"/>
        <v>1월 1주</v>
      </c>
    </row>
    <row r="402" spans="2:5">
      <c r="B402" s="116">
        <v>46391</v>
      </c>
      <c r="C402" s="117">
        <f t="shared" si="0"/>
        <v>1</v>
      </c>
      <c r="D402" s="117">
        <f t="shared" si="1"/>
        <v>1</v>
      </c>
      <c r="E402" s="114" t="str">
        <f t="shared" si="58"/>
        <v>1월 1주</v>
      </c>
    </row>
    <row r="403" spans="2:5">
      <c r="B403" s="116">
        <v>46392</v>
      </c>
      <c r="C403" s="117">
        <f t="shared" si="0"/>
        <v>1</v>
      </c>
      <c r="D403" s="117">
        <f t="shared" si="1"/>
        <v>1</v>
      </c>
      <c r="E403" s="114" t="str">
        <f t="shared" si="58"/>
        <v>1월 1주</v>
      </c>
    </row>
    <row r="404" spans="2:5">
      <c r="B404" s="116">
        <v>46393</v>
      </c>
      <c r="C404" s="117">
        <f t="shared" si="0"/>
        <v>1</v>
      </c>
      <c r="D404" s="117">
        <f t="shared" si="1"/>
        <v>1</v>
      </c>
      <c r="E404" s="114" t="str">
        <f t="shared" si="58"/>
        <v>1월 1주</v>
      </c>
    </row>
    <row r="405" spans="2:5">
      <c r="B405" s="116">
        <v>46394</v>
      </c>
      <c r="C405" s="117">
        <f t="shared" si="0"/>
        <v>1</v>
      </c>
      <c r="D405" s="117">
        <f t="shared" si="1"/>
        <v>1</v>
      </c>
      <c r="E405" s="114" t="str">
        <f t="shared" si="58"/>
        <v>1월 1주</v>
      </c>
    </row>
    <row r="406" spans="2:5">
      <c r="B406" s="116">
        <v>46395</v>
      </c>
      <c r="C406" s="117">
        <f t="shared" si="0"/>
        <v>1</v>
      </c>
      <c r="D406" s="117">
        <f t="shared" si="1"/>
        <v>2</v>
      </c>
      <c r="E406" s="118" t="s">
        <v>413</v>
      </c>
    </row>
    <row r="407" spans="2:5">
      <c r="B407" s="116">
        <v>46396</v>
      </c>
      <c r="C407" s="117">
        <f t="shared" si="0"/>
        <v>1</v>
      </c>
      <c r="D407" s="117">
        <f t="shared" si="1"/>
        <v>2</v>
      </c>
      <c r="E407" s="114" t="str">
        <f t="shared" ref="E407:E412" si="59">E406</f>
        <v>1월 2주</v>
      </c>
    </row>
    <row r="408" spans="2:5">
      <c r="B408" s="116">
        <v>46397</v>
      </c>
      <c r="C408" s="117">
        <f t="shared" si="0"/>
        <v>1</v>
      </c>
      <c r="D408" s="117">
        <f t="shared" si="1"/>
        <v>2</v>
      </c>
      <c r="E408" s="114" t="str">
        <f t="shared" si="59"/>
        <v>1월 2주</v>
      </c>
    </row>
    <row r="409" spans="2:5">
      <c r="B409" s="116">
        <v>46398</v>
      </c>
      <c r="C409" s="117">
        <f t="shared" si="0"/>
        <v>1</v>
      </c>
      <c r="D409" s="117">
        <f t="shared" si="1"/>
        <v>2</v>
      </c>
      <c r="E409" s="114" t="str">
        <f t="shared" si="59"/>
        <v>1월 2주</v>
      </c>
    </row>
    <row r="410" spans="2:5">
      <c r="B410" s="116">
        <v>46399</v>
      </c>
      <c r="C410" s="117">
        <f t="shared" si="0"/>
        <v>1</v>
      </c>
      <c r="D410" s="117">
        <f t="shared" si="1"/>
        <v>2</v>
      </c>
      <c r="E410" s="114" t="str">
        <f t="shared" si="59"/>
        <v>1월 2주</v>
      </c>
    </row>
    <row r="411" spans="2:5">
      <c r="B411" s="116">
        <v>46400</v>
      </c>
      <c r="C411" s="117">
        <f t="shared" si="0"/>
        <v>1</v>
      </c>
      <c r="D411" s="117">
        <f t="shared" si="1"/>
        <v>2</v>
      </c>
      <c r="E411" s="114" t="str">
        <f t="shared" si="59"/>
        <v>1월 2주</v>
      </c>
    </row>
    <row r="412" spans="2:5">
      <c r="B412" s="116">
        <v>46401</v>
      </c>
      <c r="C412" s="117">
        <f t="shared" si="0"/>
        <v>1</v>
      </c>
      <c r="D412" s="117">
        <f t="shared" si="1"/>
        <v>2</v>
      </c>
      <c r="E412" s="114" t="str">
        <f t="shared" si="59"/>
        <v>1월 2주</v>
      </c>
    </row>
    <row r="413" spans="2:5">
      <c r="E413" s="114"/>
    </row>
    <row r="414" spans="2:5">
      <c r="E414" s="114"/>
    </row>
    <row r="415" spans="2:5">
      <c r="E415" s="114"/>
    </row>
    <row r="416" spans="2:5">
      <c r="E416" s="114"/>
    </row>
    <row r="417" spans="5:5">
      <c r="E417" s="114"/>
    </row>
    <row r="418" spans="5:5">
      <c r="E418" s="114"/>
    </row>
    <row r="419" spans="5:5">
      <c r="E419" s="114"/>
    </row>
    <row r="420" spans="5:5">
      <c r="E420" s="114"/>
    </row>
    <row r="421" spans="5:5">
      <c r="E421" s="114"/>
    </row>
    <row r="422" spans="5:5">
      <c r="E422" s="114"/>
    </row>
    <row r="423" spans="5:5">
      <c r="E423" s="114"/>
    </row>
    <row r="424" spans="5:5">
      <c r="E424" s="114"/>
    </row>
    <row r="425" spans="5:5">
      <c r="E425" s="114"/>
    </row>
    <row r="426" spans="5:5">
      <c r="E426" s="114"/>
    </row>
    <row r="427" spans="5:5">
      <c r="E427" s="114"/>
    </row>
    <row r="428" spans="5:5">
      <c r="E428" s="114"/>
    </row>
    <row r="429" spans="5:5">
      <c r="E429" s="114"/>
    </row>
    <row r="430" spans="5:5">
      <c r="E430" s="114"/>
    </row>
    <row r="431" spans="5:5">
      <c r="E431" s="114"/>
    </row>
    <row r="432" spans="5:5">
      <c r="E432" s="114"/>
    </row>
    <row r="433" spans="5:5">
      <c r="E433" s="114"/>
    </row>
    <row r="434" spans="5:5">
      <c r="E434" s="114"/>
    </row>
    <row r="435" spans="5:5">
      <c r="E435" s="114"/>
    </row>
    <row r="436" spans="5:5">
      <c r="E436" s="114"/>
    </row>
    <row r="437" spans="5:5">
      <c r="E437" s="114"/>
    </row>
    <row r="438" spans="5:5">
      <c r="E438" s="114"/>
    </row>
    <row r="439" spans="5:5">
      <c r="E439" s="114"/>
    </row>
    <row r="440" spans="5:5">
      <c r="E440" s="114"/>
    </row>
    <row r="441" spans="5:5">
      <c r="E441" s="114"/>
    </row>
    <row r="442" spans="5:5">
      <c r="E442" s="114"/>
    </row>
    <row r="443" spans="5:5">
      <c r="E443" s="114"/>
    </row>
    <row r="444" spans="5:5">
      <c r="E444" s="114"/>
    </row>
    <row r="445" spans="5:5">
      <c r="E445" s="114"/>
    </row>
    <row r="446" spans="5:5">
      <c r="E446" s="114"/>
    </row>
    <row r="447" spans="5:5">
      <c r="E447" s="114"/>
    </row>
    <row r="448" spans="5:5">
      <c r="E448" s="114"/>
    </row>
    <row r="449" spans="5:5">
      <c r="E449" s="114"/>
    </row>
    <row r="450" spans="5:5">
      <c r="E450" s="114"/>
    </row>
    <row r="451" spans="5:5">
      <c r="E451" s="114"/>
    </row>
    <row r="452" spans="5:5">
      <c r="E452" s="114"/>
    </row>
    <row r="453" spans="5:5">
      <c r="E453" s="114"/>
    </row>
    <row r="454" spans="5:5">
      <c r="E454" s="114"/>
    </row>
    <row r="455" spans="5:5">
      <c r="E455" s="114"/>
    </row>
    <row r="456" spans="5:5">
      <c r="E456" s="114"/>
    </row>
    <row r="457" spans="5:5">
      <c r="E457" s="114"/>
    </row>
    <row r="458" spans="5:5">
      <c r="E458" s="114"/>
    </row>
    <row r="459" spans="5:5">
      <c r="E459" s="114"/>
    </row>
    <row r="460" spans="5:5">
      <c r="E460" s="114"/>
    </row>
    <row r="461" spans="5:5">
      <c r="E461" s="114"/>
    </row>
    <row r="462" spans="5:5">
      <c r="E462" s="114"/>
    </row>
    <row r="463" spans="5:5">
      <c r="E463" s="114"/>
    </row>
    <row r="464" spans="5:5">
      <c r="E464" s="114"/>
    </row>
    <row r="465" spans="5:5">
      <c r="E465" s="114"/>
    </row>
    <row r="466" spans="5:5">
      <c r="E466" s="114"/>
    </row>
    <row r="467" spans="5:5">
      <c r="E467" s="114"/>
    </row>
    <row r="468" spans="5:5">
      <c r="E468" s="114"/>
    </row>
    <row r="469" spans="5:5">
      <c r="E469" s="114"/>
    </row>
    <row r="470" spans="5:5">
      <c r="E470" s="114"/>
    </row>
    <row r="471" spans="5:5">
      <c r="E471" s="114"/>
    </row>
    <row r="472" spans="5:5">
      <c r="E472" s="114"/>
    </row>
    <row r="473" spans="5:5">
      <c r="E473" s="114"/>
    </row>
    <row r="474" spans="5:5">
      <c r="E474" s="114"/>
    </row>
    <row r="475" spans="5:5">
      <c r="E475" s="114"/>
    </row>
    <row r="476" spans="5:5">
      <c r="E476" s="114"/>
    </row>
    <row r="477" spans="5:5">
      <c r="E477" s="114"/>
    </row>
    <row r="478" spans="5:5">
      <c r="E478" s="114"/>
    </row>
    <row r="479" spans="5:5">
      <c r="E479" s="114"/>
    </row>
    <row r="480" spans="5:5">
      <c r="E480" s="114"/>
    </row>
    <row r="481" spans="5:5">
      <c r="E481" s="114"/>
    </row>
    <row r="482" spans="5:5">
      <c r="E482" s="114"/>
    </row>
    <row r="483" spans="5:5">
      <c r="E483" s="114"/>
    </row>
    <row r="484" spans="5:5">
      <c r="E484" s="114"/>
    </row>
    <row r="485" spans="5:5">
      <c r="E485" s="114"/>
    </row>
    <row r="486" spans="5:5">
      <c r="E486" s="114"/>
    </row>
    <row r="487" spans="5:5">
      <c r="E487" s="114"/>
    </row>
    <row r="488" spans="5:5">
      <c r="E488" s="114"/>
    </row>
    <row r="489" spans="5:5">
      <c r="E489" s="114"/>
    </row>
    <row r="490" spans="5:5">
      <c r="E490" s="114"/>
    </row>
    <row r="491" spans="5:5">
      <c r="E491" s="114"/>
    </row>
    <row r="492" spans="5:5">
      <c r="E492" s="114"/>
    </row>
    <row r="493" spans="5:5">
      <c r="E493" s="114"/>
    </row>
    <row r="494" spans="5:5">
      <c r="E494" s="114"/>
    </row>
    <row r="495" spans="5:5">
      <c r="E495" s="114"/>
    </row>
    <row r="496" spans="5:5">
      <c r="E496" s="114"/>
    </row>
    <row r="497" spans="5:5">
      <c r="E497" s="114"/>
    </row>
    <row r="498" spans="5:5">
      <c r="E498" s="114"/>
    </row>
    <row r="499" spans="5:5">
      <c r="E499" s="114"/>
    </row>
    <row r="500" spans="5:5">
      <c r="E500" s="114"/>
    </row>
    <row r="501" spans="5:5">
      <c r="E501" s="114"/>
    </row>
    <row r="502" spans="5:5">
      <c r="E502" s="114"/>
    </row>
    <row r="503" spans="5:5">
      <c r="E503" s="114"/>
    </row>
    <row r="504" spans="5:5">
      <c r="E504" s="114"/>
    </row>
    <row r="505" spans="5:5">
      <c r="E505" s="114"/>
    </row>
    <row r="506" spans="5:5">
      <c r="E506" s="114"/>
    </row>
    <row r="507" spans="5:5">
      <c r="E507" s="114"/>
    </row>
    <row r="508" spans="5:5">
      <c r="E508" s="114"/>
    </row>
    <row r="509" spans="5:5">
      <c r="E509" s="114"/>
    </row>
    <row r="510" spans="5:5">
      <c r="E510" s="114"/>
    </row>
    <row r="511" spans="5:5">
      <c r="E511" s="114"/>
    </row>
    <row r="512" spans="5:5">
      <c r="E512" s="114"/>
    </row>
    <row r="513" spans="5:5">
      <c r="E513" s="114"/>
    </row>
    <row r="514" spans="5:5">
      <c r="E514" s="114"/>
    </row>
    <row r="515" spans="5:5">
      <c r="E515" s="114"/>
    </row>
    <row r="516" spans="5:5">
      <c r="E516" s="114"/>
    </row>
    <row r="517" spans="5:5">
      <c r="E517" s="114"/>
    </row>
    <row r="518" spans="5:5">
      <c r="E518" s="114"/>
    </row>
    <row r="519" spans="5:5">
      <c r="E519" s="114"/>
    </row>
    <row r="520" spans="5:5">
      <c r="E520" s="114"/>
    </row>
    <row r="521" spans="5:5">
      <c r="E521" s="114"/>
    </row>
    <row r="522" spans="5:5">
      <c r="E522" s="114"/>
    </row>
    <row r="523" spans="5:5">
      <c r="E523" s="114"/>
    </row>
    <row r="524" spans="5:5">
      <c r="E524" s="114"/>
    </row>
    <row r="525" spans="5:5">
      <c r="E525" s="114"/>
    </row>
    <row r="526" spans="5:5">
      <c r="E526" s="114"/>
    </row>
    <row r="527" spans="5:5">
      <c r="E527" s="114"/>
    </row>
    <row r="528" spans="5:5">
      <c r="E528" s="114"/>
    </row>
    <row r="529" spans="5:5">
      <c r="E529" s="114"/>
    </row>
    <row r="530" spans="5:5">
      <c r="E530" s="114"/>
    </row>
    <row r="531" spans="5:5">
      <c r="E531" s="114"/>
    </row>
    <row r="532" spans="5:5">
      <c r="E532" s="114"/>
    </row>
    <row r="533" spans="5:5">
      <c r="E533" s="114"/>
    </row>
    <row r="534" spans="5:5">
      <c r="E534" s="114"/>
    </row>
    <row r="535" spans="5:5">
      <c r="E535" s="114"/>
    </row>
    <row r="536" spans="5:5">
      <c r="E536" s="114"/>
    </row>
    <row r="537" spans="5:5">
      <c r="E537" s="114"/>
    </row>
    <row r="538" spans="5:5">
      <c r="E538" s="114"/>
    </row>
    <row r="539" spans="5:5">
      <c r="E539" s="114"/>
    </row>
    <row r="540" spans="5:5">
      <c r="E540" s="114"/>
    </row>
    <row r="541" spans="5:5">
      <c r="E541" s="114"/>
    </row>
    <row r="542" spans="5:5">
      <c r="E542" s="114"/>
    </row>
    <row r="543" spans="5:5">
      <c r="E543" s="114"/>
    </row>
    <row r="544" spans="5:5">
      <c r="E544" s="114"/>
    </row>
    <row r="545" spans="5:5">
      <c r="E545" s="114"/>
    </row>
    <row r="546" spans="5:5">
      <c r="E546" s="114"/>
    </row>
    <row r="547" spans="5:5">
      <c r="E547" s="114"/>
    </row>
    <row r="548" spans="5:5">
      <c r="E548" s="114"/>
    </row>
    <row r="549" spans="5:5">
      <c r="E549" s="114"/>
    </row>
    <row r="550" spans="5:5">
      <c r="E550" s="114"/>
    </row>
    <row r="551" spans="5:5">
      <c r="E551" s="114"/>
    </row>
    <row r="552" spans="5:5">
      <c r="E552" s="114"/>
    </row>
    <row r="553" spans="5:5">
      <c r="E553" s="114"/>
    </row>
    <row r="554" spans="5:5">
      <c r="E554" s="114"/>
    </row>
    <row r="555" spans="5:5">
      <c r="E555" s="114"/>
    </row>
    <row r="556" spans="5:5">
      <c r="E556" s="114"/>
    </row>
    <row r="557" spans="5:5">
      <c r="E557" s="114"/>
    </row>
    <row r="558" spans="5:5">
      <c r="E558" s="114"/>
    </row>
    <row r="559" spans="5:5">
      <c r="E559" s="114"/>
    </row>
    <row r="560" spans="5:5">
      <c r="E560" s="114"/>
    </row>
    <row r="561" spans="5:5">
      <c r="E561" s="114"/>
    </row>
    <row r="562" spans="5:5">
      <c r="E562" s="114"/>
    </row>
    <row r="563" spans="5:5">
      <c r="E563" s="114"/>
    </row>
    <row r="564" spans="5:5">
      <c r="E564" s="114"/>
    </row>
    <row r="565" spans="5:5">
      <c r="E565" s="114"/>
    </row>
    <row r="566" spans="5:5">
      <c r="E566" s="114"/>
    </row>
    <row r="567" spans="5:5">
      <c r="E567" s="114"/>
    </row>
    <row r="568" spans="5:5">
      <c r="E568" s="114"/>
    </row>
    <row r="569" spans="5:5">
      <c r="E569" s="114"/>
    </row>
    <row r="570" spans="5:5">
      <c r="E570" s="114"/>
    </row>
    <row r="571" spans="5:5">
      <c r="E571" s="114"/>
    </row>
    <row r="572" spans="5:5">
      <c r="E572" s="114"/>
    </row>
    <row r="573" spans="5:5">
      <c r="E573" s="114"/>
    </row>
    <row r="574" spans="5:5">
      <c r="E574" s="114"/>
    </row>
    <row r="575" spans="5:5">
      <c r="E575" s="114"/>
    </row>
    <row r="576" spans="5:5">
      <c r="E576" s="114"/>
    </row>
    <row r="577" spans="5:5">
      <c r="E577" s="114"/>
    </row>
    <row r="578" spans="5:5">
      <c r="E578" s="114"/>
    </row>
    <row r="579" spans="5:5">
      <c r="E579" s="114"/>
    </row>
    <row r="580" spans="5:5">
      <c r="E580" s="114"/>
    </row>
    <row r="581" spans="5:5">
      <c r="E581" s="114"/>
    </row>
    <row r="582" spans="5:5">
      <c r="E582" s="114"/>
    </row>
    <row r="583" spans="5:5">
      <c r="E583" s="114"/>
    </row>
    <row r="584" spans="5:5">
      <c r="E584" s="114"/>
    </row>
    <row r="585" spans="5:5">
      <c r="E585" s="114"/>
    </row>
    <row r="586" spans="5:5">
      <c r="E586" s="114"/>
    </row>
    <row r="587" spans="5:5">
      <c r="E587" s="114"/>
    </row>
    <row r="588" spans="5:5">
      <c r="E588" s="114"/>
    </row>
    <row r="589" spans="5:5">
      <c r="E589" s="114"/>
    </row>
    <row r="590" spans="5:5">
      <c r="E590" s="114"/>
    </row>
    <row r="591" spans="5:5">
      <c r="E591" s="114"/>
    </row>
    <row r="592" spans="5:5">
      <c r="E592" s="114"/>
    </row>
    <row r="593" spans="5:5">
      <c r="E593" s="114"/>
    </row>
    <row r="594" spans="5:5">
      <c r="E594" s="114"/>
    </row>
    <row r="595" spans="5:5">
      <c r="E595" s="114"/>
    </row>
    <row r="596" spans="5:5">
      <c r="E596" s="114"/>
    </row>
    <row r="597" spans="5:5">
      <c r="E597" s="114"/>
    </row>
    <row r="598" spans="5:5">
      <c r="E598" s="114"/>
    </row>
    <row r="599" spans="5:5">
      <c r="E599" s="114"/>
    </row>
    <row r="600" spans="5:5">
      <c r="E600" s="114"/>
    </row>
    <row r="601" spans="5:5">
      <c r="E601" s="114"/>
    </row>
    <row r="602" spans="5:5">
      <c r="E602" s="114"/>
    </row>
    <row r="603" spans="5:5">
      <c r="E603" s="114"/>
    </row>
    <row r="604" spans="5:5">
      <c r="E604" s="114"/>
    </row>
    <row r="605" spans="5:5">
      <c r="E605" s="114"/>
    </row>
    <row r="606" spans="5:5">
      <c r="E606" s="114"/>
    </row>
    <row r="607" spans="5:5">
      <c r="E607" s="114"/>
    </row>
    <row r="608" spans="5:5">
      <c r="E608" s="114"/>
    </row>
    <row r="609" spans="5:5">
      <c r="E609" s="114"/>
    </row>
    <row r="610" spans="5:5">
      <c r="E610" s="114"/>
    </row>
    <row r="611" spans="5:5">
      <c r="E611" s="114"/>
    </row>
    <row r="612" spans="5:5">
      <c r="E612" s="114"/>
    </row>
    <row r="613" spans="5:5">
      <c r="E613" s="114"/>
    </row>
    <row r="614" spans="5:5">
      <c r="E614" s="114"/>
    </row>
    <row r="615" spans="5:5">
      <c r="E615" s="114"/>
    </row>
    <row r="616" spans="5:5">
      <c r="E616" s="114"/>
    </row>
    <row r="617" spans="5:5">
      <c r="E617" s="114"/>
    </row>
    <row r="618" spans="5:5">
      <c r="E618" s="114"/>
    </row>
    <row r="619" spans="5:5">
      <c r="E619" s="114"/>
    </row>
    <row r="620" spans="5:5">
      <c r="E620" s="114"/>
    </row>
    <row r="621" spans="5:5">
      <c r="E621" s="114"/>
    </row>
    <row r="622" spans="5:5">
      <c r="E622" s="114"/>
    </row>
    <row r="623" spans="5:5">
      <c r="E623" s="114"/>
    </row>
    <row r="624" spans="5:5">
      <c r="E624" s="114"/>
    </row>
    <row r="625" spans="5:5">
      <c r="E625" s="114"/>
    </row>
    <row r="626" spans="5:5">
      <c r="E626" s="114"/>
    </row>
    <row r="627" spans="5:5">
      <c r="E627" s="114"/>
    </row>
    <row r="628" spans="5:5">
      <c r="E628" s="114"/>
    </row>
    <row r="629" spans="5:5">
      <c r="E629" s="114"/>
    </row>
    <row r="630" spans="5:5">
      <c r="E630" s="114"/>
    </row>
    <row r="631" spans="5:5">
      <c r="E631" s="114"/>
    </row>
    <row r="632" spans="5:5">
      <c r="E632" s="114"/>
    </row>
    <row r="633" spans="5:5">
      <c r="E633" s="114"/>
    </row>
    <row r="634" spans="5:5">
      <c r="E634" s="114"/>
    </row>
    <row r="635" spans="5:5">
      <c r="E635" s="114"/>
    </row>
    <row r="636" spans="5:5">
      <c r="E636" s="114"/>
    </row>
    <row r="637" spans="5:5">
      <c r="E637" s="114"/>
    </row>
    <row r="638" spans="5:5">
      <c r="E638" s="114"/>
    </row>
    <row r="639" spans="5:5">
      <c r="E639" s="114"/>
    </row>
    <row r="640" spans="5:5">
      <c r="E640" s="114"/>
    </row>
    <row r="641" spans="5:5">
      <c r="E641" s="114"/>
    </row>
    <row r="642" spans="5:5">
      <c r="E642" s="114"/>
    </row>
    <row r="643" spans="5:5">
      <c r="E643" s="114"/>
    </row>
    <row r="644" spans="5:5">
      <c r="E644" s="114"/>
    </row>
    <row r="645" spans="5:5">
      <c r="E645" s="114"/>
    </row>
    <row r="646" spans="5:5">
      <c r="E646" s="114"/>
    </row>
    <row r="647" spans="5:5">
      <c r="E647" s="114"/>
    </row>
    <row r="648" spans="5:5">
      <c r="E648" s="114"/>
    </row>
    <row r="649" spans="5:5">
      <c r="E649" s="114"/>
    </row>
    <row r="650" spans="5:5">
      <c r="E650" s="114"/>
    </row>
    <row r="651" spans="5:5">
      <c r="E651" s="114"/>
    </row>
    <row r="652" spans="5:5">
      <c r="E652" s="114"/>
    </row>
    <row r="653" spans="5:5">
      <c r="E653" s="114"/>
    </row>
    <row r="654" spans="5:5">
      <c r="E654" s="114"/>
    </row>
    <row r="655" spans="5:5">
      <c r="E655" s="114"/>
    </row>
    <row r="656" spans="5:5">
      <c r="E656" s="114"/>
    </row>
    <row r="657" spans="5:5">
      <c r="E657" s="114"/>
    </row>
    <row r="658" spans="5:5">
      <c r="E658" s="114"/>
    </row>
    <row r="659" spans="5:5">
      <c r="E659" s="114"/>
    </row>
    <row r="660" spans="5:5">
      <c r="E660" s="114"/>
    </row>
    <row r="661" spans="5:5">
      <c r="E661" s="114"/>
    </row>
    <row r="662" spans="5:5">
      <c r="E662" s="114"/>
    </row>
    <row r="663" spans="5:5">
      <c r="E663" s="114"/>
    </row>
    <row r="664" spans="5:5">
      <c r="E664" s="114"/>
    </row>
    <row r="665" spans="5:5">
      <c r="E665" s="114"/>
    </row>
    <row r="666" spans="5:5">
      <c r="E666" s="114"/>
    </row>
    <row r="667" spans="5:5">
      <c r="E667" s="114"/>
    </row>
    <row r="668" spans="5:5">
      <c r="E668" s="114"/>
    </row>
    <row r="669" spans="5:5">
      <c r="E669" s="114"/>
    </row>
    <row r="670" spans="5:5">
      <c r="E670" s="114"/>
    </row>
    <row r="671" spans="5:5">
      <c r="E671" s="114"/>
    </row>
    <row r="672" spans="5:5">
      <c r="E672" s="114"/>
    </row>
    <row r="673" spans="5:5">
      <c r="E673" s="114"/>
    </row>
    <row r="674" spans="5:5">
      <c r="E674" s="114"/>
    </row>
    <row r="675" spans="5:5">
      <c r="E675" s="114"/>
    </row>
    <row r="676" spans="5:5">
      <c r="E676" s="114"/>
    </row>
    <row r="677" spans="5:5">
      <c r="E677" s="114"/>
    </row>
    <row r="678" spans="5:5">
      <c r="E678" s="114"/>
    </row>
    <row r="679" spans="5:5">
      <c r="E679" s="114"/>
    </row>
    <row r="680" spans="5:5">
      <c r="E680" s="114"/>
    </row>
    <row r="681" spans="5:5">
      <c r="E681" s="114"/>
    </row>
    <row r="682" spans="5:5">
      <c r="E682" s="114"/>
    </row>
    <row r="683" spans="5:5">
      <c r="E683" s="114"/>
    </row>
    <row r="684" spans="5:5">
      <c r="E684" s="114"/>
    </row>
    <row r="685" spans="5:5">
      <c r="E685" s="114"/>
    </row>
    <row r="686" spans="5:5">
      <c r="E686" s="114"/>
    </row>
    <row r="687" spans="5:5">
      <c r="E687" s="114"/>
    </row>
    <row r="688" spans="5:5">
      <c r="E688" s="114"/>
    </row>
    <row r="689" spans="5:5">
      <c r="E689" s="114"/>
    </row>
    <row r="690" spans="5:5">
      <c r="E690" s="114"/>
    </row>
    <row r="691" spans="5:5">
      <c r="E691" s="114"/>
    </row>
    <row r="692" spans="5:5">
      <c r="E692" s="114"/>
    </row>
    <row r="693" spans="5:5">
      <c r="E693" s="114"/>
    </row>
    <row r="694" spans="5:5">
      <c r="E694" s="114"/>
    </row>
    <row r="695" spans="5:5">
      <c r="E695" s="114"/>
    </row>
    <row r="696" spans="5:5">
      <c r="E696" s="114"/>
    </row>
    <row r="697" spans="5:5">
      <c r="E697" s="114"/>
    </row>
    <row r="698" spans="5:5">
      <c r="E698" s="114"/>
    </row>
    <row r="699" spans="5:5">
      <c r="E699" s="114"/>
    </row>
    <row r="700" spans="5:5">
      <c r="E700" s="114"/>
    </row>
    <row r="701" spans="5:5">
      <c r="E701" s="114"/>
    </row>
    <row r="702" spans="5:5">
      <c r="E702" s="114"/>
    </row>
    <row r="703" spans="5:5">
      <c r="E703" s="114"/>
    </row>
    <row r="704" spans="5:5">
      <c r="E704" s="114"/>
    </row>
    <row r="705" spans="5:5">
      <c r="E705" s="114"/>
    </row>
    <row r="706" spans="5:5">
      <c r="E706" s="114"/>
    </row>
    <row r="707" spans="5:5">
      <c r="E707" s="114"/>
    </row>
    <row r="708" spans="5:5">
      <c r="E708" s="114"/>
    </row>
    <row r="709" spans="5:5">
      <c r="E709" s="114"/>
    </row>
    <row r="710" spans="5:5">
      <c r="E710" s="114"/>
    </row>
    <row r="711" spans="5:5">
      <c r="E711" s="114"/>
    </row>
    <row r="712" spans="5:5">
      <c r="E712" s="114"/>
    </row>
    <row r="713" spans="5:5">
      <c r="E713" s="114"/>
    </row>
    <row r="714" spans="5:5">
      <c r="E714" s="114"/>
    </row>
    <row r="715" spans="5:5">
      <c r="E715" s="114"/>
    </row>
    <row r="716" spans="5:5">
      <c r="E716" s="114"/>
    </row>
    <row r="717" spans="5:5">
      <c r="E717" s="114"/>
    </row>
    <row r="718" spans="5:5">
      <c r="E718" s="114"/>
    </row>
    <row r="719" spans="5:5">
      <c r="E719" s="114"/>
    </row>
    <row r="720" spans="5:5">
      <c r="E720" s="114"/>
    </row>
    <row r="721" spans="5:5">
      <c r="E721" s="114"/>
    </row>
    <row r="722" spans="5:5">
      <c r="E722" s="114"/>
    </row>
    <row r="723" spans="5:5">
      <c r="E723" s="114"/>
    </row>
    <row r="724" spans="5:5">
      <c r="E724" s="114"/>
    </row>
    <row r="725" spans="5:5">
      <c r="E725" s="114"/>
    </row>
    <row r="726" spans="5:5">
      <c r="E726" s="114"/>
    </row>
    <row r="727" spans="5:5">
      <c r="E727" s="114"/>
    </row>
    <row r="728" spans="5:5">
      <c r="E728" s="114"/>
    </row>
    <row r="729" spans="5:5">
      <c r="E729" s="114"/>
    </row>
    <row r="730" spans="5:5">
      <c r="E730" s="114"/>
    </row>
    <row r="731" spans="5:5">
      <c r="E731" s="114"/>
    </row>
    <row r="732" spans="5:5">
      <c r="E732" s="114"/>
    </row>
    <row r="733" spans="5:5">
      <c r="E733" s="114"/>
    </row>
    <row r="734" spans="5:5">
      <c r="E734" s="114"/>
    </row>
    <row r="735" spans="5:5">
      <c r="E735" s="114"/>
    </row>
    <row r="736" spans="5:5">
      <c r="E736" s="114"/>
    </row>
    <row r="737" spans="5:5">
      <c r="E737" s="114"/>
    </row>
    <row r="738" spans="5:5">
      <c r="E738" s="114"/>
    </row>
    <row r="739" spans="5:5">
      <c r="E739" s="114"/>
    </row>
    <row r="740" spans="5:5">
      <c r="E740" s="114"/>
    </row>
    <row r="741" spans="5:5">
      <c r="E741" s="114"/>
    </row>
    <row r="742" spans="5:5">
      <c r="E742" s="114"/>
    </row>
    <row r="743" spans="5:5">
      <c r="E743" s="114"/>
    </row>
    <row r="744" spans="5:5">
      <c r="E744" s="114"/>
    </row>
    <row r="745" spans="5:5">
      <c r="E745" s="114"/>
    </row>
    <row r="746" spans="5:5">
      <c r="E746" s="114"/>
    </row>
    <row r="747" spans="5:5">
      <c r="E747" s="114"/>
    </row>
    <row r="748" spans="5:5">
      <c r="E748" s="114"/>
    </row>
    <row r="749" spans="5:5">
      <c r="E749" s="114"/>
    </row>
    <row r="750" spans="5:5">
      <c r="E750" s="114"/>
    </row>
    <row r="751" spans="5:5">
      <c r="E751" s="114"/>
    </row>
    <row r="752" spans="5:5">
      <c r="E752" s="114"/>
    </row>
    <row r="753" spans="5:5">
      <c r="E753" s="114"/>
    </row>
    <row r="754" spans="5:5">
      <c r="E754" s="114"/>
    </row>
    <row r="755" spans="5:5">
      <c r="E755" s="114"/>
    </row>
    <row r="756" spans="5:5">
      <c r="E756" s="114"/>
    </row>
    <row r="757" spans="5:5">
      <c r="E757" s="114"/>
    </row>
    <row r="758" spans="5:5">
      <c r="E758" s="114"/>
    </row>
    <row r="759" spans="5:5">
      <c r="E759" s="114"/>
    </row>
    <row r="760" spans="5:5">
      <c r="E760" s="114"/>
    </row>
    <row r="761" spans="5:5">
      <c r="E761" s="114"/>
    </row>
    <row r="762" spans="5:5">
      <c r="E762" s="114"/>
    </row>
    <row r="763" spans="5:5">
      <c r="E763" s="114"/>
    </row>
    <row r="764" spans="5:5">
      <c r="E764" s="114"/>
    </row>
    <row r="765" spans="5:5">
      <c r="E765" s="114"/>
    </row>
    <row r="766" spans="5:5">
      <c r="E766" s="114"/>
    </row>
    <row r="767" spans="5:5">
      <c r="E767" s="114"/>
    </row>
    <row r="768" spans="5:5">
      <c r="E768" s="114"/>
    </row>
    <row r="769" spans="5:5">
      <c r="E769" s="114"/>
    </row>
    <row r="770" spans="5:5">
      <c r="E770" s="114"/>
    </row>
    <row r="771" spans="5:5">
      <c r="E771" s="114"/>
    </row>
    <row r="772" spans="5:5">
      <c r="E772" s="114"/>
    </row>
    <row r="773" spans="5:5">
      <c r="E773" s="114"/>
    </row>
    <row r="774" spans="5:5">
      <c r="E774" s="114"/>
    </row>
    <row r="775" spans="5:5">
      <c r="E775" s="114"/>
    </row>
    <row r="776" spans="5:5">
      <c r="E776" s="114"/>
    </row>
    <row r="777" spans="5:5">
      <c r="E777" s="114"/>
    </row>
    <row r="778" spans="5:5">
      <c r="E778" s="114"/>
    </row>
    <row r="779" spans="5:5">
      <c r="E779" s="114"/>
    </row>
    <row r="780" spans="5:5">
      <c r="E780" s="114"/>
    </row>
    <row r="781" spans="5:5">
      <c r="E781" s="114"/>
    </row>
    <row r="782" spans="5:5">
      <c r="E782" s="114"/>
    </row>
    <row r="783" spans="5:5">
      <c r="E783" s="114"/>
    </row>
    <row r="784" spans="5:5">
      <c r="E784" s="114"/>
    </row>
    <row r="785" spans="5:5">
      <c r="E785" s="114"/>
    </row>
    <row r="786" spans="5:5">
      <c r="E786" s="114"/>
    </row>
    <row r="787" spans="5:5">
      <c r="E787" s="114"/>
    </row>
    <row r="788" spans="5:5">
      <c r="E788" s="114"/>
    </row>
    <row r="789" spans="5:5">
      <c r="E789" s="114"/>
    </row>
    <row r="790" spans="5:5">
      <c r="E790" s="114"/>
    </row>
    <row r="791" spans="5:5">
      <c r="E791" s="114"/>
    </row>
    <row r="792" spans="5:5">
      <c r="E792" s="114"/>
    </row>
    <row r="793" spans="5:5">
      <c r="E793" s="114"/>
    </row>
    <row r="794" spans="5:5">
      <c r="E794" s="114"/>
    </row>
    <row r="795" spans="5:5">
      <c r="E795" s="114"/>
    </row>
    <row r="796" spans="5:5">
      <c r="E796" s="114"/>
    </row>
    <row r="797" spans="5:5">
      <c r="E797" s="114"/>
    </row>
    <row r="798" spans="5:5">
      <c r="E798" s="114"/>
    </row>
    <row r="799" spans="5:5">
      <c r="E799" s="114"/>
    </row>
    <row r="800" spans="5:5">
      <c r="E800" s="114"/>
    </row>
    <row r="801" spans="5:5">
      <c r="E801" s="114"/>
    </row>
    <row r="802" spans="5:5">
      <c r="E802" s="114"/>
    </row>
    <row r="803" spans="5:5">
      <c r="E803" s="114"/>
    </row>
    <row r="804" spans="5:5">
      <c r="E804" s="114"/>
    </row>
    <row r="805" spans="5:5">
      <c r="E805" s="114"/>
    </row>
    <row r="806" spans="5:5">
      <c r="E806" s="114"/>
    </row>
    <row r="807" spans="5:5">
      <c r="E807" s="114"/>
    </row>
    <row r="808" spans="5:5">
      <c r="E808" s="114"/>
    </row>
    <row r="809" spans="5:5">
      <c r="E809" s="114"/>
    </row>
    <row r="810" spans="5:5">
      <c r="E810" s="114"/>
    </row>
    <row r="811" spans="5:5">
      <c r="E811" s="114"/>
    </row>
    <row r="812" spans="5:5">
      <c r="E812" s="114"/>
    </row>
    <row r="813" spans="5:5">
      <c r="E813" s="114"/>
    </row>
    <row r="814" spans="5:5">
      <c r="E814" s="114"/>
    </row>
    <row r="815" spans="5:5">
      <c r="E815" s="114"/>
    </row>
    <row r="816" spans="5:5">
      <c r="E816" s="114"/>
    </row>
    <row r="817" spans="5:5">
      <c r="E817" s="114"/>
    </row>
    <row r="818" spans="5:5">
      <c r="E818" s="114"/>
    </row>
    <row r="819" spans="5:5">
      <c r="E819" s="114"/>
    </row>
    <row r="820" spans="5:5">
      <c r="E820" s="114"/>
    </row>
    <row r="821" spans="5:5">
      <c r="E821" s="114"/>
    </row>
    <row r="822" spans="5:5">
      <c r="E822" s="114"/>
    </row>
    <row r="823" spans="5:5">
      <c r="E823" s="114"/>
    </row>
    <row r="824" spans="5:5">
      <c r="E824" s="114"/>
    </row>
    <row r="825" spans="5:5">
      <c r="E825" s="114"/>
    </row>
    <row r="826" spans="5:5">
      <c r="E826" s="114"/>
    </row>
    <row r="827" spans="5:5">
      <c r="E827" s="114"/>
    </row>
    <row r="828" spans="5:5">
      <c r="E828" s="114"/>
    </row>
    <row r="829" spans="5:5">
      <c r="E829" s="114"/>
    </row>
    <row r="830" spans="5:5">
      <c r="E830" s="114"/>
    </row>
    <row r="831" spans="5:5">
      <c r="E831" s="114"/>
    </row>
    <row r="832" spans="5:5">
      <c r="E832" s="114"/>
    </row>
    <row r="833" spans="5:5">
      <c r="E833" s="114"/>
    </row>
    <row r="834" spans="5:5">
      <c r="E834" s="114"/>
    </row>
    <row r="835" spans="5:5">
      <c r="E835" s="114"/>
    </row>
    <row r="836" spans="5:5">
      <c r="E836" s="114"/>
    </row>
    <row r="837" spans="5:5">
      <c r="E837" s="114"/>
    </row>
    <row r="838" spans="5:5">
      <c r="E838" s="114"/>
    </row>
    <row r="839" spans="5:5">
      <c r="E839" s="114"/>
    </row>
    <row r="840" spans="5:5">
      <c r="E840" s="114"/>
    </row>
    <row r="841" spans="5:5">
      <c r="E841" s="114"/>
    </row>
    <row r="842" spans="5:5">
      <c r="E842" s="114"/>
    </row>
    <row r="843" spans="5:5">
      <c r="E843" s="114"/>
    </row>
    <row r="844" spans="5:5">
      <c r="E844" s="114"/>
    </row>
    <row r="845" spans="5:5">
      <c r="E845" s="114"/>
    </row>
    <row r="846" spans="5:5">
      <c r="E846" s="114"/>
    </row>
    <row r="847" spans="5:5">
      <c r="E847" s="114"/>
    </row>
    <row r="848" spans="5:5">
      <c r="E848" s="114"/>
    </row>
    <row r="849" spans="5:5">
      <c r="E849" s="114"/>
    </row>
    <row r="850" spans="5:5">
      <c r="E850" s="114"/>
    </row>
    <row r="851" spans="5:5">
      <c r="E851" s="114"/>
    </row>
    <row r="852" spans="5:5">
      <c r="E852" s="114"/>
    </row>
    <row r="853" spans="5:5">
      <c r="E853" s="114"/>
    </row>
    <row r="854" spans="5:5">
      <c r="E854" s="114"/>
    </row>
    <row r="855" spans="5:5">
      <c r="E855" s="114"/>
    </row>
    <row r="856" spans="5:5">
      <c r="E856" s="114"/>
    </row>
    <row r="857" spans="5:5">
      <c r="E857" s="114"/>
    </row>
    <row r="858" spans="5:5">
      <c r="E858" s="114"/>
    </row>
    <row r="859" spans="5:5">
      <c r="E859" s="114"/>
    </row>
    <row r="860" spans="5:5">
      <c r="E860" s="114"/>
    </row>
    <row r="861" spans="5:5">
      <c r="E861" s="114"/>
    </row>
    <row r="862" spans="5:5">
      <c r="E862" s="114"/>
    </row>
    <row r="863" spans="5:5">
      <c r="E863" s="114"/>
    </row>
    <row r="864" spans="5:5">
      <c r="E864" s="114"/>
    </row>
    <row r="865" spans="5:5">
      <c r="E865" s="114"/>
    </row>
    <row r="866" spans="5:5">
      <c r="E866" s="114"/>
    </row>
    <row r="867" spans="5:5">
      <c r="E867" s="114"/>
    </row>
    <row r="868" spans="5:5">
      <c r="E868" s="114"/>
    </row>
    <row r="869" spans="5:5">
      <c r="E869" s="114"/>
    </row>
    <row r="870" spans="5:5">
      <c r="E870" s="114"/>
    </row>
    <row r="871" spans="5:5">
      <c r="E871" s="114"/>
    </row>
    <row r="872" spans="5:5">
      <c r="E872" s="114"/>
    </row>
    <row r="873" spans="5:5">
      <c r="E873" s="114"/>
    </row>
    <row r="874" spans="5:5">
      <c r="E874" s="114"/>
    </row>
    <row r="875" spans="5:5">
      <c r="E875" s="114"/>
    </row>
    <row r="876" spans="5:5">
      <c r="E876" s="114"/>
    </row>
    <row r="877" spans="5:5">
      <c r="E877" s="114"/>
    </row>
    <row r="878" spans="5:5">
      <c r="E878" s="114"/>
    </row>
    <row r="879" spans="5:5">
      <c r="E879" s="114"/>
    </row>
    <row r="880" spans="5:5">
      <c r="E880" s="114"/>
    </row>
    <row r="881" spans="5:5">
      <c r="E881" s="114"/>
    </row>
    <row r="882" spans="5:5">
      <c r="E882" s="114"/>
    </row>
    <row r="883" spans="5:5">
      <c r="E883" s="114"/>
    </row>
    <row r="884" spans="5:5">
      <c r="E884" s="114"/>
    </row>
    <row r="885" spans="5:5">
      <c r="E885" s="114"/>
    </row>
    <row r="886" spans="5:5">
      <c r="E886" s="114"/>
    </row>
    <row r="887" spans="5:5">
      <c r="E887" s="114"/>
    </row>
    <row r="888" spans="5:5">
      <c r="E888" s="114"/>
    </row>
    <row r="889" spans="5:5">
      <c r="E889" s="114"/>
    </row>
    <row r="890" spans="5:5">
      <c r="E890" s="114"/>
    </row>
    <row r="891" spans="5:5">
      <c r="E891" s="114"/>
    </row>
    <row r="892" spans="5:5">
      <c r="E892" s="114"/>
    </row>
    <row r="893" spans="5:5">
      <c r="E893" s="114"/>
    </row>
    <row r="894" spans="5:5">
      <c r="E894" s="114"/>
    </row>
    <row r="895" spans="5:5">
      <c r="E895" s="114"/>
    </row>
    <row r="896" spans="5:5">
      <c r="E896" s="114"/>
    </row>
    <row r="897" spans="5:5">
      <c r="E897" s="114"/>
    </row>
    <row r="898" spans="5:5">
      <c r="E898" s="114"/>
    </row>
    <row r="899" spans="5:5">
      <c r="E899" s="114"/>
    </row>
    <row r="900" spans="5:5">
      <c r="E900" s="114"/>
    </row>
    <row r="901" spans="5:5">
      <c r="E901" s="114"/>
    </row>
    <row r="902" spans="5:5">
      <c r="E902" s="114"/>
    </row>
    <row r="903" spans="5:5">
      <c r="E903" s="114"/>
    </row>
    <row r="904" spans="5:5">
      <c r="E904" s="114"/>
    </row>
    <row r="905" spans="5:5">
      <c r="E905" s="114"/>
    </row>
    <row r="906" spans="5:5">
      <c r="E906" s="114"/>
    </row>
    <row r="907" spans="5:5">
      <c r="E907" s="114"/>
    </row>
    <row r="908" spans="5:5">
      <c r="E908" s="114"/>
    </row>
    <row r="909" spans="5:5">
      <c r="E909" s="114"/>
    </row>
    <row r="910" spans="5:5">
      <c r="E910" s="114"/>
    </row>
    <row r="911" spans="5:5">
      <c r="E911" s="114"/>
    </row>
    <row r="912" spans="5:5">
      <c r="E912" s="114"/>
    </row>
    <row r="913" spans="5:5">
      <c r="E913" s="114"/>
    </row>
    <row r="914" spans="5:5">
      <c r="E914" s="114"/>
    </row>
    <row r="915" spans="5:5">
      <c r="E915" s="114"/>
    </row>
    <row r="916" spans="5:5">
      <c r="E916" s="114"/>
    </row>
    <row r="917" spans="5:5">
      <c r="E917" s="114"/>
    </row>
    <row r="918" spans="5:5">
      <c r="E918" s="114"/>
    </row>
    <row r="919" spans="5:5">
      <c r="E919" s="114"/>
    </row>
    <row r="920" spans="5:5">
      <c r="E920" s="114"/>
    </row>
    <row r="921" spans="5:5">
      <c r="E921" s="114"/>
    </row>
    <row r="922" spans="5:5">
      <c r="E922" s="114"/>
    </row>
    <row r="923" spans="5:5">
      <c r="E923" s="114"/>
    </row>
    <row r="924" spans="5:5">
      <c r="E924" s="114"/>
    </row>
    <row r="925" spans="5:5">
      <c r="E925" s="114"/>
    </row>
    <row r="926" spans="5:5">
      <c r="E926" s="114"/>
    </row>
    <row r="927" spans="5:5">
      <c r="E927" s="114"/>
    </row>
    <row r="928" spans="5:5">
      <c r="E928" s="114"/>
    </row>
    <row r="929" spans="5:5">
      <c r="E929" s="114"/>
    </row>
    <row r="930" spans="5:5">
      <c r="E930" s="114"/>
    </row>
    <row r="931" spans="5:5">
      <c r="E931" s="114"/>
    </row>
    <row r="932" spans="5:5">
      <c r="E932" s="114"/>
    </row>
    <row r="933" spans="5:5">
      <c r="E933" s="114"/>
    </row>
    <row r="934" spans="5:5">
      <c r="E934" s="114"/>
    </row>
    <row r="935" spans="5:5">
      <c r="E935" s="114"/>
    </row>
    <row r="936" spans="5:5">
      <c r="E936" s="114"/>
    </row>
    <row r="937" spans="5:5">
      <c r="E937" s="114"/>
    </row>
    <row r="938" spans="5:5">
      <c r="E938" s="114"/>
    </row>
    <row r="939" spans="5:5">
      <c r="E939" s="114"/>
    </row>
    <row r="940" spans="5:5">
      <c r="E940" s="114"/>
    </row>
    <row r="941" spans="5:5">
      <c r="E941" s="114"/>
    </row>
    <row r="942" spans="5:5">
      <c r="E942" s="114"/>
    </row>
    <row r="943" spans="5:5">
      <c r="E943" s="114"/>
    </row>
    <row r="944" spans="5:5">
      <c r="E944" s="114"/>
    </row>
    <row r="945" spans="5:5">
      <c r="E945" s="114"/>
    </row>
    <row r="946" spans="5:5">
      <c r="E946" s="114"/>
    </row>
    <row r="947" spans="5:5">
      <c r="E947" s="114"/>
    </row>
    <row r="948" spans="5:5">
      <c r="E948" s="114"/>
    </row>
    <row r="949" spans="5:5">
      <c r="E949" s="114"/>
    </row>
    <row r="950" spans="5:5">
      <c r="E950" s="114"/>
    </row>
    <row r="951" spans="5:5">
      <c r="E951" s="114"/>
    </row>
    <row r="952" spans="5:5">
      <c r="E952" s="114"/>
    </row>
    <row r="953" spans="5:5">
      <c r="E953" s="114"/>
    </row>
    <row r="954" spans="5:5">
      <c r="E954" s="114"/>
    </row>
    <row r="955" spans="5:5">
      <c r="E955" s="114"/>
    </row>
    <row r="956" spans="5:5">
      <c r="E956" s="114"/>
    </row>
    <row r="957" spans="5:5">
      <c r="E957" s="114"/>
    </row>
    <row r="958" spans="5:5">
      <c r="E958" s="114"/>
    </row>
    <row r="959" spans="5:5">
      <c r="E959" s="114"/>
    </row>
    <row r="960" spans="5:5">
      <c r="E960" s="114"/>
    </row>
    <row r="961" spans="5:5">
      <c r="E961" s="114"/>
    </row>
    <row r="962" spans="5:5">
      <c r="E962" s="114"/>
    </row>
    <row r="963" spans="5:5">
      <c r="E963" s="114"/>
    </row>
    <row r="964" spans="5:5">
      <c r="E964" s="114"/>
    </row>
    <row r="965" spans="5:5">
      <c r="E965" s="114"/>
    </row>
    <row r="966" spans="5:5">
      <c r="E966" s="114"/>
    </row>
    <row r="967" spans="5:5">
      <c r="E967" s="114"/>
    </row>
    <row r="968" spans="5:5">
      <c r="E968" s="114"/>
    </row>
    <row r="969" spans="5:5">
      <c r="E969" s="114"/>
    </row>
    <row r="970" spans="5:5">
      <c r="E970" s="114"/>
    </row>
    <row r="971" spans="5:5">
      <c r="E971" s="114"/>
    </row>
    <row r="972" spans="5:5">
      <c r="E972" s="114"/>
    </row>
    <row r="973" spans="5:5">
      <c r="E973" s="114"/>
    </row>
    <row r="974" spans="5:5">
      <c r="E974" s="114"/>
    </row>
    <row r="975" spans="5:5">
      <c r="E975" s="114"/>
    </row>
    <row r="976" spans="5:5">
      <c r="E976" s="114"/>
    </row>
    <row r="977" spans="5:5">
      <c r="E977" s="114"/>
    </row>
    <row r="978" spans="5:5">
      <c r="E978" s="114"/>
    </row>
    <row r="979" spans="5:5">
      <c r="E979" s="114"/>
    </row>
    <row r="980" spans="5:5">
      <c r="E980" s="114"/>
    </row>
    <row r="981" spans="5:5">
      <c r="E981" s="114"/>
    </row>
    <row r="982" spans="5:5">
      <c r="E982" s="114"/>
    </row>
    <row r="983" spans="5:5">
      <c r="E983" s="114"/>
    </row>
    <row r="984" spans="5:5">
      <c r="E984" s="114"/>
    </row>
    <row r="985" spans="5:5">
      <c r="E985" s="114"/>
    </row>
    <row r="986" spans="5:5">
      <c r="E986" s="114"/>
    </row>
    <row r="987" spans="5:5">
      <c r="E987" s="114"/>
    </row>
    <row r="988" spans="5:5">
      <c r="E988" s="114"/>
    </row>
    <row r="989" spans="5:5">
      <c r="E989" s="114"/>
    </row>
    <row r="990" spans="5:5">
      <c r="E990" s="114"/>
    </row>
    <row r="991" spans="5:5">
      <c r="E991" s="114"/>
    </row>
    <row r="992" spans="5:5">
      <c r="E992" s="114"/>
    </row>
    <row r="993" spans="5:5">
      <c r="E993" s="114"/>
    </row>
    <row r="994" spans="5:5">
      <c r="E994" s="114"/>
    </row>
    <row r="995" spans="5:5">
      <c r="E995" s="114"/>
    </row>
    <row r="996" spans="5:5">
      <c r="E996" s="114"/>
    </row>
    <row r="997" spans="5:5">
      <c r="E997" s="114"/>
    </row>
    <row r="998" spans="5:5">
      <c r="E998" s="114"/>
    </row>
    <row r="999" spans="5:5">
      <c r="E999" s="114"/>
    </row>
    <row r="1000" spans="5:5">
      <c r="E1000" s="114"/>
    </row>
  </sheetData>
  <phoneticPr fontId="8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filterMode="1">
    <outlinePr summaryBelow="0" summaryRight="0"/>
  </sheetPr>
  <dimension ref="A1:U1056"/>
  <sheetViews>
    <sheetView workbookViewId="0">
      <pane ySplit="5" topLeftCell="A6" activePane="bottomLeft" state="frozen"/>
      <selection pane="bottomLeft" activeCell="B7" sqref="B7"/>
    </sheetView>
  </sheetViews>
  <sheetFormatPr defaultColWidth="12.5703125" defaultRowHeight="15.75" customHeight="1"/>
  <cols>
    <col min="1" max="1" width="5.42578125" customWidth="1"/>
    <col min="2" max="2" width="10.7109375" customWidth="1"/>
    <col min="3" max="3" width="5.42578125" customWidth="1"/>
    <col min="4" max="4" width="17.85546875" customWidth="1"/>
    <col min="5" max="5" width="24.5703125" customWidth="1"/>
    <col min="6" max="6" width="69.42578125" customWidth="1"/>
    <col min="7" max="7" width="8.28515625" customWidth="1"/>
    <col min="8" max="8" width="11.85546875" customWidth="1"/>
    <col min="9" max="9" width="14" customWidth="1"/>
    <col min="17" max="17" width="15.42578125" customWidth="1"/>
    <col min="18" max="18" width="18.28515625" customWidth="1"/>
    <col min="19" max="19" width="24.7109375" customWidth="1"/>
  </cols>
  <sheetData>
    <row r="1" spans="1:21" ht="14.25">
      <c r="A1" s="1"/>
      <c r="B1" s="2"/>
      <c r="C1" s="2"/>
      <c r="D1" s="3"/>
      <c r="E1" s="3"/>
      <c r="F1" s="3"/>
      <c r="G1" s="3"/>
      <c r="H1" s="3"/>
      <c r="I1" s="3"/>
      <c r="J1" s="3"/>
      <c r="K1" s="3"/>
      <c r="L1" s="3"/>
      <c r="M1" s="3"/>
      <c r="N1" s="3"/>
      <c r="O1" s="3"/>
      <c r="P1" s="3"/>
      <c r="Q1" s="3"/>
      <c r="R1" s="3"/>
      <c r="S1" s="3"/>
      <c r="T1" s="3"/>
      <c r="U1" s="3"/>
    </row>
    <row r="2" spans="1:21" ht="20.25">
      <c r="A2" s="5"/>
      <c r="B2" s="6" t="s">
        <v>460</v>
      </c>
      <c r="C2" s="2"/>
      <c r="D2" s="3"/>
      <c r="E2" s="3"/>
      <c r="F2" s="3"/>
      <c r="G2" s="3"/>
      <c r="H2" s="3"/>
      <c r="I2" s="3"/>
      <c r="J2" s="3"/>
      <c r="K2" s="3"/>
      <c r="L2" s="3"/>
      <c r="M2" s="3"/>
      <c r="N2" s="3"/>
      <c r="O2" s="3"/>
      <c r="P2" s="3"/>
      <c r="Q2" s="3"/>
      <c r="R2" s="3"/>
      <c r="S2" s="3"/>
      <c r="T2" s="3"/>
      <c r="U2" s="3"/>
    </row>
    <row r="3" spans="1:21" ht="14.25">
      <c r="A3" s="5"/>
      <c r="B3" s="119"/>
      <c r="C3" s="2"/>
      <c r="D3" s="3"/>
      <c r="E3" s="3"/>
      <c r="F3" s="3"/>
      <c r="G3" s="3"/>
      <c r="H3" s="3"/>
      <c r="I3" s="120" t="s">
        <v>461</v>
      </c>
      <c r="J3" s="121"/>
      <c r="K3" s="121"/>
      <c r="L3" s="121"/>
      <c r="M3" s="121"/>
      <c r="N3" s="121"/>
      <c r="O3" s="121"/>
      <c r="P3" s="121"/>
      <c r="Q3" s="3"/>
      <c r="R3" s="10"/>
      <c r="S3" s="11" t="s">
        <v>462</v>
      </c>
      <c r="T3" s="3"/>
      <c r="U3" s="3"/>
    </row>
    <row r="4" spans="1:21" ht="13.5">
      <c r="A4" s="12"/>
      <c r="B4" s="14" t="s">
        <v>3</v>
      </c>
      <c r="C4" s="14" t="s">
        <v>4</v>
      </c>
      <c r="D4" s="15" t="s">
        <v>5</v>
      </c>
      <c r="E4" s="15" t="s">
        <v>6</v>
      </c>
      <c r="F4" s="15" t="s">
        <v>7</v>
      </c>
      <c r="G4" s="15" t="s">
        <v>8</v>
      </c>
      <c r="H4" s="15" t="s">
        <v>9</v>
      </c>
      <c r="I4" s="122" t="s">
        <v>10</v>
      </c>
      <c r="J4" s="279" t="s">
        <v>11</v>
      </c>
      <c r="K4" s="276"/>
      <c r="L4" s="279" t="s">
        <v>12</v>
      </c>
      <c r="M4" s="276"/>
      <c r="N4" s="279" t="s">
        <v>463</v>
      </c>
      <c r="O4" s="280"/>
      <c r="P4" s="280"/>
      <c r="Q4" s="276"/>
      <c r="R4" s="15" t="s">
        <v>13</v>
      </c>
      <c r="S4" s="122" t="s">
        <v>14</v>
      </c>
      <c r="T4" s="16"/>
      <c r="U4" s="16"/>
    </row>
    <row r="5" spans="1:21" ht="13.5">
      <c r="A5" s="12"/>
      <c r="B5" s="18"/>
      <c r="C5" s="18"/>
      <c r="D5" s="19"/>
      <c r="E5" s="19"/>
      <c r="F5" s="19"/>
      <c r="G5" s="19"/>
      <c r="H5" s="19"/>
      <c r="I5" s="123"/>
      <c r="J5" s="124" t="s">
        <v>15</v>
      </c>
      <c r="K5" s="124" t="s">
        <v>16</v>
      </c>
      <c r="L5" s="124" t="s">
        <v>17</v>
      </c>
      <c r="M5" s="124" t="s">
        <v>18</v>
      </c>
      <c r="N5" s="125">
        <v>45931</v>
      </c>
      <c r="O5" s="126">
        <v>45962</v>
      </c>
      <c r="P5" s="126">
        <v>45992</v>
      </c>
      <c r="Q5" s="124" t="s">
        <v>464</v>
      </c>
      <c r="R5" s="19"/>
      <c r="S5" s="123"/>
      <c r="T5" s="16"/>
      <c r="U5" s="16"/>
    </row>
    <row r="6" spans="1:21" ht="14.25" hidden="1">
      <c r="A6" s="5"/>
      <c r="B6" s="127" t="str">
        <f>'2025년 주요추진사업(NEW)'!B4</f>
        <v>2025-001</v>
      </c>
      <c r="C6" s="127" t="str">
        <f>'2025년 주요추진사업(NEW)'!C4</f>
        <v>AICC</v>
      </c>
      <c r="D6" s="127" t="str">
        <f>'2025년 주요추진사업(NEW)'!D4</f>
        <v xml:space="preserve">KB국민은행
</v>
      </c>
      <c r="E6" s="127" t="str">
        <f>'2025년 주요추진사업(NEW)'!E4</f>
        <v>SK쉴더스</v>
      </c>
      <c r="F6" s="127" t="str">
        <f>'2025년 주요추진사업(NEW)'!F4</f>
        <v>KB국민은행 SynK 활용 AICC 통합관리포탈 구축</v>
      </c>
      <c r="G6" s="127" t="str">
        <f>'2025년 주요추진사업(NEW)'!G4</f>
        <v>함영민</v>
      </c>
      <c r="H6" s="127" t="str">
        <f>'2025년 주요추진사업(NEW)'!H4</f>
        <v>2 견적제출</v>
      </c>
      <c r="I6" s="110"/>
      <c r="J6" s="110"/>
      <c r="K6" s="110"/>
      <c r="L6" s="128"/>
      <c r="M6" s="128"/>
      <c r="N6" s="128"/>
      <c r="O6" s="128"/>
      <c r="P6" s="128"/>
      <c r="Q6" s="128">
        <f t="shared" ref="Q6:Q119" si="0">SUM(N6:P6)</f>
        <v>0</v>
      </c>
      <c r="R6" s="128">
        <f>VLOOKUP(B6, '2025년 주요추진사업(NEW)'!B:O, 14, FALSE)</f>
        <v>2637000</v>
      </c>
      <c r="S6" s="102"/>
      <c r="T6" s="3"/>
      <c r="U6" s="3"/>
    </row>
    <row r="7" spans="1:21" ht="14.25" hidden="1">
      <c r="A7" s="5"/>
      <c r="B7" s="127" t="str">
        <f>'2025년 주요추진사업(NEW)'!B5</f>
        <v>2025-002</v>
      </c>
      <c r="C7" s="127" t="str">
        <f>'2025년 주요추진사업(NEW)'!C5</f>
        <v>AICC</v>
      </c>
      <c r="D7" s="127" t="str">
        <f>'2025년 주요추진사업(NEW)'!D5</f>
        <v>한국도로교통공단</v>
      </c>
      <c r="E7" s="127" t="str">
        <f>'2025년 주요추진사업(NEW)'!E5</f>
        <v>모비젠</v>
      </c>
      <c r="F7" s="127" t="str">
        <f>'2025년 주요추진사업(NEW)'!F5</f>
        <v>한국도로교통공단 STT API 개발</v>
      </c>
      <c r="G7" s="127" t="str">
        <f>'2025년 주요추진사업(NEW)'!G5</f>
        <v>함영민</v>
      </c>
      <c r="H7" s="127" t="str">
        <f>'2025년 주요추진사업(NEW)'!H5</f>
        <v>5 DROP</v>
      </c>
      <c r="I7" s="110"/>
      <c r="J7" s="110"/>
      <c r="K7" s="110"/>
      <c r="L7" s="128"/>
      <c r="M7" s="128"/>
      <c r="N7" s="128"/>
      <c r="O7" s="128"/>
      <c r="P7" s="128"/>
      <c r="Q7" s="128">
        <f t="shared" si="0"/>
        <v>0</v>
      </c>
      <c r="R7" s="128">
        <f>VLOOKUP(B7, '2025년 주요추진사업(NEW)'!B:O, 14, FALSE)</f>
        <v>0</v>
      </c>
      <c r="S7" s="102"/>
      <c r="T7" s="3"/>
      <c r="U7" s="3"/>
    </row>
    <row r="8" spans="1:21" ht="14.25" hidden="1">
      <c r="A8" s="5"/>
      <c r="B8" s="127" t="str">
        <f>'2025년 주요추진사업(NEW)'!B6</f>
        <v>2025-003</v>
      </c>
      <c r="C8" s="127" t="str">
        <f>'2025년 주요추진사업(NEW)'!C6</f>
        <v>AICC</v>
      </c>
      <c r="D8" s="127" t="str">
        <f>'2025년 주요추진사업(NEW)'!D6</f>
        <v>현대캐피탈</v>
      </c>
      <c r="E8" s="127" t="str">
        <f>'2025년 주요추진사업(NEW)'!E6</f>
        <v>KT</v>
      </c>
      <c r="F8" s="127" t="str">
        <f>'2025년 주요추진사업(NEW)'!F6</f>
        <v>현대캐피탈 LLM 기반 인바운드 AI음성봇 구축</v>
      </c>
      <c r="G8" s="127" t="str">
        <f>'2025년 주요추진사업(NEW)'!G6</f>
        <v>함영민</v>
      </c>
      <c r="H8" s="127" t="str">
        <f>'2025년 주요추진사업(NEW)'!H6</f>
        <v>5 DROP</v>
      </c>
      <c r="I8" s="110"/>
      <c r="J8" s="110"/>
      <c r="K8" s="110"/>
      <c r="L8" s="128"/>
      <c r="M8" s="128"/>
      <c r="N8" s="128"/>
      <c r="O8" s="128"/>
      <c r="P8" s="128"/>
      <c r="Q8" s="128">
        <f t="shared" si="0"/>
        <v>0</v>
      </c>
      <c r="R8" s="128">
        <f>VLOOKUP(B8, '2025년 주요추진사업(NEW)'!B:O, 14, FALSE)</f>
        <v>0</v>
      </c>
      <c r="S8" s="102"/>
      <c r="T8" s="3"/>
      <c r="U8" s="3"/>
    </row>
    <row r="9" spans="1:21" ht="14.25" hidden="1">
      <c r="A9" s="5"/>
      <c r="B9" s="127" t="str">
        <f>'2025년 주요추진사업(NEW)'!B7</f>
        <v>2025-004</v>
      </c>
      <c r="C9" s="127" t="str">
        <f>'2025년 주요추진사업(NEW)'!C7</f>
        <v>AICC</v>
      </c>
      <c r="D9" s="127" t="str">
        <f>'2025년 주요추진사업(NEW)'!D7</f>
        <v>평택시청</v>
      </c>
      <c r="E9" s="127" t="str">
        <f>'2025년 주요추진사업(NEW)'!E7</f>
        <v>KT평택지사</v>
      </c>
      <c r="F9" s="127" t="str">
        <f>'2025년 주요추진사업(NEW)'!F7</f>
        <v>평택시청 AI 기반 민원분석시스템 구축</v>
      </c>
      <c r="G9" s="127" t="str">
        <f>'2025년 주요추진사업(NEW)'!G7</f>
        <v>함영민</v>
      </c>
      <c r="H9" s="127" t="str">
        <f>'2025년 주요추진사업(NEW)'!H7</f>
        <v>1 영업중</v>
      </c>
      <c r="I9" s="110"/>
      <c r="J9" s="110"/>
      <c r="K9" s="110"/>
      <c r="L9" s="128"/>
      <c r="M9" s="128"/>
      <c r="N9" s="128"/>
      <c r="O9" s="128"/>
      <c r="P9" s="128"/>
      <c r="Q9" s="128">
        <f t="shared" si="0"/>
        <v>0</v>
      </c>
      <c r="R9" s="128">
        <f>VLOOKUP(B9, '2025년 주요추진사업(NEW)'!B:O, 14, FALSE)</f>
        <v>0</v>
      </c>
      <c r="S9" s="102"/>
      <c r="T9" s="3"/>
      <c r="U9" s="3"/>
    </row>
    <row r="10" spans="1:21" ht="14.25" hidden="1">
      <c r="A10" s="5"/>
      <c r="B10" s="127" t="str">
        <f>'2025년 주요추진사업(NEW)'!B8</f>
        <v>2025-005</v>
      </c>
      <c r="C10" s="127" t="str">
        <f>'2025년 주요추진사업(NEW)'!C8</f>
        <v>AICC</v>
      </c>
      <c r="D10" s="127" t="str">
        <f>'2025년 주요추진사업(NEW)'!D8</f>
        <v>KT</v>
      </c>
      <c r="E10" s="127" t="str">
        <f>'2025년 주요추진사업(NEW)'!E8</f>
        <v>-</v>
      </c>
      <c r="F10" s="127" t="str">
        <f>'2025년 주요추진사업(NEW)'!F8</f>
        <v>KT EasyCMS(봇프레임웍) 운영유지보수 지명 입찰</v>
      </c>
      <c r="G10" s="127" t="str">
        <f>'2025년 주요추진사업(NEW)'!G8</f>
        <v>함영민</v>
      </c>
      <c r="H10" s="127" t="str">
        <f>'2025년 주요추진사업(NEW)'!H8</f>
        <v>3 제안중</v>
      </c>
      <c r="I10" s="110"/>
      <c r="J10" s="110"/>
      <c r="K10" s="110"/>
      <c r="L10" s="128"/>
      <c r="M10" s="128"/>
      <c r="N10" s="128"/>
      <c r="O10" s="128"/>
      <c r="P10" s="128"/>
      <c r="Q10" s="128">
        <f t="shared" si="0"/>
        <v>0</v>
      </c>
      <c r="R10" s="128">
        <f>VLOOKUP(B10, '2025년 주요추진사업(NEW)'!B:O, 14, FALSE)</f>
        <v>0</v>
      </c>
      <c r="S10" s="102"/>
      <c r="T10" s="3"/>
      <c r="U10" s="3"/>
    </row>
    <row r="11" spans="1:21" ht="14.25" hidden="1">
      <c r="A11" s="5"/>
      <c r="B11" s="127" t="str">
        <f>'2025년 주요추진사업(NEW)'!B9</f>
        <v>2025-006</v>
      </c>
      <c r="C11" s="127" t="str">
        <f>'2025년 주요추진사업(NEW)'!C9</f>
        <v>AICC</v>
      </c>
      <c r="D11" s="127" t="str">
        <f>'2025년 주요추진사업(NEW)'!D9</f>
        <v>KDB생명</v>
      </c>
      <c r="E11" s="127" t="str">
        <f>'2025년 주요추진사업(NEW)'!E9</f>
        <v>코난테크놀로지</v>
      </c>
      <c r="F11" s="127" t="str">
        <f>'2025년 주요추진사업(NEW)'!F9</f>
        <v>KDB생명 콜센터 실시간 STT 구축</v>
      </c>
      <c r="G11" s="127" t="str">
        <f>'2025년 주요추진사업(NEW)'!G9</f>
        <v>함영민</v>
      </c>
      <c r="H11" s="127" t="str">
        <f>'2025년 주요추진사업(NEW)'!H9</f>
        <v>2 견적제출</v>
      </c>
      <c r="I11" s="110"/>
      <c r="J11" s="110"/>
      <c r="K11" s="110"/>
      <c r="L11" s="128"/>
      <c r="M11" s="128"/>
      <c r="N11" s="128"/>
      <c r="O11" s="128"/>
      <c r="P11" s="128"/>
      <c r="Q11" s="128">
        <f t="shared" si="0"/>
        <v>0</v>
      </c>
      <c r="R11" s="128">
        <f>VLOOKUP(B11, '2025년 주요추진사업(NEW)'!B:O, 14, FALSE)</f>
        <v>0</v>
      </c>
      <c r="S11" s="102"/>
      <c r="T11" s="3"/>
      <c r="U11" s="3"/>
    </row>
    <row r="12" spans="1:21" ht="14.25" hidden="1">
      <c r="A12" s="5"/>
      <c r="B12" s="127" t="str">
        <f>'2025년 주요추진사업(NEW)'!B10</f>
        <v>2025-007</v>
      </c>
      <c r="C12" s="127" t="str">
        <f>'2025년 주요추진사업(NEW)'!C10</f>
        <v>AICC</v>
      </c>
      <c r="D12" s="127" t="str">
        <f>'2025년 주요추진사업(NEW)'!D10</f>
        <v>중앙전파관리소</v>
      </c>
      <c r="E12" s="127" t="str">
        <f>'2025년 주요추진사업(NEW)'!E10</f>
        <v>코난테크놀로지</v>
      </c>
      <c r="F12" s="127" t="str">
        <f>'2025년 주요추진사업(NEW)'!F10</f>
        <v>중앙전파관리소 방송 프로그램 심의 분석 구축 사업(STT 부문 참여)</v>
      </c>
      <c r="G12" s="127" t="str">
        <f>'2025년 주요추진사업(NEW)'!G10</f>
        <v>함영민</v>
      </c>
      <c r="H12" s="127" t="str">
        <f>'2025년 주요추진사업(NEW)'!H10</f>
        <v>3 제안중</v>
      </c>
      <c r="I12" s="110"/>
      <c r="J12" s="110"/>
      <c r="K12" s="110"/>
      <c r="L12" s="128"/>
      <c r="M12" s="128"/>
      <c r="N12" s="128"/>
      <c r="O12" s="128"/>
      <c r="P12" s="128"/>
      <c r="Q12" s="128">
        <f t="shared" si="0"/>
        <v>0</v>
      </c>
      <c r="R12" s="128">
        <f>VLOOKUP(B12, '2025년 주요추진사업(NEW)'!B:O, 14, FALSE)</f>
        <v>0</v>
      </c>
      <c r="S12" s="102"/>
      <c r="T12" s="3"/>
      <c r="U12" s="3"/>
    </row>
    <row r="13" spans="1:21" ht="14.25" hidden="1">
      <c r="A13" s="5"/>
      <c r="B13" s="127" t="str">
        <f>'2025년 주요추진사업(NEW)'!B11</f>
        <v>2025-008</v>
      </c>
      <c r="C13" s="127" t="str">
        <f>'2025년 주요추진사업(NEW)'!C11</f>
        <v>AICC</v>
      </c>
      <c r="D13" s="127" t="str">
        <f>'2025년 주요추진사업(NEW)'!D11</f>
        <v>국민건강보험공단</v>
      </c>
      <c r="E13" s="127" t="str">
        <f>'2025년 주요추진사업(NEW)'!E11</f>
        <v>엔디에스</v>
      </c>
      <c r="F13" s="127" t="str">
        <f>'2025년 주요추진사업(NEW)'!F11</f>
        <v>국민건강보험공단 정신건강 복지서비스 정보시스템 구축 사업</v>
      </c>
      <c r="G13" s="127" t="str">
        <f>'2025년 주요추진사업(NEW)'!G11</f>
        <v>박현후</v>
      </c>
      <c r="H13" s="127" t="str">
        <f>'2025년 주요추진사업(NEW)'!H11</f>
        <v>2 견적제출</v>
      </c>
      <c r="I13" s="110"/>
      <c r="J13" s="110"/>
      <c r="K13" s="110"/>
      <c r="L13" s="128"/>
      <c r="M13" s="128"/>
      <c r="N13" s="128"/>
      <c r="O13" s="128"/>
      <c r="P13" s="128"/>
      <c r="Q13" s="128">
        <f t="shared" si="0"/>
        <v>0</v>
      </c>
      <c r="R13" s="128">
        <f>VLOOKUP(B13, '2025년 주요추진사업(NEW)'!B:O, 14, FALSE)</f>
        <v>0</v>
      </c>
      <c r="S13" s="102"/>
      <c r="T13" s="3"/>
      <c r="U13" s="3"/>
    </row>
    <row r="14" spans="1:21" ht="14.25" hidden="1">
      <c r="A14" s="5"/>
      <c r="B14" s="127" t="str">
        <f>'2025년 주요추진사업(NEW)'!B12</f>
        <v>2025-009</v>
      </c>
      <c r="C14" s="127" t="str">
        <f>'2025년 주요추진사업(NEW)'!C12</f>
        <v>AICC</v>
      </c>
      <c r="D14" s="127" t="str">
        <f>'2025년 주요추진사업(NEW)'!D12</f>
        <v>현대백화점</v>
      </c>
      <c r="E14" s="127" t="str">
        <f>'2025년 주요추진사업(NEW)'!E12</f>
        <v>부뜰정보시스템</v>
      </c>
      <c r="F14" s="127" t="str">
        <f>'2025년 주요추진사업(NEW)'!F12</f>
        <v>현대백화점 상담시스템 통합 및 고도화</v>
      </c>
      <c r="G14" s="127" t="str">
        <f>'2025년 주요추진사업(NEW)'!G12</f>
        <v>박현후</v>
      </c>
      <c r="H14" s="127" t="str">
        <f>'2025년 주요추진사업(NEW)'!H12</f>
        <v>2 견적제출</v>
      </c>
      <c r="I14" s="110"/>
      <c r="J14" s="110"/>
      <c r="K14" s="110"/>
      <c r="L14" s="128"/>
      <c r="M14" s="128"/>
      <c r="N14" s="128"/>
      <c r="O14" s="128"/>
      <c r="P14" s="128"/>
      <c r="Q14" s="128">
        <f t="shared" si="0"/>
        <v>0</v>
      </c>
      <c r="R14" s="128">
        <f>VLOOKUP(B14, '2025년 주요추진사업(NEW)'!B:O, 14, FALSE)</f>
        <v>0</v>
      </c>
      <c r="S14" s="102"/>
      <c r="T14" s="3"/>
      <c r="U14" s="3"/>
    </row>
    <row r="15" spans="1:21" ht="14.25" hidden="1">
      <c r="A15" s="5"/>
      <c r="B15" s="127" t="str">
        <f>'2025년 주요추진사업(NEW)'!B13</f>
        <v>2025-010</v>
      </c>
      <c r="C15" s="127" t="str">
        <f>'2025년 주요추진사업(NEW)'!C13</f>
        <v>AICC</v>
      </c>
      <c r="D15" s="127" t="str">
        <f>'2025년 주요추진사업(NEW)'!D13</f>
        <v>한국무역보험공사</v>
      </c>
      <c r="E15" s="127" t="str">
        <f>'2025년 주요추진사업(NEW)'!E13</f>
        <v>유플러스아이티</v>
      </c>
      <c r="F15" s="127" t="str">
        <f>'2025년 주요추진사업(NEW)'!F13</f>
        <v>한국무역보험공사 RPA 적용 챗봇 구축</v>
      </c>
      <c r="G15" s="127" t="str">
        <f>'2025년 주요추진사업(NEW)'!G13</f>
        <v>박현후</v>
      </c>
      <c r="H15" s="127" t="str">
        <f>'2025년 주요추진사업(NEW)'!H13</f>
        <v>2 견적제출</v>
      </c>
      <c r="I15" s="110"/>
      <c r="J15" s="110"/>
      <c r="K15" s="110"/>
      <c r="L15" s="128"/>
      <c r="M15" s="128"/>
      <c r="N15" s="128"/>
      <c r="O15" s="128"/>
      <c r="P15" s="128"/>
      <c r="Q15" s="128">
        <f t="shared" si="0"/>
        <v>0</v>
      </c>
      <c r="R15" s="128">
        <f>VLOOKUP(B15, '2025년 주요추진사업(NEW)'!B:O, 14, FALSE)</f>
        <v>0</v>
      </c>
      <c r="S15" s="102"/>
      <c r="T15" s="3"/>
      <c r="U15" s="3"/>
    </row>
    <row r="16" spans="1:21" ht="14.25" hidden="1">
      <c r="A16" s="5"/>
      <c r="B16" s="127" t="str">
        <f>'2025년 주요추진사업(NEW)'!B14</f>
        <v>2025-011</v>
      </c>
      <c r="C16" s="127" t="str">
        <f>'2025년 주요추진사업(NEW)'!C14</f>
        <v>AICC</v>
      </c>
      <c r="D16" s="127" t="str">
        <f>'2025년 주요추진사업(NEW)'!D14</f>
        <v>다날</v>
      </c>
      <c r="E16" s="127" t="str">
        <f>'2025년 주요추진사업(NEW)'!E14</f>
        <v>다날</v>
      </c>
      <c r="F16" s="127" t="str">
        <f>'2025년 주요추진사업(NEW)'!F14</f>
        <v>다날 챗봇 서비스 구축</v>
      </c>
      <c r="G16" s="127" t="str">
        <f>'2025년 주요추진사업(NEW)'!G14</f>
        <v>박현후</v>
      </c>
      <c r="H16" s="127" t="str">
        <f>'2025년 주요추진사업(NEW)'!H14</f>
        <v>1 영업중</v>
      </c>
      <c r="I16" s="110"/>
      <c r="J16" s="110"/>
      <c r="K16" s="110"/>
      <c r="L16" s="128"/>
      <c r="M16" s="128"/>
      <c r="N16" s="128"/>
      <c r="O16" s="128"/>
      <c r="P16" s="128"/>
      <c r="Q16" s="128">
        <f t="shared" si="0"/>
        <v>0</v>
      </c>
      <c r="R16" s="128">
        <f>VLOOKUP(B16, '2025년 주요추진사업(NEW)'!B:O, 14, FALSE)</f>
        <v>0</v>
      </c>
      <c r="S16" s="102"/>
      <c r="T16" s="3"/>
      <c r="U16" s="3"/>
    </row>
    <row r="17" spans="1:21" ht="14.25" hidden="1">
      <c r="A17" s="5"/>
      <c r="B17" s="127" t="str">
        <f>'2025년 주요추진사업(NEW)'!B15</f>
        <v>2025-012</v>
      </c>
      <c r="C17" s="127" t="str">
        <f>'2025년 주요추진사업(NEW)'!C15</f>
        <v>AICC</v>
      </c>
      <c r="D17" s="127" t="str">
        <f>'2025년 주요추진사업(NEW)'!D15</f>
        <v>120다산콜센터</v>
      </c>
      <c r="E17" s="127" t="str">
        <f>'2025년 주요추진사업(NEW)'!E15</f>
        <v>부뜰정보시스템</v>
      </c>
      <c r="F17" s="127" t="str">
        <f>'2025년 주요추진사업(NEW)'!F15</f>
        <v>120다산콜재단 AICC 3단계, 통합 인공지능 상담 시스템</v>
      </c>
      <c r="G17" s="127" t="str">
        <f>'2025년 주요추진사업(NEW)'!G15</f>
        <v>박현후</v>
      </c>
      <c r="H17" s="127" t="str">
        <f>'2025년 주요추진사업(NEW)'!H15</f>
        <v>2 견적제출</v>
      </c>
      <c r="I17" s="110"/>
      <c r="J17" s="110"/>
      <c r="K17" s="110"/>
      <c r="L17" s="128"/>
      <c r="M17" s="128"/>
      <c r="N17" s="128"/>
      <c r="O17" s="128"/>
      <c r="P17" s="128"/>
      <c r="Q17" s="128">
        <f t="shared" si="0"/>
        <v>0</v>
      </c>
      <c r="R17" s="128">
        <f>VLOOKUP(B17, '2025년 주요추진사업(NEW)'!B:O, 14, FALSE)</f>
        <v>0</v>
      </c>
      <c r="S17" s="102"/>
      <c r="T17" s="3"/>
      <c r="U17" s="3"/>
    </row>
    <row r="18" spans="1:21" ht="14.25" hidden="1">
      <c r="A18" s="5"/>
      <c r="B18" s="127" t="str">
        <f>'2025년 주요추진사업(NEW)'!B16</f>
        <v>2025-013</v>
      </c>
      <c r="C18" s="127" t="str">
        <f>'2025년 주요추진사업(NEW)'!C16</f>
        <v>AICC</v>
      </c>
      <c r="D18" s="127" t="str">
        <f>'2025년 주요추진사업(NEW)'!D16</f>
        <v>흥국화재</v>
      </c>
      <c r="E18" s="127" t="str">
        <f>'2025년 주요추진사업(NEW)'!E16</f>
        <v>부뜰정보시스템</v>
      </c>
      <c r="F18" s="127" t="str">
        <f>'2025년 주요추진사업(NEW)'!F16</f>
        <v>흥국화재 AI 음성봇 구축</v>
      </c>
      <c r="G18" s="127" t="str">
        <f>'2025년 주요추진사업(NEW)'!G16</f>
        <v>박현후</v>
      </c>
      <c r="H18" s="127" t="str">
        <f>'2025년 주요추진사업(NEW)'!H16</f>
        <v>1 영업중</v>
      </c>
      <c r="I18" s="110"/>
      <c r="J18" s="110"/>
      <c r="K18" s="110"/>
      <c r="L18" s="128"/>
      <c r="M18" s="128"/>
      <c r="N18" s="128"/>
      <c r="O18" s="128"/>
      <c r="P18" s="128"/>
      <c r="Q18" s="128">
        <f t="shared" si="0"/>
        <v>0</v>
      </c>
      <c r="R18" s="128">
        <f>VLOOKUP(B18, '2025년 주요추진사업(NEW)'!B:O, 14, FALSE)</f>
        <v>0</v>
      </c>
      <c r="S18" s="102"/>
      <c r="T18" s="3"/>
      <c r="U18" s="3"/>
    </row>
    <row r="19" spans="1:21" ht="14.25" hidden="1">
      <c r="A19" s="5"/>
      <c r="B19" s="127" t="str">
        <f>'2025년 주요추진사업(NEW)'!B17</f>
        <v>2025-014</v>
      </c>
      <c r="C19" s="127" t="str">
        <f>'2025년 주요추진사업(NEW)'!C17</f>
        <v>AICC</v>
      </c>
      <c r="D19" s="127" t="str">
        <f>'2025년 주요추진사업(NEW)'!D17</f>
        <v>AXA손해보험</v>
      </c>
      <c r="E19" s="127" t="str">
        <f>'2025년 주요추진사업(NEW)'!E17</f>
        <v>부뜰정보시스템</v>
      </c>
      <c r="F19" s="127" t="str">
        <f>'2025년 주요추진사업(NEW)'!F17</f>
        <v>AXA손해보험 KMS 검색엔진 구축</v>
      </c>
      <c r="G19" s="127" t="str">
        <f>'2025년 주요추진사업(NEW)'!G17</f>
        <v>박현후</v>
      </c>
      <c r="H19" s="127" t="str">
        <f>'2025년 주요추진사업(NEW)'!H17</f>
        <v>2 견적제출</v>
      </c>
      <c r="I19" s="110"/>
      <c r="J19" s="110"/>
      <c r="K19" s="110"/>
      <c r="L19" s="128"/>
      <c r="M19" s="128"/>
      <c r="N19" s="128"/>
      <c r="O19" s="128"/>
      <c r="P19" s="128"/>
      <c r="Q19" s="128">
        <f t="shared" si="0"/>
        <v>0</v>
      </c>
      <c r="R19" s="128">
        <f>VLOOKUP(B19, '2025년 주요추진사업(NEW)'!B:O, 14, FALSE)</f>
        <v>0</v>
      </c>
      <c r="S19" s="102"/>
      <c r="T19" s="3"/>
      <c r="U19" s="3"/>
    </row>
    <row r="20" spans="1:21" ht="14.25">
      <c r="A20" s="5"/>
      <c r="B20" s="127" t="str">
        <f>'2025년 주요추진사업(NEW)'!B18</f>
        <v>2025-015</v>
      </c>
      <c r="C20" s="127" t="str">
        <f>'2025년 주요추진사업(NEW)'!C18</f>
        <v>AICC</v>
      </c>
      <c r="D20" s="127" t="str">
        <f>'2025년 주요추진사업(NEW)'!D18</f>
        <v>한국도로교통공단</v>
      </c>
      <c r="E20" s="127" t="str">
        <f>'2025년 주요추진사업(NEW)'!E18</f>
        <v>트루본</v>
      </c>
      <c r="F20" s="127" t="str">
        <f>'2025년 주요추진사업(NEW)'!F18</f>
        <v>한국도로교통공단 STT 유지보수</v>
      </c>
      <c r="G20" s="127" t="str">
        <f>'2025년 주요추진사업(NEW)'!G18</f>
        <v>오민규</v>
      </c>
      <c r="H20" s="127" t="str">
        <f>'2025년 주요추진사업(NEW)'!H18</f>
        <v>9 유지보수</v>
      </c>
      <c r="I20" s="72" t="s">
        <v>465</v>
      </c>
      <c r="J20" s="72" t="s">
        <v>466</v>
      </c>
      <c r="K20" s="72" t="s">
        <v>467</v>
      </c>
      <c r="L20" s="129">
        <v>16392.831999999999</v>
      </c>
      <c r="M20" s="129">
        <v>16392.831999999999</v>
      </c>
      <c r="N20" s="129">
        <v>751.61900000000003</v>
      </c>
      <c r="O20" s="129">
        <v>751.61900000000003</v>
      </c>
      <c r="P20" s="129">
        <v>751.61900000000003</v>
      </c>
      <c r="Q20" s="128">
        <f t="shared" si="0"/>
        <v>2254.857</v>
      </c>
      <c r="R20" s="128">
        <f>VLOOKUP(B20, '2025년 주요추진사업(NEW)'!B:O, 14, FALSE)</f>
        <v>16302</v>
      </c>
      <c r="S20" s="102"/>
      <c r="T20" s="3"/>
      <c r="U20" s="3"/>
    </row>
    <row r="21" spans="1:21" ht="14.25" hidden="1">
      <c r="A21" s="5"/>
      <c r="B21" s="127" t="str">
        <f>'2025년 주요추진사업(NEW)'!B19</f>
        <v>2025-016</v>
      </c>
      <c r="C21" s="127" t="str">
        <f>'2025년 주요추진사업(NEW)'!C19</f>
        <v>수어</v>
      </c>
      <c r="D21" s="127" t="str">
        <f>'2025년 주요추진사업(NEW)'!D19</f>
        <v>한국관광공사</v>
      </c>
      <c r="E21" s="127" t="str">
        <f>'2025년 주요추진사업(NEW)'!E19</f>
        <v>한국관광공사</v>
      </c>
      <c r="F21" s="127" t="str">
        <f>'2025년 주요추진사업(NEW)'!F19</f>
        <v xml:space="preserve">한국관광공사 열린관광지포탈 및 오디(ODII)외 수어서비스제안 </v>
      </c>
      <c r="G21" s="127" t="str">
        <f>'2025년 주요추진사업(NEW)'!G19</f>
        <v>양승구</v>
      </c>
      <c r="H21" s="127" t="str">
        <f>'2025년 주요추진사업(NEW)'!H19</f>
        <v>2 견적제출</v>
      </c>
      <c r="I21" s="110"/>
      <c r="J21" s="110"/>
      <c r="K21" s="110"/>
      <c r="L21" s="128"/>
      <c r="M21" s="128"/>
      <c r="N21" s="128"/>
      <c r="O21" s="128"/>
      <c r="P21" s="128"/>
      <c r="Q21" s="128">
        <f t="shared" si="0"/>
        <v>0</v>
      </c>
      <c r="R21" s="128">
        <f>VLOOKUP(B21, '2025년 주요추진사업(NEW)'!B:O, 14, FALSE)</f>
        <v>0</v>
      </c>
      <c r="S21" s="102"/>
      <c r="T21" s="3"/>
      <c r="U21" s="3"/>
    </row>
    <row r="22" spans="1:21" ht="14.25">
      <c r="A22" s="5"/>
      <c r="B22" s="127" t="str">
        <f>'2025년 주요추진사업(NEW)'!B20</f>
        <v>2025-017</v>
      </c>
      <c r="C22" s="127" t="str">
        <f>'2025년 주요추진사업(NEW)'!C20</f>
        <v>수어</v>
      </c>
      <c r="D22" s="127" t="str">
        <f>'2025년 주요추진사업(NEW)'!D20</f>
        <v>식품안전정보원</v>
      </c>
      <c r="E22" s="127" t="str">
        <f>'2025년 주요추진사업(NEW)'!E20</f>
        <v>식품안전정보원</v>
      </c>
      <c r="F22" s="127" t="str">
        <f>'2025년 주요추진사업(NEW)'!F20</f>
        <v>식품안전정보원 '25년 식품 스마트 푸드QR 지원사업</v>
      </c>
      <c r="G22" s="127" t="str">
        <f>'2025년 주요추진사업(NEW)'!G20</f>
        <v>임철현</v>
      </c>
      <c r="H22" s="127" t="str">
        <f>'2025년 주요추진사업(NEW)'!H20</f>
        <v>8 계약완료</v>
      </c>
      <c r="I22" s="72" t="s">
        <v>468</v>
      </c>
      <c r="J22" s="72" t="s">
        <v>468</v>
      </c>
      <c r="K22" s="72" t="s">
        <v>469</v>
      </c>
      <c r="L22" s="129">
        <v>16200</v>
      </c>
      <c r="M22" s="129">
        <v>16200</v>
      </c>
      <c r="N22" s="128"/>
      <c r="O22" s="128"/>
      <c r="P22" s="128"/>
      <c r="Q22" s="128">
        <f t="shared" si="0"/>
        <v>0</v>
      </c>
      <c r="R22" s="128">
        <f>VLOOKUP(B22, '2025년 주요추진사업(NEW)'!B:O, 14, FALSE)</f>
        <v>0</v>
      </c>
      <c r="S22" s="102"/>
      <c r="T22" s="3"/>
      <c r="U22" s="3"/>
    </row>
    <row r="23" spans="1:21" ht="14.25" hidden="1">
      <c r="A23" s="5"/>
      <c r="B23" s="127" t="str">
        <f>'2025년 주요추진사업(NEW)'!B21</f>
        <v>2025-018</v>
      </c>
      <c r="C23" s="127" t="str">
        <f>'2025년 주요추진사업(NEW)'!C21</f>
        <v>수어</v>
      </c>
      <c r="D23" s="127" t="str">
        <f>'2025년 주요추진사업(NEW)'!D21</f>
        <v>남원시</v>
      </c>
      <c r="E23" s="127" t="str">
        <f>'2025년 주요추진사업(NEW)'!E21</f>
        <v>전북테크노파크</v>
      </c>
      <c r="F23" s="127" t="str">
        <f>'2025년 주요추진사업(NEW)'!F21</f>
        <v>남원시 어울림도서관 체험관 DID형 수어체험시스템구축</v>
      </c>
      <c r="G23" s="127" t="str">
        <f>'2025년 주요추진사업(NEW)'!G21</f>
        <v>심재홍</v>
      </c>
      <c r="H23" s="127" t="str">
        <f>'2025년 주요추진사업(NEW)'!H21</f>
        <v>1 영업중</v>
      </c>
      <c r="I23" s="110"/>
      <c r="J23" s="110"/>
      <c r="K23" s="110"/>
      <c r="L23" s="128"/>
      <c r="M23" s="128"/>
      <c r="N23" s="128"/>
      <c r="O23" s="128"/>
      <c r="P23" s="128"/>
      <c r="Q23" s="128">
        <f t="shared" si="0"/>
        <v>0</v>
      </c>
      <c r="R23" s="128">
        <f>VLOOKUP(B23, '2025년 주요추진사업(NEW)'!B:O, 14, FALSE)</f>
        <v>0</v>
      </c>
      <c r="S23" s="102"/>
      <c r="T23" s="3"/>
      <c r="U23" s="3"/>
    </row>
    <row r="24" spans="1:21" ht="14.25" hidden="1">
      <c r="A24" s="5"/>
      <c r="B24" s="127" t="str">
        <f>'2025년 주요추진사업(NEW)'!B22</f>
        <v>2025-019</v>
      </c>
      <c r="C24" s="127" t="str">
        <f>'2025년 주요추진사업(NEW)'!C22</f>
        <v>수어</v>
      </c>
      <c r="D24" s="127" t="str">
        <f>'2025년 주요추진사업(NEW)'!D22</f>
        <v>라스테크(주)</v>
      </c>
      <c r="E24" s="127" t="str">
        <f>'2025년 주요추진사업(NEW)'!E22</f>
        <v>라스테크(주)</v>
      </c>
      <c r="F24" s="127" t="str">
        <f>'2025년 주요추진사업(NEW)'!F22</f>
        <v>라스테크(주) 생산 키오스크 및 로봇 답재용 수어서비스 제안</v>
      </c>
      <c r="G24" s="127" t="str">
        <f>'2025년 주요추진사업(NEW)'!G22</f>
        <v>심재홍</v>
      </c>
      <c r="H24" s="127" t="str">
        <f>'2025년 주요추진사업(NEW)'!H22</f>
        <v>2 견적제출</v>
      </c>
      <c r="I24" s="110"/>
      <c r="J24" s="110"/>
      <c r="K24" s="110"/>
      <c r="L24" s="128"/>
      <c r="M24" s="128"/>
      <c r="N24" s="128"/>
      <c r="O24" s="128"/>
      <c r="P24" s="128"/>
      <c r="Q24" s="128">
        <f t="shared" si="0"/>
        <v>0</v>
      </c>
      <c r="R24" s="128">
        <f>VLOOKUP(B24, '2025년 주요추진사업(NEW)'!B:O, 14, FALSE)</f>
        <v>0</v>
      </c>
      <c r="S24" s="102"/>
      <c r="T24" s="3"/>
      <c r="U24" s="3"/>
    </row>
    <row r="25" spans="1:21" ht="14.25" hidden="1">
      <c r="A25" s="5"/>
      <c r="B25" s="127" t="str">
        <f>'2025년 주요추진사업(NEW)'!B23</f>
        <v>2025-020</v>
      </c>
      <c r="C25" s="127" t="str">
        <f>'2025년 주요추진사업(NEW)'!C23</f>
        <v>수어</v>
      </c>
      <c r="D25" s="127" t="str">
        <f>'2025년 주요추진사업(NEW)'!D23</f>
        <v>아마노코리아</v>
      </c>
      <c r="E25" s="127" t="str">
        <f>'2025년 주요추진사업(NEW)'!E23</f>
        <v>엘토브</v>
      </c>
      <c r="F25" s="127" t="str">
        <f>'2025년 주요추진사업(NEW)'!F23</f>
        <v>아마노코리아 무인주차시스템 수어서비스 제안</v>
      </c>
      <c r="G25" s="127" t="str">
        <f>'2025년 주요추진사업(NEW)'!G23</f>
        <v>심재홍</v>
      </c>
      <c r="H25" s="127" t="str">
        <f>'2025년 주요추진사업(NEW)'!H23</f>
        <v>1 영업중</v>
      </c>
      <c r="I25" s="110"/>
      <c r="J25" s="110"/>
      <c r="K25" s="110"/>
      <c r="L25" s="128"/>
      <c r="M25" s="128"/>
      <c r="N25" s="128"/>
      <c r="O25" s="128"/>
      <c r="P25" s="128"/>
      <c r="Q25" s="128">
        <f t="shared" si="0"/>
        <v>0</v>
      </c>
      <c r="R25" s="128">
        <f>VLOOKUP(B25, '2025년 주요추진사업(NEW)'!B:O, 14, FALSE)</f>
        <v>0</v>
      </c>
      <c r="S25" s="102"/>
      <c r="T25" s="3"/>
      <c r="U25" s="3"/>
    </row>
    <row r="26" spans="1:21" ht="14.25" hidden="1">
      <c r="A26" s="5"/>
      <c r="B26" s="127" t="str">
        <f>'2025년 주요추진사업(NEW)'!B24</f>
        <v>2025-021</v>
      </c>
      <c r="C26" s="127" t="str">
        <f>'2025년 주요추진사업(NEW)'!C24</f>
        <v>수어</v>
      </c>
      <c r="D26" s="127" t="str">
        <f>'2025년 주요추진사업(NEW)'!D24</f>
        <v>국립과천과학관</v>
      </c>
      <c r="E26" s="127" t="str">
        <f>'2025년 주요추진사업(NEW)'!E24</f>
        <v>윤커뮤니케이션즈</v>
      </c>
      <c r="F26" s="127" t="str">
        <f>'2025년 주요추진사업(NEW)'!F24</f>
        <v>국립과천과학관 포탈시스템 재구축 및 클라우드 전환 입찰</v>
      </c>
      <c r="G26" s="127" t="str">
        <f>'2025년 주요추진사업(NEW)'!G24</f>
        <v>심재홍</v>
      </c>
      <c r="H26" s="127" t="str">
        <f>'2025년 주요추진사업(NEW)'!H24</f>
        <v>6 실주</v>
      </c>
      <c r="I26" s="110"/>
      <c r="J26" s="110"/>
      <c r="K26" s="110"/>
      <c r="L26" s="128"/>
      <c r="M26" s="128"/>
      <c r="N26" s="128"/>
      <c r="O26" s="128"/>
      <c r="P26" s="128"/>
      <c r="Q26" s="128">
        <f t="shared" si="0"/>
        <v>0</v>
      </c>
      <c r="R26" s="128">
        <f>VLOOKUP(B26, '2025년 주요추진사업(NEW)'!B:O, 14, FALSE)</f>
        <v>0</v>
      </c>
      <c r="S26" s="102"/>
      <c r="T26" s="3"/>
      <c r="U26" s="3"/>
    </row>
    <row r="27" spans="1:21" ht="14.25" hidden="1">
      <c r="A27" s="5"/>
      <c r="B27" s="127" t="str">
        <f>'2025년 주요추진사업(NEW)'!B25</f>
        <v>2025-022</v>
      </c>
      <c r="C27" s="127" t="str">
        <f>'2025년 주요추진사업(NEW)'!C25</f>
        <v>수어</v>
      </c>
      <c r="D27" s="127" t="str">
        <f>'2025년 주요추진사업(NEW)'!D25</f>
        <v>조선호텔&amp;리조트</v>
      </c>
      <c r="E27" s="127" t="str">
        <f>'2025년 주요추진사업(NEW)'!E25</f>
        <v>엘토브</v>
      </c>
      <c r="F27" s="127" t="str">
        <f>'2025년 주요추진사업(NEW)'!F25</f>
        <v xml:space="preserve">신세계 스타필드 기존 및 신규 안내 키오스크 배리어프리 키오스크 교체계획 </v>
      </c>
      <c r="G27" s="127" t="str">
        <f>'2025년 주요추진사업(NEW)'!G25</f>
        <v>임철현</v>
      </c>
      <c r="H27" s="127" t="str">
        <f>'2025년 주요추진사업(NEW)'!H25</f>
        <v>5 DROP</v>
      </c>
      <c r="I27" s="110"/>
      <c r="J27" s="110"/>
      <c r="K27" s="110"/>
      <c r="L27" s="128"/>
      <c r="M27" s="128"/>
      <c r="N27" s="128"/>
      <c r="O27" s="128"/>
      <c r="P27" s="128"/>
      <c r="Q27" s="128">
        <f t="shared" si="0"/>
        <v>0</v>
      </c>
      <c r="R27" s="128">
        <f>VLOOKUP(B27, '2025년 주요추진사업(NEW)'!B:O, 14, FALSE)</f>
        <v>0</v>
      </c>
      <c r="S27" s="102"/>
      <c r="T27" s="3"/>
      <c r="U27" s="3"/>
    </row>
    <row r="28" spans="1:21" ht="14.25" hidden="1">
      <c r="A28" s="5"/>
      <c r="B28" s="127" t="str">
        <f>'2025년 주요추진사업(NEW)'!B26</f>
        <v>2025-023</v>
      </c>
      <c r="C28" s="127" t="str">
        <f>'2025년 주요추진사업(NEW)'!C26</f>
        <v>수어</v>
      </c>
      <c r="D28" s="127" t="str">
        <f>'2025년 주요추진사업(NEW)'!D26</f>
        <v>국민연금공단</v>
      </c>
      <c r="E28" s="127" t="str">
        <f>'2025년 주요추진사업(NEW)'!E26</f>
        <v>국민연금공단</v>
      </c>
      <c r="F28" s="127" t="str">
        <f>'2025년 주요추진사업(NEW)'!F26</f>
        <v>연금보험공단 AI휴먼 활용 대국민 뉴스외 수어서비스적용 검토</v>
      </c>
      <c r="G28" s="127" t="str">
        <f>'2025년 주요추진사업(NEW)'!G26</f>
        <v>양승구</v>
      </c>
      <c r="H28" s="127" t="str">
        <f>'2025년 주요추진사업(NEW)'!H26</f>
        <v>1 영업중</v>
      </c>
      <c r="I28" s="110"/>
      <c r="J28" s="110"/>
      <c r="K28" s="110"/>
      <c r="L28" s="128"/>
      <c r="M28" s="128"/>
      <c r="N28" s="128"/>
      <c r="O28" s="128"/>
      <c r="P28" s="128"/>
      <c r="Q28" s="128">
        <f t="shared" si="0"/>
        <v>0</v>
      </c>
      <c r="R28" s="128">
        <f>VLOOKUP(B28, '2025년 주요추진사업(NEW)'!B:O, 14, FALSE)</f>
        <v>0</v>
      </c>
      <c r="S28" s="102"/>
      <c r="T28" s="3"/>
      <c r="U28" s="3"/>
    </row>
    <row r="29" spans="1:21" ht="14.25" hidden="1">
      <c r="A29" s="5"/>
      <c r="B29" s="127" t="str">
        <f>'2025년 주요추진사업(NEW)'!B27</f>
        <v>2025-024</v>
      </c>
      <c r="C29" s="127" t="str">
        <f>'2025년 주요추진사업(NEW)'!C27</f>
        <v>수어</v>
      </c>
      <c r="D29" s="127" t="str">
        <f>'2025년 주요추진사업(NEW)'!D27</f>
        <v>소다미술관</v>
      </c>
      <c r="E29" s="127" t="str">
        <f>'2025년 주요추진사업(NEW)'!E27</f>
        <v>소다미술관</v>
      </c>
      <c r="F29" s="127" t="str">
        <f>'2025년 주요추진사업(NEW)'!F27</f>
        <v>소다미술관 전시정보 수어서비스 사업제안</v>
      </c>
      <c r="G29" s="127" t="str">
        <f>'2025년 주요추진사업(NEW)'!G27</f>
        <v>오민규</v>
      </c>
      <c r="H29" s="127" t="str">
        <f>'2025년 주요추진사업(NEW)'!H27</f>
        <v>1 영업중</v>
      </c>
      <c r="I29" s="110"/>
      <c r="J29" s="110"/>
      <c r="K29" s="110"/>
      <c r="L29" s="128"/>
      <c r="M29" s="128"/>
      <c r="N29" s="128"/>
      <c r="O29" s="128"/>
      <c r="P29" s="128"/>
      <c r="Q29" s="128">
        <f t="shared" si="0"/>
        <v>0</v>
      </c>
      <c r="R29" s="128">
        <f>VLOOKUP(B29, '2025년 주요추진사업(NEW)'!B:O, 14, FALSE)</f>
        <v>0</v>
      </c>
      <c r="S29" s="102"/>
      <c r="T29" s="3"/>
      <c r="U29" s="3"/>
    </row>
    <row r="30" spans="1:21" ht="14.25" hidden="1">
      <c r="A30" s="5"/>
      <c r="B30" s="127" t="str">
        <f>'2025년 주요추진사업(NEW)'!B28</f>
        <v>2025-025</v>
      </c>
      <c r="C30" s="127" t="str">
        <f>'2025년 주요추진사업(NEW)'!C28</f>
        <v>수어</v>
      </c>
      <c r="D30" s="127" t="str">
        <f>'2025년 주요추진사업(NEW)'!D28</f>
        <v>AIA생명보험</v>
      </c>
      <c r="E30" s="127" t="str">
        <f>'2025년 주요추진사업(NEW)'!E28</f>
        <v>아이엔지피플(LG CNS)</v>
      </c>
      <c r="F30" s="127" t="str">
        <f>'2025년 주요추진사업(NEW)'!F28</f>
        <v>AIA생명보험 포털시스템 구축(수어서비스 추가제안)</v>
      </c>
      <c r="G30" s="127" t="str">
        <f>'2025년 주요추진사업(NEW)'!G28</f>
        <v>양승구</v>
      </c>
      <c r="H30" s="127" t="str">
        <f>'2025년 주요추진사업(NEW)'!H28</f>
        <v>1 영업중</v>
      </c>
      <c r="I30" s="110"/>
      <c r="J30" s="110"/>
      <c r="K30" s="110"/>
      <c r="L30" s="128"/>
      <c r="M30" s="128"/>
      <c r="N30" s="128"/>
      <c r="O30" s="128"/>
      <c r="P30" s="128"/>
      <c r="Q30" s="128">
        <f t="shared" si="0"/>
        <v>0</v>
      </c>
      <c r="R30" s="128">
        <f>VLOOKUP(B30, '2025년 주요추진사업(NEW)'!B:O, 14, FALSE)</f>
        <v>0</v>
      </c>
      <c r="S30" s="102"/>
      <c r="T30" s="3"/>
      <c r="U30" s="3"/>
    </row>
    <row r="31" spans="1:21" ht="14.25" hidden="1">
      <c r="A31" s="5"/>
      <c r="B31" s="127" t="str">
        <f>'2025년 주요추진사업(NEW)'!B29</f>
        <v>2025-026</v>
      </c>
      <c r="C31" s="127" t="str">
        <f>'2025년 주요추진사업(NEW)'!C29</f>
        <v>수어</v>
      </c>
      <c r="D31" s="127" t="str">
        <f>'2025년 주요추진사업(NEW)'!D29</f>
        <v>KB증권</v>
      </c>
      <c r="E31" s="127" t="str">
        <f>'2025년 주요추진사업(NEW)'!E29</f>
        <v>KB증권</v>
      </c>
      <c r="F31" s="127" t="str">
        <f>'2025년 주요추진사업(NEW)'!F29</f>
        <v xml:space="preserve">KB증권 웹, 모바일서비스內 생성형 AI기반 수어서비스적용 검토 </v>
      </c>
      <c r="G31" s="127" t="str">
        <f>'2025년 주요추진사업(NEW)'!G29</f>
        <v>양승구</v>
      </c>
      <c r="H31" s="127" t="str">
        <f>'2025년 주요추진사업(NEW)'!H29</f>
        <v>1 영업중</v>
      </c>
      <c r="I31" s="110"/>
      <c r="J31" s="110"/>
      <c r="K31" s="110"/>
      <c r="L31" s="128"/>
      <c r="M31" s="128"/>
      <c r="N31" s="128"/>
      <c r="O31" s="128"/>
      <c r="P31" s="128"/>
      <c r="Q31" s="128">
        <f t="shared" si="0"/>
        <v>0</v>
      </c>
      <c r="R31" s="128">
        <f>VLOOKUP(B31, '2025년 주요추진사업(NEW)'!B:O, 14, FALSE)</f>
        <v>0</v>
      </c>
      <c r="S31" s="102"/>
      <c r="T31" s="3"/>
      <c r="U31" s="3"/>
    </row>
    <row r="32" spans="1:21" ht="14.25" hidden="1">
      <c r="A32" s="5"/>
      <c r="B32" s="127" t="str">
        <f>'2025년 주요추진사업(NEW)'!B30</f>
        <v>2025-027</v>
      </c>
      <c r="C32" s="127" t="str">
        <f>'2025년 주요추진사업(NEW)'!C30</f>
        <v>수어</v>
      </c>
      <c r="D32" s="127" t="str">
        <f>'2025년 주요추진사업(NEW)'!D30</f>
        <v>제주도 교육청</v>
      </c>
      <c r="E32" s="127" t="str">
        <f>'2025년 주요추진사업(NEW)'!E30</f>
        <v>KT클라우드</v>
      </c>
      <c r="F32" s="127" t="str">
        <f>'2025년 주요추진사업(NEW)'!F30</f>
        <v xml:space="preserve">제주도교육청 320여개 초,중등 대상 홈페이지 및 키오스크 수어서비스 제안 </v>
      </c>
      <c r="G32" s="127" t="str">
        <f>'2025년 주요추진사업(NEW)'!G30</f>
        <v>오민규</v>
      </c>
      <c r="H32" s="127" t="str">
        <f>'2025년 주요추진사업(NEW)'!H30</f>
        <v>1 영업중</v>
      </c>
      <c r="I32" s="110"/>
      <c r="J32" s="110"/>
      <c r="K32" s="110"/>
      <c r="L32" s="128"/>
      <c r="M32" s="128"/>
      <c r="N32" s="128"/>
      <c r="O32" s="128"/>
      <c r="P32" s="128"/>
      <c r="Q32" s="128">
        <f t="shared" si="0"/>
        <v>0</v>
      </c>
      <c r="R32" s="128">
        <f>VLOOKUP(B32, '2025년 주요추진사업(NEW)'!B:O, 14, FALSE)</f>
        <v>0</v>
      </c>
      <c r="S32" s="102"/>
      <c r="T32" s="3"/>
      <c r="U32" s="3"/>
    </row>
    <row r="33" spans="1:21" ht="14.25">
      <c r="A33" s="5"/>
      <c r="B33" s="127" t="str">
        <f>'2025년 주요추진사업(NEW)'!B31</f>
        <v>2025-028</v>
      </c>
      <c r="C33" s="127" t="str">
        <f>'2025년 주요추진사업(NEW)'!C31</f>
        <v>수어</v>
      </c>
      <c r="D33" s="127" t="str">
        <f>'2025년 주요추진사업(NEW)'!D31</f>
        <v>한국철도공사(코레일)</v>
      </c>
      <c r="E33" s="127" t="str">
        <f>'2025년 주요추진사업(NEW)'!E31</f>
        <v>케이알솔루션</v>
      </c>
      <c r="F33" s="127" t="str">
        <f>'2025년 주요추진사업(NEW)'!F31</f>
        <v>한국철도공사(코레일) 신형자동발매기內 수어서비스적용</v>
      </c>
      <c r="G33" s="127" t="str">
        <f>'2025년 주요추진사업(NEW)'!G31</f>
        <v>오민규</v>
      </c>
      <c r="H33" s="127" t="str">
        <f>'2025년 주요추진사업(NEW)'!H31</f>
        <v>8 계약완료</v>
      </c>
      <c r="I33" s="72" t="s">
        <v>470</v>
      </c>
      <c r="J33" s="72" t="s">
        <v>470</v>
      </c>
      <c r="K33" s="72" t="s">
        <v>471</v>
      </c>
      <c r="L33" s="129">
        <v>7200</v>
      </c>
      <c r="M33" s="129">
        <v>7200</v>
      </c>
      <c r="N33" s="129">
        <v>7200</v>
      </c>
      <c r="O33" s="128"/>
      <c r="P33" s="128"/>
      <c r="Q33" s="128">
        <f t="shared" si="0"/>
        <v>7200</v>
      </c>
      <c r="R33" s="128">
        <f>VLOOKUP(B33, '2025년 주요추진사업(NEW)'!B:O, 14, FALSE)</f>
        <v>0</v>
      </c>
      <c r="S33" s="102"/>
      <c r="T33" s="3"/>
      <c r="U33" s="3"/>
    </row>
    <row r="34" spans="1:21" ht="14.25" hidden="1">
      <c r="A34" s="5"/>
      <c r="B34" s="127" t="str">
        <f>'2025년 주요추진사업(NEW)'!B32</f>
        <v>2025-029</v>
      </c>
      <c r="C34" s="127" t="str">
        <f>'2025년 주요추진사업(NEW)'!C32</f>
        <v>수어</v>
      </c>
      <c r="D34" s="127" t="str">
        <f>'2025년 주요추진사업(NEW)'!D32</f>
        <v>LG그룹</v>
      </c>
      <c r="E34" s="127" t="str">
        <f>'2025년 주요추진사업(NEW)'!E32</f>
        <v>LG슈퍼스타트팀</v>
      </c>
      <c r="F34" s="127" t="str">
        <f>'2025년 주요추진사업(NEW)'!F32</f>
        <v>LG그룹 계열사대상 수어서비스 적용 제안 진행중</v>
      </c>
      <c r="G34" s="127" t="str">
        <f>'2025년 주요추진사업(NEW)'!G32</f>
        <v>오민규</v>
      </c>
      <c r="H34" s="127" t="str">
        <f>'2025년 주요추진사업(NEW)'!H32</f>
        <v>1 영업중</v>
      </c>
      <c r="I34" s="110"/>
      <c r="J34" s="110"/>
      <c r="K34" s="110"/>
      <c r="L34" s="128"/>
      <c r="M34" s="128"/>
      <c r="N34" s="128"/>
      <c r="O34" s="128"/>
      <c r="P34" s="128"/>
      <c r="Q34" s="128">
        <f t="shared" si="0"/>
        <v>0</v>
      </c>
      <c r="R34" s="128">
        <f>VLOOKUP(B34, '2025년 주요추진사업(NEW)'!B:O, 14, FALSE)</f>
        <v>0</v>
      </c>
      <c r="S34" s="102"/>
      <c r="T34" s="3"/>
      <c r="U34" s="3"/>
    </row>
    <row r="35" spans="1:21" ht="14.25">
      <c r="A35" s="5"/>
      <c r="B35" s="127" t="str">
        <f>'2025년 주요추진사업(NEW)'!B33</f>
        <v>2025-030</v>
      </c>
      <c r="C35" s="127" t="str">
        <f>'2025년 주요추진사업(NEW)'!C33</f>
        <v>수어</v>
      </c>
      <c r="D35" s="127" t="str">
        <f>'2025년 주요추진사업(NEW)'!D33</f>
        <v>GS칼텍스</v>
      </c>
      <c r="E35" s="127" t="str">
        <f>'2025년 주요추진사업(NEW)'!E33</f>
        <v>지에스아이티엠(GSITM)</v>
      </c>
      <c r="F35" s="127" t="str">
        <f>'2025년 주요추진사업(NEW)'!F33</f>
        <v>GS칼텍스 주유소 운영 SW 혁신 프로젝트 수어서비스</v>
      </c>
      <c r="G35" s="127" t="str">
        <f>'2025년 주요추진사업(NEW)'!G33</f>
        <v>오민규</v>
      </c>
      <c r="H35" s="127" t="str">
        <f>'2025년 주요추진사업(NEW)'!H33</f>
        <v>8 계약완료</v>
      </c>
      <c r="I35" s="72" t="s">
        <v>472</v>
      </c>
      <c r="J35" s="72" t="s">
        <v>472</v>
      </c>
      <c r="K35" s="72" t="s">
        <v>473</v>
      </c>
      <c r="L35" s="129">
        <v>1020</v>
      </c>
      <c r="M35" s="129">
        <v>1020</v>
      </c>
      <c r="N35" s="128"/>
      <c r="O35" s="128"/>
      <c r="P35" s="128"/>
      <c r="Q35" s="128">
        <f t="shared" si="0"/>
        <v>0</v>
      </c>
      <c r="R35" s="128">
        <f>VLOOKUP(B35, '2025년 주요추진사업(NEW)'!B:O, 14, FALSE)</f>
        <v>0</v>
      </c>
      <c r="S35" s="102"/>
      <c r="T35" s="3"/>
      <c r="U35" s="3"/>
    </row>
    <row r="36" spans="1:21" ht="14.25" hidden="1">
      <c r="A36" s="5"/>
      <c r="B36" s="127" t="str">
        <f>'2025년 주요추진사업(NEW)'!B34</f>
        <v>2025-031</v>
      </c>
      <c r="C36" s="127" t="str">
        <f>'2025년 주요추진사업(NEW)'!C34</f>
        <v>수어</v>
      </c>
      <c r="D36" s="127" t="str">
        <f>'2025년 주요추진사업(NEW)'!D34</f>
        <v>전국지자체</v>
      </c>
      <c r="E36" s="127" t="str">
        <f>'2025년 주요추진사업(NEW)'!E34</f>
        <v>전국지자체</v>
      </c>
      <c r="F36" s="127" t="str">
        <f>'2025년 주요추진사업(NEW)'!F34</f>
        <v xml:space="preserve">- 전국 지자체 문화축제 수어서비스 적용 제안사업 </v>
      </c>
      <c r="G36" s="127" t="str">
        <f>'2025년 주요추진사업(NEW)'!G34</f>
        <v>양승구</v>
      </c>
      <c r="H36" s="127" t="str">
        <f>'2025년 주요추진사업(NEW)'!H34</f>
        <v>1 영업중</v>
      </c>
      <c r="I36" s="110"/>
      <c r="J36" s="110"/>
      <c r="K36" s="110"/>
      <c r="L36" s="128"/>
      <c r="M36" s="128"/>
      <c r="N36" s="128"/>
      <c r="O36" s="128"/>
      <c r="P36" s="128"/>
      <c r="Q36" s="128">
        <f t="shared" si="0"/>
        <v>0</v>
      </c>
      <c r="R36" s="128">
        <f>VLOOKUP(B36, '2025년 주요추진사업(NEW)'!B:O, 14, FALSE)</f>
        <v>0</v>
      </c>
      <c r="S36" s="102"/>
      <c r="T36" s="3"/>
      <c r="U36" s="3"/>
    </row>
    <row r="37" spans="1:21" ht="14.25" hidden="1">
      <c r="A37" s="5"/>
      <c r="B37" s="127" t="str">
        <f>'2025년 주요추진사업(NEW)'!B35</f>
        <v>2025-032</v>
      </c>
      <c r="C37" s="127" t="str">
        <f>'2025년 주요추진사업(NEW)'!C35</f>
        <v>수어</v>
      </c>
      <c r="D37" s="127" t="str">
        <f>'2025년 주요추진사업(NEW)'!D35</f>
        <v>(주)채움씨앤아이</v>
      </c>
      <c r="E37" s="127" t="str">
        <f>'2025년 주요추진사업(NEW)'!E35</f>
        <v>(주)채움씨앤아이</v>
      </c>
      <c r="F37" s="127" t="str">
        <f>'2025년 주요추진사업(NEW)'!F35</f>
        <v xml:space="preserve">- (주)채움씨앤아이 도서관용 로봇 수어서비스 제안 </v>
      </c>
      <c r="G37" s="127" t="str">
        <f>'2025년 주요추진사업(NEW)'!G35</f>
        <v>심재홍</v>
      </c>
      <c r="H37" s="127" t="str">
        <f>'2025년 주요추진사업(NEW)'!H35</f>
        <v>1 영업중</v>
      </c>
      <c r="I37" s="110"/>
      <c r="J37" s="110"/>
      <c r="K37" s="110"/>
      <c r="L37" s="128"/>
      <c r="M37" s="128"/>
      <c r="N37" s="128"/>
      <c r="O37" s="128"/>
      <c r="P37" s="128"/>
      <c r="Q37" s="128">
        <f t="shared" si="0"/>
        <v>0</v>
      </c>
      <c r="R37" s="128">
        <f>VLOOKUP(B37, '2025년 주요추진사업(NEW)'!B:O, 14, FALSE)</f>
        <v>0</v>
      </c>
      <c r="S37" s="102"/>
      <c r="T37" s="3"/>
      <c r="U37" s="3"/>
    </row>
    <row r="38" spans="1:21" ht="14.25" hidden="1">
      <c r="A38" s="5"/>
      <c r="B38" s="127" t="str">
        <f>'2025년 주요추진사업(NEW)'!B36</f>
        <v>2025-033</v>
      </c>
      <c r="C38" s="127" t="str">
        <f>'2025년 주요추진사업(NEW)'!C36</f>
        <v>수어</v>
      </c>
      <c r="D38" s="127" t="str">
        <f>'2025년 주요추진사업(NEW)'!D36</f>
        <v>KB국민은행</v>
      </c>
      <c r="E38" s="127" t="str">
        <f>'2025년 주요추진사업(NEW)'!E36</f>
        <v>LG CNS</v>
      </c>
      <c r="F38" s="127" t="str">
        <f>'2025년 주요추진사업(NEW)'!F36</f>
        <v>KB국민은행 수어번역서비스</v>
      </c>
      <c r="G38" s="127" t="str">
        <f>'2025년 주요추진사업(NEW)'!G36</f>
        <v>함영민</v>
      </c>
      <c r="H38" s="127" t="str">
        <f>'2025년 주요추진사업(NEW)'!H36</f>
        <v>2 견적제출</v>
      </c>
      <c r="I38" s="110"/>
      <c r="J38" s="110"/>
      <c r="K38" s="110"/>
      <c r="L38" s="128"/>
      <c r="M38" s="128"/>
      <c r="N38" s="128"/>
      <c r="O38" s="128"/>
      <c r="P38" s="128"/>
      <c r="Q38" s="128">
        <f t="shared" si="0"/>
        <v>0</v>
      </c>
      <c r="R38" s="128">
        <f>VLOOKUP(B38, '2025년 주요추진사업(NEW)'!B:O, 14, FALSE)</f>
        <v>0</v>
      </c>
      <c r="S38" s="102"/>
      <c r="T38" s="3"/>
      <c r="U38" s="3"/>
    </row>
    <row r="39" spans="1:21" ht="14.25" hidden="1">
      <c r="A39" s="5"/>
      <c r="B39" s="127" t="str">
        <f>'2025년 주요추진사업(NEW)'!B37</f>
        <v>2025-034</v>
      </c>
      <c r="C39" s="127" t="str">
        <f>'2025년 주요추진사업(NEW)'!C37</f>
        <v>수어</v>
      </c>
      <c r="D39" s="127" t="str">
        <f>'2025년 주요추진사업(NEW)'!D37</f>
        <v>부천도시공사</v>
      </c>
      <c r="E39" s="127" t="str">
        <f>'2025년 주요추진사업(NEW)'!E37</f>
        <v>부천도시공사</v>
      </c>
      <c r="F39" s="127" t="str">
        <f>'2025년 주요추진사업(NEW)'!F37</f>
        <v>부천도시공사 수어번역서비스 제안</v>
      </c>
      <c r="G39" s="127" t="str">
        <f>'2025년 주요추진사업(NEW)'!G37</f>
        <v>함영민</v>
      </c>
      <c r="H39" s="127" t="str">
        <f>'2025년 주요추진사업(NEW)'!H37</f>
        <v>1 영업중</v>
      </c>
      <c r="I39" s="110"/>
      <c r="J39" s="110"/>
      <c r="K39" s="110"/>
      <c r="L39" s="128"/>
      <c r="M39" s="128"/>
      <c r="N39" s="128"/>
      <c r="O39" s="128"/>
      <c r="P39" s="128"/>
      <c r="Q39" s="128">
        <f t="shared" si="0"/>
        <v>0</v>
      </c>
      <c r="R39" s="128">
        <f>VLOOKUP(B39, '2025년 주요추진사업(NEW)'!B:O, 14, FALSE)</f>
        <v>0</v>
      </c>
      <c r="S39" s="102"/>
      <c r="T39" s="3"/>
      <c r="U39" s="3"/>
    </row>
    <row r="40" spans="1:21" ht="14.25" hidden="1">
      <c r="A40" s="5"/>
      <c r="B40" s="127" t="str">
        <f>'2025년 주요추진사업(NEW)'!B38</f>
        <v>2025-035</v>
      </c>
      <c r="C40" s="127" t="str">
        <f>'2025년 주요추진사업(NEW)'!C38</f>
        <v>수어</v>
      </c>
      <c r="D40" s="127" t="str">
        <f>'2025년 주요추진사업(NEW)'!D38</f>
        <v>남양주도시공사</v>
      </c>
      <c r="E40" s="127" t="str">
        <f>'2025년 주요추진사업(NEW)'!E38</f>
        <v>남양주도시공사</v>
      </c>
      <c r="F40" s="127" t="str">
        <f>'2025년 주요추진사업(NEW)'!F38</f>
        <v>남양주도시공사 수어번역서비스 제안</v>
      </c>
      <c r="G40" s="127" t="str">
        <f>'2025년 주요추진사업(NEW)'!G38</f>
        <v>함영민</v>
      </c>
      <c r="H40" s="127" t="str">
        <f>'2025년 주요추진사업(NEW)'!H38</f>
        <v>1 영업중</v>
      </c>
      <c r="I40" s="110"/>
      <c r="J40" s="110"/>
      <c r="K40" s="110"/>
      <c r="L40" s="128"/>
      <c r="M40" s="128"/>
      <c r="N40" s="128"/>
      <c r="O40" s="128"/>
      <c r="P40" s="128"/>
      <c r="Q40" s="128">
        <f t="shared" si="0"/>
        <v>0</v>
      </c>
      <c r="R40" s="128">
        <f>VLOOKUP(B40, '2025년 주요추진사업(NEW)'!B:O, 14, FALSE)</f>
        <v>0</v>
      </c>
      <c r="S40" s="102"/>
      <c r="T40" s="3"/>
      <c r="U40" s="3"/>
    </row>
    <row r="41" spans="1:21" ht="14.25" hidden="1">
      <c r="A41" s="5"/>
      <c r="B41" s="127" t="str">
        <f>'2025년 주요추진사업(NEW)'!B39</f>
        <v>2025-036</v>
      </c>
      <c r="C41" s="127" t="str">
        <f>'2025년 주요추진사업(NEW)'!C39</f>
        <v>수어</v>
      </c>
      <c r="D41" s="127" t="str">
        <f>'2025년 주요추진사업(NEW)'!D39</f>
        <v xml:space="preserve">현대백화점 </v>
      </c>
      <c r="E41" s="127" t="str">
        <f>'2025년 주요추진사업(NEW)'!E39</f>
        <v>에이치엘엠</v>
      </c>
      <c r="F41" s="127" t="str">
        <f>'2025년 주요추진사업(NEW)'!F39</f>
        <v>현대백화점 수어번역서비스 키오스크 적용</v>
      </c>
      <c r="G41" s="127" t="str">
        <f>'2025년 주요추진사업(NEW)'!G39</f>
        <v>함영민</v>
      </c>
      <c r="H41" s="127" t="str">
        <f>'2025년 주요추진사업(NEW)'!H39</f>
        <v>3 제안중</v>
      </c>
      <c r="I41" s="110"/>
      <c r="J41" s="110"/>
      <c r="K41" s="110"/>
      <c r="L41" s="128"/>
      <c r="M41" s="128"/>
      <c r="N41" s="128"/>
      <c r="O41" s="128"/>
      <c r="P41" s="128"/>
      <c r="Q41" s="128">
        <f t="shared" si="0"/>
        <v>0</v>
      </c>
      <c r="R41" s="128">
        <f>VLOOKUP(B41, '2025년 주요추진사업(NEW)'!B:O, 14, FALSE)</f>
        <v>0</v>
      </c>
      <c r="S41" s="102"/>
      <c r="T41" s="3"/>
      <c r="U41" s="3"/>
    </row>
    <row r="42" spans="1:21" ht="14.25">
      <c r="A42" s="5"/>
      <c r="B42" s="127" t="str">
        <f>'2025년 주요추진사업(NEW)'!B40</f>
        <v>2025-037</v>
      </c>
      <c r="C42" s="127" t="str">
        <f>'2025년 주요추진사업(NEW)'!C40</f>
        <v>수어</v>
      </c>
      <c r="D42" s="127" t="str">
        <f>'2025년 주요추진사업(NEW)'!D40</f>
        <v>카카오뱅크</v>
      </c>
      <c r="E42" s="127" t="str">
        <f>'2025년 주요추진사업(NEW)'!E40</f>
        <v>본사영업</v>
      </c>
      <c r="F42" s="127" t="str">
        <f>'2025년 주요추진사업(NEW)'!F40</f>
        <v>카카오뱅크  AI수어상담 3D 아바타 및 영상제작</v>
      </c>
      <c r="G42" s="127" t="str">
        <f>'2025년 주요추진사업(NEW)'!G40</f>
        <v>양승구</v>
      </c>
      <c r="H42" s="127" t="str">
        <f>'2025년 주요추진사업(NEW)'!H40</f>
        <v>8 계약완료</v>
      </c>
      <c r="I42" s="72" t="s">
        <v>474</v>
      </c>
      <c r="J42" s="72" t="s">
        <v>474</v>
      </c>
      <c r="K42" s="72" t="s">
        <v>475</v>
      </c>
      <c r="L42" s="129">
        <v>44100</v>
      </c>
      <c r="M42" s="129">
        <v>44100</v>
      </c>
      <c r="N42" s="129" t="s">
        <v>99</v>
      </c>
      <c r="O42" s="129" t="s">
        <v>99</v>
      </c>
      <c r="P42" s="129">
        <v>44100</v>
      </c>
      <c r="Q42" s="128">
        <f t="shared" si="0"/>
        <v>44100</v>
      </c>
      <c r="R42" s="128">
        <f>VLOOKUP(B42, '2025년 주요추진사업(NEW)'!B:O, 14, FALSE)</f>
        <v>0</v>
      </c>
      <c r="S42" s="102"/>
      <c r="T42" s="3"/>
      <c r="U42" s="3"/>
    </row>
    <row r="43" spans="1:21" ht="14.25" hidden="1">
      <c r="A43" s="5"/>
      <c r="B43" s="127" t="str">
        <f>'2025년 주요추진사업(NEW)'!B41</f>
        <v>2025-038</v>
      </c>
      <c r="C43" s="127" t="str">
        <f>'2025년 주요추진사업(NEW)'!C41</f>
        <v>수어</v>
      </c>
      <c r="D43" s="127" t="str">
        <f>'2025년 주요추진사업(NEW)'!D41</f>
        <v>웅진씽크빅</v>
      </c>
      <c r="E43" s="127" t="str">
        <f>'2025년 주요추진사업(NEW)'!E41</f>
        <v>웅진씽크빅</v>
      </c>
      <c r="F43" s="127" t="str">
        <f>'2025년 주요추진사업(NEW)'!F41</f>
        <v>웅진씽크빅 디지털교과서 수어번역서비스 제안</v>
      </c>
      <c r="G43" s="127" t="str">
        <f>'2025년 주요추진사업(NEW)'!G41</f>
        <v>함영민</v>
      </c>
      <c r="H43" s="127" t="str">
        <f>'2025년 주요추진사업(NEW)'!H41</f>
        <v>1 영업중</v>
      </c>
      <c r="I43" s="110"/>
      <c r="J43" s="110"/>
      <c r="K43" s="110"/>
      <c r="L43" s="128"/>
      <c r="M43" s="128"/>
      <c r="N43" s="128"/>
      <c r="O43" s="128"/>
      <c r="P43" s="128"/>
      <c r="Q43" s="128">
        <f t="shared" si="0"/>
        <v>0</v>
      </c>
      <c r="R43" s="128">
        <f>VLOOKUP(B43, '2025년 주요추진사업(NEW)'!B:O, 14, FALSE)</f>
        <v>0</v>
      </c>
      <c r="S43" s="102"/>
      <c r="T43" s="3"/>
      <c r="U43" s="3"/>
    </row>
    <row r="44" spans="1:21" ht="14.25" hidden="1">
      <c r="A44" s="5"/>
      <c r="B44" s="127" t="str">
        <f>'2025년 주요추진사업(NEW)'!B42</f>
        <v>2025-039</v>
      </c>
      <c r="C44" s="127" t="str">
        <f>'2025년 주요추진사업(NEW)'!C42</f>
        <v>수어</v>
      </c>
      <c r="D44" s="127" t="str">
        <f>'2025년 주요추진사업(NEW)'!D42</f>
        <v>KB저축은행</v>
      </c>
      <c r="E44" s="127" t="str">
        <f>'2025년 주요추진사업(NEW)'!E42</f>
        <v>LG CNS</v>
      </c>
      <c r="F44" s="127" t="str">
        <f>'2025년 주요추진사업(NEW)'!F42</f>
        <v>KB저축은행 수어번역서비스 적용</v>
      </c>
      <c r="G44" s="127" t="str">
        <f>'2025년 주요추진사업(NEW)'!G42</f>
        <v>함영민</v>
      </c>
      <c r="H44" s="127" t="str">
        <f>'2025년 주요추진사업(NEW)'!H42</f>
        <v>1 영업중</v>
      </c>
      <c r="I44" s="110"/>
      <c r="J44" s="110"/>
      <c r="K44" s="110"/>
      <c r="L44" s="128"/>
      <c r="M44" s="128"/>
      <c r="N44" s="128"/>
      <c r="O44" s="128"/>
      <c r="P44" s="128"/>
      <c r="Q44" s="128">
        <f t="shared" si="0"/>
        <v>0</v>
      </c>
      <c r="R44" s="128">
        <f>VLOOKUP(B44, '2025년 주요추진사업(NEW)'!B:O, 14, FALSE)</f>
        <v>0</v>
      </c>
      <c r="S44" s="102"/>
      <c r="T44" s="3"/>
      <c r="U44" s="3"/>
    </row>
    <row r="45" spans="1:21" ht="14.25" hidden="1">
      <c r="A45" s="5"/>
      <c r="B45" s="127" t="str">
        <f>'2025년 주요추진사업(NEW)'!B43</f>
        <v>2025-040</v>
      </c>
      <c r="C45" s="127" t="str">
        <f>'2025년 주요추진사업(NEW)'!C43</f>
        <v>수어</v>
      </c>
      <c r="D45" s="127" t="str">
        <f>'2025년 주요추진사업(NEW)'!D43</f>
        <v>KB국민카드</v>
      </c>
      <c r="E45" s="127" t="str">
        <f>'2025년 주요추진사업(NEW)'!E43</f>
        <v>LG CNS</v>
      </c>
      <c r="F45" s="127" t="str">
        <f>'2025년 주요추진사업(NEW)'!F43</f>
        <v>KB국민카드 수어번역서비스</v>
      </c>
      <c r="G45" s="127" t="str">
        <f>'2025년 주요추진사업(NEW)'!G43</f>
        <v>함영민</v>
      </c>
      <c r="H45" s="127" t="str">
        <f>'2025년 주요추진사업(NEW)'!H43</f>
        <v>1 영업중</v>
      </c>
      <c r="I45" s="110"/>
      <c r="J45" s="110"/>
      <c r="K45" s="110"/>
      <c r="L45" s="128"/>
      <c r="M45" s="128"/>
      <c r="N45" s="128"/>
      <c r="O45" s="128"/>
      <c r="P45" s="128"/>
      <c r="Q45" s="128">
        <f t="shared" si="0"/>
        <v>0</v>
      </c>
      <c r="R45" s="128">
        <f>VLOOKUP(B45, '2025년 주요추진사업(NEW)'!B:O, 14, FALSE)</f>
        <v>0</v>
      </c>
      <c r="S45" s="102"/>
      <c r="T45" s="3"/>
      <c r="U45" s="3"/>
    </row>
    <row r="46" spans="1:21" ht="14.25" hidden="1">
      <c r="A46" s="5"/>
      <c r="B46" s="127" t="str">
        <f>'2025년 주요추진사업(NEW)'!B44</f>
        <v>2025-041</v>
      </c>
      <c r="C46" s="127" t="str">
        <f>'2025년 주요추진사업(NEW)'!C44</f>
        <v>수어</v>
      </c>
      <c r="D46" s="127" t="str">
        <f>'2025년 주요추진사업(NEW)'!D44</f>
        <v>BGF네트웍스</v>
      </c>
      <c r="E46" s="127" t="str">
        <f>'2025년 주요추진사업(NEW)'!E44</f>
        <v>BGF네트웍스</v>
      </c>
      <c r="F46" s="127" t="str">
        <f>'2025년 주요추진사업(NEW)'!F44</f>
        <v>CU 편의점 모바일앱 수어번역서비스</v>
      </c>
      <c r="G46" s="127" t="str">
        <f>'2025년 주요추진사업(NEW)'!G44</f>
        <v>함영민</v>
      </c>
      <c r="H46" s="127" t="str">
        <f>'2025년 주요추진사업(NEW)'!H44</f>
        <v>1 영업중</v>
      </c>
      <c r="I46" s="110"/>
      <c r="J46" s="110"/>
      <c r="K46" s="110"/>
      <c r="L46" s="128"/>
      <c r="M46" s="128"/>
      <c r="N46" s="128"/>
      <c r="O46" s="128"/>
      <c r="P46" s="128"/>
      <c r="Q46" s="128">
        <f t="shared" si="0"/>
        <v>0</v>
      </c>
      <c r="R46" s="128">
        <f>VLOOKUP(B46, '2025년 주요추진사업(NEW)'!B:O, 14, FALSE)</f>
        <v>0</v>
      </c>
      <c r="S46" s="102"/>
      <c r="T46" s="3"/>
      <c r="U46" s="3"/>
    </row>
    <row r="47" spans="1:21" ht="14.25" hidden="1">
      <c r="A47" s="5"/>
      <c r="B47" s="127" t="str">
        <f>'2025년 주요추진사업(NEW)'!B45</f>
        <v>2025-042</v>
      </c>
      <c r="C47" s="127" t="str">
        <f>'2025년 주요추진사업(NEW)'!C45</f>
        <v>수어</v>
      </c>
      <c r="D47" s="127" t="str">
        <f>'2025년 주요추진사업(NEW)'!D45</f>
        <v>연구개발특구진흥재단</v>
      </c>
      <c r="E47" s="127" t="str">
        <f>'2025년 주요추진사업(NEW)'!E45</f>
        <v>연구개발특구진흥재단</v>
      </c>
      <c r="F47" s="127" t="str">
        <f>'2025년 주요추진사업(NEW)'!F45</f>
        <v>연구개발특구진흥재단 수어번역서비스</v>
      </c>
      <c r="G47" s="127" t="str">
        <f>'2025년 주요추진사업(NEW)'!G45</f>
        <v>함영민</v>
      </c>
      <c r="H47" s="127" t="str">
        <f>'2025년 주요추진사업(NEW)'!H45</f>
        <v>1 영업중</v>
      </c>
      <c r="I47" s="110"/>
      <c r="J47" s="110"/>
      <c r="K47" s="110"/>
      <c r="L47" s="128"/>
      <c r="M47" s="128"/>
      <c r="N47" s="128"/>
      <c r="O47" s="128"/>
      <c r="P47" s="128"/>
      <c r="Q47" s="128">
        <f t="shared" si="0"/>
        <v>0</v>
      </c>
      <c r="R47" s="128">
        <f>VLOOKUP(B47, '2025년 주요추진사업(NEW)'!B:O, 14, FALSE)</f>
        <v>0</v>
      </c>
      <c r="S47" s="102"/>
      <c r="T47" s="3"/>
      <c r="U47" s="3"/>
    </row>
    <row r="48" spans="1:21" ht="14.25" hidden="1">
      <c r="A48" s="5"/>
      <c r="B48" s="127" t="str">
        <f>'2025년 주요추진사업(NEW)'!B46</f>
        <v>2025-043</v>
      </c>
      <c r="C48" s="127" t="str">
        <f>'2025년 주요추진사업(NEW)'!C46</f>
        <v>수어</v>
      </c>
      <c r="D48" s="127" t="str">
        <f>'2025년 주요추진사업(NEW)'!D46</f>
        <v>식품안전정보원</v>
      </c>
      <c r="E48" s="127" t="str">
        <f>'2025년 주요추진사업(NEW)'!E46</f>
        <v>식품안전정보원</v>
      </c>
      <c r="F48" s="127" t="str">
        <f>'2025년 주요추진사업(NEW)'!F46</f>
        <v>식품안전정보원 홈페이지 기본 안내 설명 수어 자막 서비스</v>
      </c>
      <c r="G48" s="127" t="str">
        <f>'2025년 주요추진사업(NEW)'!G46</f>
        <v>함영민</v>
      </c>
      <c r="H48" s="127" t="str">
        <f>'2025년 주요추진사업(NEW)'!H46</f>
        <v>2 견적제출</v>
      </c>
      <c r="I48" s="110"/>
      <c r="J48" s="110"/>
      <c r="K48" s="110"/>
      <c r="L48" s="128"/>
      <c r="M48" s="128"/>
      <c r="N48" s="128"/>
      <c r="O48" s="128"/>
      <c r="P48" s="128"/>
      <c r="Q48" s="128">
        <f t="shared" si="0"/>
        <v>0</v>
      </c>
      <c r="R48" s="128">
        <f>VLOOKUP(B48, '2025년 주요추진사업(NEW)'!B:O, 14, FALSE)</f>
        <v>0</v>
      </c>
      <c r="S48" s="102"/>
      <c r="T48" s="3"/>
      <c r="U48" s="3"/>
    </row>
    <row r="49" spans="1:21" ht="14.25" hidden="1">
      <c r="A49" s="5"/>
      <c r="B49" s="127" t="str">
        <f>'2025년 주요추진사업(NEW)'!B47</f>
        <v>2025-044</v>
      </c>
      <c r="C49" s="127" t="str">
        <f>'2025년 주요추진사업(NEW)'!C47</f>
        <v>수어</v>
      </c>
      <c r="D49" s="127" t="str">
        <f>'2025년 주요추진사업(NEW)'!D47</f>
        <v>S&amp;I코퍼레이션</v>
      </c>
      <c r="E49" s="127" t="str">
        <f>'2025년 주요추진사업(NEW)'!E47</f>
        <v>S&amp;I코퍼레이션</v>
      </c>
      <c r="F49" s="127" t="str">
        <f>'2025년 주요추진사업(NEW)'!F47</f>
        <v>건물관리 분야 수어번역서비스 보급 확산</v>
      </c>
      <c r="G49" s="127" t="str">
        <f>'2025년 주요추진사업(NEW)'!G47</f>
        <v>임철현</v>
      </c>
      <c r="H49" s="127" t="str">
        <f>'2025년 주요추진사업(NEW)'!H47</f>
        <v>1 영업중</v>
      </c>
      <c r="I49" s="110"/>
      <c r="J49" s="110"/>
      <c r="K49" s="110"/>
      <c r="L49" s="128"/>
      <c r="M49" s="128"/>
      <c r="N49" s="128"/>
      <c r="O49" s="128"/>
      <c r="P49" s="128"/>
      <c r="Q49" s="128">
        <f t="shared" si="0"/>
        <v>0</v>
      </c>
      <c r="R49" s="128">
        <f>VLOOKUP(B49, '2025년 주요추진사업(NEW)'!B:O, 14, FALSE)</f>
        <v>0</v>
      </c>
      <c r="S49" s="102"/>
      <c r="T49" s="3"/>
      <c r="U49" s="3"/>
    </row>
    <row r="50" spans="1:21" ht="14.25">
      <c r="A50" s="5"/>
      <c r="B50" s="127" t="str">
        <f>'2025년 주요추진사업(NEW)'!B48</f>
        <v>2025-045</v>
      </c>
      <c r="C50" s="127" t="str">
        <f>'2025년 주요추진사업(NEW)'!C48</f>
        <v>수어</v>
      </c>
      <c r="D50" s="127" t="str">
        <f>'2025년 주요추진사업(NEW)'!D48</f>
        <v>서울의료원</v>
      </c>
      <c r="E50" s="127" t="str">
        <f>'2025년 주요추진사업(NEW)'!E48</f>
        <v>서울시 원무팀</v>
      </c>
      <c r="F50" s="127" t="str">
        <f>'2025년 주요추진사업(NEW)'!F48</f>
        <v>2025년 테스트베드 서울 실증 지원사업(서울의료원)</v>
      </c>
      <c r="G50" s="127" t="str">
        <f>'2025년 주요추진사업(NEW)'!G48</f>
        <v>임철현</v>
      </c>
      <c r="H50" s="127" t="str">
        <f>'2025년 주요추진사업(NEW)'!H48</f>
        <v>7 수주완료</v>
      </c>
      <c r="I50" s="73" t="s">
        <v>476</v>
      </c>
      <c r="J50" s="110"/>
      <c r="K50" s="110"/>
      <c r="L50" s="129">
        <f t="shared" ref="L50:M50" si="1">200000/1.1</f>
        <v>181818.18181818179</v>
      </c>
      <c r="M50" s="129">
        <f t="shared" si="1"/>
        <v>181818.18181818179</v>
      </c>
      <c r="N50" s="128"/>
      <c r="O50" s="128"/>
      <c r="P50" s="128"/>
      <c r="Q50" s="128">
        <f t="shared" si="0"/>
        <v>0</v>
      </c>
      <c r="R50" s="128">
        <f>VLOOKUP(B50, '2025년 주요추진사업(NEW)'!B:O, 14, FALSE)</f>
        <v>0</v>
      </c>
      <c r="S50" s="102"/>
      <c r="T50" s="3"/>
      <c r="U50" s="3"/>
    </row>
    <row r="51" spans="1:21" ht="14.25" hidden="1">
      <c r="A51" s="5"/>
      <c r="B51" s="127" t="str">
        <f>'2025년 주요추진사업(NEW)'!B49</f>
        <v>2025-046</v>
      </c>
      <c r="C51" s="127" t="str">
        <f>'2025년 주요추진사업(NEW)'!C49</f>
        <v>수어</v>
      </c>
      <c r="D51" s="127" t="str">
        <f>'2025년 주요추진사업(NEW)'!D49</f>
        <v>롯데백화점</v>
      </c>
      <c r="E51" s="127" t="str">
        <f>'2025년 주요추진사업(NEW)'!E49</f>
        <v>엘토브</v>
      </c>
      <c r="F51" s="127" t="str">
        <f>'2025년 주요추진사업(NEW)'!F49</f>
        <v>롯데백화점 기존 매장안내 키오스크 수어서비스 업그레이드 사업</v>
      </c>
      <c r="G51" s="127" t="str">
        <f>'2025년 주요추진사업(NEW)'!G49</f>
        <v>오민규</v>
      </c>
      <c r="H51" s="127" t="str">
        <f>'2025년 주요추진사업(NEW)'!H49</f>
        <v>2 견적제출</v>
      </c>
      <c r="I51" s="110"/>
      <c r="J51" s="110"/>
      <c r="K51" s="110"/>
      <c r="L51" s="128"/>
      <c r="M51" s="128"/>
      <c r="N51" s="128"/>
      <c r="O51" s="128"/>
      <c r="P51" s="128"/>
      <c r="Q51" s="128">
        <f t="shared" si="0"/>
        <v>0</v>
      </c>
      <c r="R51" s="128">
        <f>VLOOKUP(B51, '2025년 주요추진사업(NEW)'!B:O, 14, FALSE)</f>
        <v>0</v>
      </c>
      <c r="S51" s="102"/>
      <c r="T51" s="3"/>
      <c r="U51" s="3"/>
    </row>
    <row r="52" spans="1:21" ht="14.25">
      <c r="A52" s="5"/>
      <c r="B52" s="127" t="str">
        <f>'2025년 주요추진사업(NEW)'!B50</f>
        <v>2025-047</v>
      </c>
      <c r="C52" s="127" t="str">
        <f>'2025년 주요추진사업(NEW)'!C50</f>
        <v>수어</v>
      </c>
      <c r="D52" s="127" t="str">
        <f>'2025년 주요추진사업(NEW)'!D50</f>
        <v>NH농협은행</v>
      </c>
      <c r="E52" s="127" t="str">
        <f>'2025년 주요추진사업(NEW)'!E50</f>
        <v>SK쉴더스</v>
      </c>
      <c r="F52" s="127" t="str">
        <f>'2025년 주요추진사업(NEW)'!F50</f>
        <v>NH농협은행 창구혁신 운영을 위한 수어서비스</v>
      </c>
      <c r="G52" s="127" t="str">
        <f>'2025년 주요추진사업(NEW)'!G50</f>
        <v>양승구</v>
      </c>
      <c r="H52" s="127" t="str">
        <f>'2025년 주요추진사업(NEW)'!H50</f>
        <v>8 계약완료</v>
      </c>
      <c r="I52" s="72" t="s">
        <v>477</v>
      </c>
      <c r="J52" s="72" t="s">
        <v>477</v>
      </c>
      <c r="K52" s="72" t="s">
        <v>478</v>
      </c>
      <c r="L52" s="129">
        <v>18050</v>
      </c>
      <c r="M52" s="129">
        <v>18050</v>
      </c>
      <c r="N52" s="128"/>
      <c r="O52" s="128"/>
      <c r="P52" s="128"/>
      <c r="Q52" s="128">
        <f t="shared" si="0"/>
        <v>0</v>
      </c>
      <c r="R52" s="128">
        <f>VLOOKUP(B52, '2025년 주요추진사업(NEW)'!B:O, 14, FALSE)</f>
        <v>0</v>
      </c>
      <c r="S52" s="102"/>
      <c r="T52" s="3"/>
      <c r="U52" s="3"/>
    </row>
    <row r="53" spans="1:21" ht="14.25">
      <c r="A53" s="5"/>
      <c r="B53" s="127" t="str">
        <f>'2025년 주요추진사업(NEW)'!B51</f>
        <v>2025-048</v>
      </c>
      <c r="C53" s="127" t="str">
        <f>'2025년 주요추진사업(NEW)'!C51</f>
        <v>수어</v>
      </c>
      <c r="D53" s="127" t="str">
        <f>'2025년 주요추진사업(NEW)'!D51</f>
        <v xml:space="preserve">IBK기업은행 </v>
      </c>
      <c r="E53" s="127" t="str">
        <f>'2025년 주요추진사업(NEW)'!E51</f>
        <v>LG CNS&amp;에이텍에이피</v>
      </c>
      <c r="F53" s="127" t="str">
        <f>'2025년 주요추진사업(NEW)'!F51</f>
        <v>IBK기업은행 화상상담시스템 구축 및 디지털데스크 도입 사업</v>
      </c>
      <c r="G53" s="127" t="str">
        <f>'2025년 주요추진사업(NEW)'!G51</f>
        <v>양승구</v>
      </c>
      <c r="H53" s="127" t="str">
        <f>'2025년 주요추진사업(NEW)'!H51</f>
        <v>8 계약완료</v>
      </c>
      <c r="I53" s="72" t="s">
        <v>479</v>
      </c>
      <c r="J53" s="72" t="s">
        <v>479</v>
      </c>
      <c r="K53" s="72" t="s">
        <v>480</v>
      </c>
      <c r="L53" s="129">
        <v>8800</v>
      </c>
      <c r="M53" s="129">
        <v>8800</v>
      </c>
      <c r="N53" s="128"/>
      <c r="O53" s="128"/>
      <c r="P53" s="128"/>
      <c r="Q53" s="128">
        <f t="shared" si="0"/>
        <v>0</v>
      </c>
      <c r="R53" s="128">
        <f>VLOOKUP(B53, '2025년 주요추진사업(NEW)'!B:O, 14, FALSE)</f>
        <v>0</v>
      </c>
      <c r="S53" s="102"/>
      <c r="T53" s="3"/>
      <c r="U53" s="3"/>
    </row>
    <row r="54" spans="1:21" ht="14.25" hidden="1">
      <c r="A54" s="5"/>
      <c r="B54" s="127" t="str">
        <f>'2025년 주요추진사업(NEW)'!B52</f>
        <v>2025-049</v>
      </c>
      <c r="C54" s="127" t="str">
        <f>'2025년 주요추진사업(NEW)'!C52</f>
        <v>수어</v>
      </c>
      <c r="D54" s="127" t="str">
        <f>'2025년 주요추진사업(NEW)'!D52</f>
        <v>서울시</v>
      </c>
      <c r="E54" s="127" t="str">
        <f>'2025년 주요추진사업(NEW)'!E52</f>
        <v>서울시</v>
      </c>
      <c r="F54" s="127" t="str">
        <f>'2025년 주요추진사업(NEW)'!F52</f>
        <v>서울시청 장애인편의증진팀 협업사업 발굴 영업진행</v>
      </c>
      <c r="G54" s="127" t="str">
        <f>'2025년 주요추진사업(NEW)'!G52</f>
        <v>양승구</v>
      </c>
      <c r="H54" s="127" t="str">
        <f>'2025년 주요추진사업(NEW)'!H52</f>
        <v>3 제안중</v>
      </c>
      <c r="I54" s="110"/>
      <c r="J54" s="110"/>
      <c r="K54" s="110"/>
      <c r="L54" s="128"/>
      <c r="M54" s="128"/>
      <c r="N54" s="128"/>
      <c r="O54" s="128"/>
      <c r="P54" s="128"/>
      <c r="Q54" s="128">
        <f t="shared" si="0"/>
        <v>0</v>
      </c>
      <c r="R54" s="128">
        <f>VLOOKUP(B54, '2025년 주요추진사업(NEW)'!B:O, 14, FALSE)</f>
        <v>0</v>
      </c>
      <c r="S54" s="102"/>
      <c r="T54" s="3"/>
      <c r="U54" s="3"/>
    </row>
    <row r="55" spans="1:21" ht="14.25" hidden="1">
      <c r="A55" s="5"/>
      <c r="B55" s="127" t="str">
        <f>'2025년 주요추진사업(NEW)'!B53</f>
        <v>2025-050</v>
      </c>
      <c r="C55" s="127" t="str">
        <f>'2025년 주요추진사업(NEW)'!C53</f>
        <v>수어</v>
      </c>
      <c r="D55" s="127" t="str">
        <f>'2025년 주요추진사업(NEW)'!D53</f>
        <v>국립국악원</v>
      </c>
      <c r="E55" s="127" t="str">
        <f>'2025년 주요추진사업(NEW)'!E53</f>
        <v>국립국악원</v>
      </c>
      <c r="F55" s="127" t="str">
        <f>'2025년 주요추진사업(NEW)'!F53</f>
        <v>국립국악원 국악 아카이브 포털 및 공연 영상자료 수어서비스 적용 제안</v>
      </c>
      <c r="G55" s="127" t="str">
        <f>'2025년 주요추진사업(NEW)'!G53</f>
        <v>오민규</v>
      </c>
      <c r="H55" s="127" t="str">
        <f>'2025년 주요추진사업(NEW)'!H53</f>
        <v>3 제안중</v>
      </c>
      <c r="I55" s="110"/>
      <c r="J55" s="110"/>
      <c r="K55" s="110"/>
      <c r="L55" s="128"/>
      <c r="M55" s="128"/>
      <c r="N55" s="128"/>
      <c r="O55" s="128"/>
      <c r="P55" s="128"/>
      <c r="Q55" s="128">
        <f t="shared" si="0"/>
        <v>0</v>
      </c>
      <c r="R55" s="128">
        <f>VLOOKUP(B55, '2025년 주요추진사업(NEW)'!B:O, 14, FALSE)</f>
        <v>0</v>
      </c>
      <c r="S55" s="102"/>
      <c r="T55" s="3"/>
      <c r="U55" s="3"/>
    </row>
    <row r="56" spans="1:21" ht="14.25" hidden="1">
      <c r="A56" s="5"/>
      <c r="B56" s="127" t="str">
        <f>'2025년 주요추진사업(NEW)'!B54</f>
        <v>2025-051</v>
      </c>
      <c r="C56" s="127" t="str">
        <f>'2025년 주요추진사업(NEW)'!C54</f>
        <v>수어</v>
      </c>
      <c r="D56" s="127" t="str">
        <f>'2025년 주요추진사업(NEW)'!D54</f>
        <v>토스뱅크</v>
      </c>
      <c r="E56" s="127" t="str">
        <f>'2025년 주요추진사업(NEW)'!E54</f>
        <v>(주)브리지텍</v>
      </c>
      <c r="F56" s="127" t="str">
        <f>'2025년 주요추진사업(NEW)'!F54</f>
        <v>(주)브리지텍_토스뱅크 콜 인프라 재구축 사업중 수어서비스 추가제안</v>
      </c>
      <c r="G56" s="127" t="str">
        <f>'2025년 주요추진사업(NEW)'!G54</f>
        <v>오민규</v>
      </c>
      <c r="H56" s="127" t="str">
        <f>'2025년 주요추진사업(NEW)'!H54</f>
        <v>3 제안중</v>
      </c>
      <c r="I56" s="110"/>
      <c r="J56" s="110"/>
      <c r="K56" s="110"/>
      <c r="L56" s="128"/>
      <c r="M56" s="128"/>
      <c r="N56" s="128"/>
      <c r="O56" s="128"/>
      <c r="P56" s="128"/>
      <c r="Q56" s="128">
        <f t="shared" si="0"/>
        <v>0</v>
      </c>
      <c r="R56" s="128">
        <f>VLOOKUP(B56, '2025년 주요추진사업(NEW)'!B:O, 14, FALSE)</f>
        <v>60000</v>
      </c>
      <c r="S56" s="102"/>
      <c r="T56" s="3"/>
      <c r="U56" s="3"/>
    </row>
    <row r="57" spans="1:21" ht="14.25" hidden="1">
      <c r="A57" s="5"/>
      <c r="B57" s="127" t="str">
        <f>'2025년 주요추진사업(NEW)'!B55</f>
        <v>2025-052</v>
      </c>
      <c r="C57" s="127" t="str">
        <f>'2025년 주요추진사업(NEW)'!C55</f>
        <v>수어</v>
      </c>
      <c r="D57" s="127" t="str">
        <f>'2025년 주요추진사업(NEW)'!D55</f>
        <v>우리은행</v>
      </c>
      <c r="E57" s="127" t="str">
        <f>'2025년 주요추진사업(NEW)'!E55</f>
        <v>LGCNS</v>
      </c>
      <c r="F57" s="127" t="str">
        <f>'2025년 주요추진사업(NEW)'!F55</f>
        <v>우리은행 3개지점 AI브랜치 시범사업 구축사업</v>
      </c>
      <c r="G57" s="127" t="str">
        <f>'2025년 주요추진사업(NEW)'!G55</f>
        <v>오민규</v>
      </c>
      <c r="H57" s="127" t="str">
        <f>'2025년 주요추진사업(NEW)'!H55</f>
        <v>1 영업중</v>
      </c>
      <c r="I57" s="110"/>
      <c r="J57" s="110"/>
      <c r="K57" s="110"/>
      <c r="L57" s="128"/>
      <c r="M57" s="128"/>
      <c r="N57" s="128"/>
      <c r="O57" s="128"/>
      <c r="P57" s="128"/>
      <c r="Q57" s="128">
        <f t="shared" si="0"/>
        <v>0</v>
      </c>
      <c r="R57" s="128">
        <f>VLOOKUP(B57, '2025년 주요추진사업(NEW)'!B:O, 14, FALSE)</f>
        <v>0</v>
      </c>
      <c r="S57" s="102"/>
      <c r="T57" s="3"/>
      <c r="U57" s="3"/>
    </row>
    <row r="58" spans="1:21" ht="14.25" hidden="1">
      <c r="A58" s="5"/>
      <c r="B58" s="127" t="str">
        <f>'2025년 주요추진사업(NEW)'!B56</f>
        <v>2025-053</v>
      </c>
      <c r="C58" s="127" t="str">
        <f>'2025년 주요추진사업(NEW)'!C56</f>
        <v>수어</v>
      </c>
      <c r="D58" s="127" t="str">
        <f>'2025년 주요추진사업(NEW)'!D56</f>
        <v>SRT</v>
      </c>
      <c r="E58" s="127" t="str">
        <f>'2025년 주요추진사업(NEW)'!E56</f>
        <v>에이텍모빌리티/지엔시스</v>
      </c>
      <c r="F58" s="127" t="str">
        <f>'2025년 주요추진사업(NEW)'!F56</f>
        <v>SRT 4개역사 배리어프리 발권기內 수어아바타 적용사업</v>
      </c>
      <c r="G58" s="127" t="str">
        <f>'2025년 주요추진사업(NEW)'!G56</f>
        <v>심재홍</v>
      </c>
      <c r="H58" s="127" t="str">
        <f>'2025년 주요추진사업(NEW)'!H56</f>
        <v>6 실주</v>
      </c>
      <c r="I58" s="110"/>
      <c r="J58" s="110"/>
      <c r="K58" s="110"/>
      <c r="L58" s="128"/>
      <c r="M58" s="128"/>
      <c r="N58" s="128"/>
      <c r="O58" s="128"/>
      <c r="P58" s="128"/>
      <c r="Q58" s="128">
        <f t="shared" si="0"/>
        <v>0</v>
      </c>
      <c r="R58" s="128">
        <f>VLOOKUP(B58, '2025년 주요추진사업(NEW)'!B:O, 14, FALSE)</f>
        <v>0</v>
      </c>
      <c r="S58" s="102"/>
      <c r="T58" s="3"/>
      <c r="U58" s="3"/>
    </row>
    <row r="59" spans="1:21" ht="14.25" hidden="1">
      <c r="A59" s="5"/>
      <c r="B59" s="127" t="str">
        <f>'2025년 주요추진사업(NEW)'!B57</f>
        <v>2025-054</v>
      </c>
      <c r="C59" s="127" t="str">
        <f>'2025년 주요추진사업(NEW)'!C57</f>
        <v>수어</v>
      </c>
      <c r="D59" s="127" t="str">
        <f>'2025년 주요추진사업(NEW)'!D57</f>
        <v>삼성전자</v>
      </c>
      <c r="E59" s="127" t="str">
        <f>'2025년 주요추진사업(NEW)'!E57</f>
        <v>엘토브</v>
      </c>
      <c r="F59" s="127" t="str">
        <f>'2025년 주요추진사업(NEW)'!F57</f>
        <v>삼성전자 서비스센터 배리어프리 대기자 발권 키오스크 도입사업</v>
      </c>
      <c r="G59" s="127" t="str">
        <f>'2025년 주요추진사업(NEW)'!G57</f>
        <v>오민규</v>
      </c>
      <c r="H59" s="127" t="str">
        <f>'2025년 주요추진사업(NEW)'!H57</f>
        <v>2 견적제출</v>
      </c>
      <c r="I59" s="110"/>
      <c r="J59" s="110"/>
      <c r="K59" s="110"/>
      <c r="L59" s="128"/>
      <c r="M59" s="128"/>
      <c r="N59" s="128"/>
      <c r="O59" s="128"/>
      <c r="P59" s="128"/>
      <c r="Q59" s="128">
        <f t="shared" si="0"/>
        <v>0</v>
      </c>
      <c r="R59" s="128">
        <f>VLOOKUP(B59, '2025년 주요추진사업(NEW)'!B:O, 14, FALSE)</f>
        <v>0</v>
      </c>
      <c r="S59" s="102"/>
      <c r="T59" s="3"/>
      <c r="U59" s="3"/>
    </row>
    <row r="60" spans="1:21" ht="14.25" hidden="1">
      <c r="A60" s="5"/>
      <c r="B60" s="127" t="str">
        <f>'2025년 주요추진사업(NEW)'!B58</f>
        <v>2025-055</v>
      </c>
      <c r="C60" s="127" t="str">
        <f>'2025년 주요추진사업(NEW)'!C58</f>
        <v>수어</v>
      </c>
      <c r="D60" s="127" t="str">
        <f>'2025년 주요추진사업(NEW)'!D58</f>
        <v>미래에셋생명</v>
      </c>
      <c r="E60" s="127" t="str">
        <f>'2025년 주요추진사업(NEW)'!E58</f>
        <v>부뜰정보시스템</v>
      </c>
      <c r="F60" s="127" t="str">
        <f>'2025년 주요추진사업(NEW)'!F58</f>
        <v>미래에셋생명 차세대시스템 구축 추가 솔루션(AI수어) 도입사업</v>
      </c>
      <c r="G60" s="127" t="str">
        <f>'2025년 주요추진사업(NEW)'!G58</f>
        <v>오민규</v>
      </c>
      <c r="H60" s="127" t="str">
        <f>'2025년 주요추진사업(NEW)'!H58</f>
        <v>2 견적제출</v>
      </c>
      <c r="I60" s="110"/>
      <c r="J60" s="110"/>
      <c r="K60" s="110"/>
      <c r="L60" s="128"/>
      <c r="M60" s="128"/>
      <c r="N60" s="128"/>
      <c r="O60" s="128"/>
      <c r="P60" s="128"/>
      <c r="Q60" s="128">
        <f t="shared" si="0"/>
        <v>0</v>
      </c>
      <c r="R60" s="128">
        <f>VLOOKUP(B60, '2025년 주요추진사업(NEW)'!B:O, 14, FALSE)</f>
        <v>163000</v>
      </c>
      <c r="S60" s="102"/>
      <c r="T60" s="3"/>
      <c r="U60" s="3"/>
    </row>
    <row r="61" spans="1:21" ht="14.25" hidden="1">
      <c r="A61" s="5"/>
      <c r="B61" s="127" t="str">
        <f>'2025년 주요추진사업(NEW)'!B59</f>
        <v>2025-056</v>
      </c>
      <c r="C61" s="127" t="str">
        <f>'2025년 주요추진사업(NEW)'!C59</f>
        <v>수어</v>
      </c>
      <c r="D61" s="127" t="str">
        <f>'2025년 주요추진사업(NEW)'!D59</f>
        <v>(주)서원</v>
      </c>
      <c r="E61" s="127" t="str">
        <f>'2025년 주요추진사업(NEW)'!E59</f>
        <v>(주)서원</v>
      </c>
      <c r="F61" s="127" t="str">
        <f>'2025년 주요추진사업(NEW)'!F59</f>
        <v>(주)서원 고속도록 휴게소 배리어프리 무인발권기 도입사업</v>
      </c>
      <c r="G61" s="127" t="str">
        <f>'2025년 주요추진사업(NEW)'!G59</f>
        <v>오민규</v>
      </c>
      <c r="H61" s="127" t="str">
        <f>'2025년 주요추진사업(NEW)'!H59</f>
        <v>1 영업중</v>
      </c>
      <c r="I61" s="110"/>
      <c r="J61" s="110"/>
      <c r="K61" s="110"/>
      <c r="L61" s="128"/>
      <c r="M61" s="128"/>
      <c r="N61" s="128"/>
      <c r="O61" s="128"/>
      <c r="P61" s="128"/>
      <c r="Q61" s="128">
        <f t="shared" si="0"/>
        <v>0</v>
      </c>
      <c r="R61" s="128">
        <f>VLOOKUP(B61, '2025년 주요추진사업(NEW)'!B:O, 14, FALSE)</f>
        <v>0</v>
      </c>
      <c r="S61" s="102"/>
      <c r="T61" s="3"/>
      <c r="U61" s="3"/>
    </row>
    <row r="62" spans="1:21" ht="14.25" hidden="1">
      <c r="A62" s="5"/>
      <c r="B62" s="127" t="str">
        <f>'2025년 주요추진사업(NEW)'!B60</f>
        <v>2025-057</v>
      </c>
      <c r="C62" s="127" t="str">
        <f>'2025년 주요추진사업(NEW)'!C60</f>
        <v>수어</v>
      </c>
      <c r="D62" s="127" t="str">
        <f>'2025년 주요추진사업(NEW)'!D60</f>
        <v>공공?</v>
      </c>
      <c r="E62" s="127" t="str">
        <f>'2025년 주요추진사업(NEW)'!E60</f>
        <v>더라이즈</v>
      </c>
      <c r="F62" s="127" t="str">
        <f>'2025년 주요추진사업(NEW)'!F60</f>
        <v>더라이즈 영상제작사 전시장 영상 수어아바타적용 사업</v>
      </c>
      <c r="G62" s="127" t="str">
        <f>'2025년 주요추진사업(NEW)'!G60</f>
        <v>심재홍</v>
      </c>
      <c r="H62" s="127" t="str">
        <f>'2025년 주요추진사업(NEW)'!H60</f>
        <v>2 견적제출</v>
      </c>
      <c r="I62" s="110"/>
      <c r="J62" s="110"/>
      <c r="K62" s="110"/>
      <c r="L62" s="128"/>
      <c r="M62" s="128"/>
      <c r="N62" s="128"/>
      <c r="O62" s="128"/>
      <c r="P62" s="128"/>
      <c r="Q62" s="128">
        <f t="shared" si="0"/>
        <v>0</v>
      </c>
      <c r="R62" s="128">
        <f>VLOOKUP(B62, '2025년 주요추진사업(NEW)'!B:O, 14, FALSE)</f>
        <v>0</v>
      </c>
      <c r="S62" s="102"/>
      <c r="T62" s="3"/>
      <c r="U62" s="3"/>
    </row>
    <row r="63" spans="1:21" ht="14.25" hidden="1">
      <c r="A63" s="5"/>
      <c r="B63" s="127" t="str">
        <f>'2025년 주요추진사업(NEW)'!B61</f>
        <v>2025-058</v>
      </c>
      <c r="C63" s="127" t="str">
        <f>'2025년 주요추진사업(NEW)'!C61</f>
        <v>수어</v>
      </c>
      <c r="D63" s="127" t="str">
        <f>'2025년 주요추진사업(NEW)'!D61</f>
        <v>이대목동병원</v>
      </c>
      <c r="E63" s="127" t="str">
        <f>'2025년 주요추진사업(NEW)'!E61</f>
        <v>이대목동병원</v>
      </c>
      <c r="F63" s="127" t="str">
        <f>'2025년 주요추진사업(NEW)'!F61</f>
        <v>이대목동병원 장애인 의료기관 이용편의 지원사업 선정/ 수어서비스 도입 검토중</v>
      </c>
      <c r="G63" s="127" t="str">
        <f>'2025년 주요추진사업(NEW)'!G61</f>
        <v>임철현</v>
      </c>
      <c r="H63" s="127" t="str">
        <f>'2025년 주요추진사업(NEW)'!H61</f>
        <v>3 제안중</v>
      </c>
      <c r="I63" s="110"/>
      <c r="J63" s="110"/>
      <c r="K63" s="110"/>
      <c r="L63" s="128"/>
      <c r="M63" s="128"/>
      <c r="N63" s="128"/>
      <c r="O63" s="128"/>
      <c r="P63" s="128"/>
      <c r="Q63" s="128">
        <f t="shared" si="0"/>
        <v>0</v>
      </c>
      <c r="R63" s="128">
        <f>VLOOKUP(B63, '2025년 주요추진사업(NEW)'!B:O, 14, FALSE)</f>
        <v>0</v>
      </c>
      <c r="S63" s="102"/>
      <c r="T63" s="3"/>
      <c r="U63" s="3"/>
    </row>
    <row r="64" spans="1:21" ht="14.25" hidden="1">
      <c r="A64" s="5"/>
      <c r="B64" s="127" t="str">
        <f>'2025년 주요추진사업(NEW)'!B62</f>
        <v>2025-059</v>
      </c>
      <c r="C64" s="127" t="str">
        <f>'2025년 주요추진사업(NEW)'!C62</f>
        <v>수어</v>
      </c>
      <c r="D64" s="127" t="str">
        <f>'2025년 주요추진사업(NEW)'!D62</f>
        <v>동부병원</v>
      </c>
      <c r="E64" s="127" t="str">
        <f>'2025년 주요추진사업(NEW)'!E62</f>
        <v>동부병원</v>
      </c>
      <c r="F64" s="127" t="str">
        <f>'2025년 주요추진사업(NEW)'!F62</f>
        <v>서울시 동부병원 장애인 의료기관 이용편의 지원사업 3자화상통화외 입점 영업진행</v>
      </c>
      <c r="G64" s="127" t="str">
        <f>'2025년 주요추진사업(NEW)'!G62</f>
        <v>임철현</v>
      </c>
      <c r="H64" s="127" t="str">
        <f>'2025년 주요추진사업(NEW)'!H62</f>
        <v>3 제안중</v>
      </c>
      <c r="I64" s="110"/>
      <c r="J64" s="110"/>
      <c r="K64" s="110"/>
      <c r="L64" s="128"/>
      <c r="M64" s="128"/>
      <c r="N64" s="128"/>
      <c r="O64" s="128"/>
      <c r="P64" s="128"/>
      <c r="Q64" s="128">
        <f t="shared" si="0"/>
        <v>0</v>
      </c>
      <c r="R64" s="128">
        <f>VLOOKUP(B64, '2025년 주요추진사업(NEW)'!B:O, 14, FALSE)</f>
        <v>0</v>
      </c>
      <c r="S64" s="102"/>
      <c r="T64" s="3"/>
      <c r="U64" s="3"/>
    </row>
    <row r="65" spans="1:21" ht="14.25" hidden="1">
      <c r="A65" s="97"/>
      <c r="B65" s="127" t="str">
        <f>'2025년 주요추진사업(NEW)'!B63</f>
        <v>2025-060</v>
      </c>
      <c r="C65" s="127" t="str">
        <f>'2025년 주요추진사업(NEW)'!C63</f>
        <v>수어</v>
      </c>
      <c r="D65" s="127" t="str">
        <f>'2025년 주요추진사업(NEW)'!D63</f>
        <v>경기도의료원/분당서울대병원/원광대학교병원</v>
      </c>
      <c r="E65" s="127" t="str">
        <f>'2025년 주요추진사업(NEW)'!E63</f>
        <v>경기도의료원/분당서울대병원/원광대학교병원</v>
      </c>
      <c r="F65" s="127" t="str">
        <f>'2025년 주요추진사업(NEW)'!F63</f>
        <v>장애인 의료기관 이용편의 지원사업 4개병원 3자통화/QR 제안</v>
      </c>
      <c r="G65" s="127" t="str">
        <f>'2025년 주요추진사업(NEW)'!G63</f>
        <v>임철현</v>
      </c>
      <c r="H65" s="127" t="str">
        <f>'2025년 주요추진사업(NEW)'!H63</f>
        <v>1 영업중</v>
      </c>
      <c r="I65" s="130"/>
      <c r="J65" s="130"/>
      <c r="K65" s="130"/>
      <c r="L65" s="131"/>
      <c r="M65" s="131"/>
      <c r="N65" s="131"/>
      <c r="O65" s="131"/>
      <c r="P65" s="131"/>
      <c r="Q65" s="128">
        <f t="shared" si="0"/>
        <v>0</v>
      </c>
      <c r="R65" s="128">
        <f>VLOOKUP(B65, '2025년 주요추진사업(NEW)'!B:O, 14, FALSE)</f>
        <v>0</v>
      </c>
      <c r="S65" s="132"/>
      <c r="T65" s="98"/>
      <c r="U65" s="98"/>
    </row>
    <row r="66" spans="1:21" ht="14.25" hidden="1">
      <c r="A66" s="97"/>
      <c r="B66" s="127" t="str">
        <f>'2025년 주요추진사업(NEW)'!B64</f>
        <v>2025-061</v>
      </c>
      <c r="C66" s="127" t="str">
        <f>'2025년 주요추진사업(NEW)'!C64</f>
        <v>수어</v>
      </c>
      <c r="D66" s="127" t="str">
        <f>'2025년 주요추진사업(NEW)'!D64</f>
        <v>아르코대학로예술극장</v>
      </c>
      <c r="E66" s="127" t="str">
        <f>'2025년 주요추진사업(NEW)'!E64</f>
        <v>아르코대학로예술극장</v>
      </c>
      <c r="F66" s="127" t="str">
        <f>'2025년 주요추진사업(NEW)'!F64</f>
        <v>한국문화예술위원회 아르코대학로예술극장 극장 안내영상內 수어아바타적용 검토중</v>
      </c>
      <c r="G66" s="127" t="str">
        <f>'2025년 주요추진사업(NEW)'!G64</f>
        <v>심재홍</v>
      </c>
      <c r="H66" s="127" t="str">
        <f>'2025년 주요추진사업(NEW)'!H64</f>
        <v>2 견적제출</v>
      </c>
      <c r="I66" s="130"/>
      <c r="J66" s="130"/>
      <c r="K66" s="130"/>
      <c r="L66" s="131"/>
      <c r="M66" s="131"/>
      <c r="N66" s="131"/>
      <c r="O66" s="131"/>
      <c r="P66" s="131"/>
      <c r="Q66" s="128">
        <f t="shared" si="0"/>
        <v>0</v>
      </c>
      <c r="R66" s="128">
        <f>VLOOKUP(B66, '2025년 주요추진사업(NEW)'!B:O, 14, FALSE)</f>
        <v>0</v>
      </c>
      <c r="S66" s="132"/>
      <c r="T66" s="98"/>
      <c r="U66" s="98"/>
    </row>
    <row r="67" spans="1:21" ht="14.25" hidden="1">
      <c r="A67" s="97"/>
      <c r="B67" s="127" t="str">
        <f>'2025년 주요추진사업(NEW)'!B65</f>
        <v>2025-062</v>
      </c>
      <c r="C67" s="127" t="str">
        <f>'2025년 주요추진사업(NEW)'!C65</f>
        <v>AICC</v>
      </c>
      <c r="D67" s="127" t="str">
        <f>'2025년 주요추진사업(NEW)'!D65</f>
        <v>경찰청</v>
      </c>
      <c r="E67" s="127" t="str">
        <f>'2025년 주요추진사업(NEW)'!E65</f>
        <v>펜타시스템</v>
      </c>
      <c r="F67" s="127" t="str">
        <f>'2025년 주요추진사업(NEW)'!F65</f>
        <v>경찰청 전기통신금융사기 통합분석대응시스템 고도화 사업</v>
      </c>
      <c r="G67" s="127" t="str">
        <f>'2025년 주요추진사업(NEW)'!G65</f>
        <v>오민규</v>
      </c>
      <c r="H67" s="127" t="str">
        <f>'2025년 주요추진사업(NEW)'!H65</f>
        <v>5 DROP</v>
      </c>
      <c r="I67" s="130"/>
      <c r="J67" s="130"/>
      <c r="K67" s="130"/>
      <c r="L67" s="131"/>
      <c r="M67" s="131"/>
      <c r="N67" s="131"/>
      <c r="O67" s="131"/>
      <c r="P67" s="131"/>
      <c r="Q67" s="128">
        <f t="shared" si="0"/>
        <v>0</v>
      </c>
      <c r="R67" s="128">
        <f>VLOOKUP(B67, '2025년 주요추진사업(NEW)'!B:O, 14, FALSE)</f>
        <v>0</v>
      </c>
      <c r="S67" s="132"/>
      <c r="T67" s="98"/>
      <c r="U67" s="98"/>
    </row>
    <row r="68" spans="1:21" ht="14.25">
      <c r="A68" s="97"/>
      <c r="B68" s="127" t="str">
        <f>'2025년 주요추진사업(NEW)'!B66</f>
        <v>2025-063</v>
      </c>
      <c r="C68" s="127" t="str">
        <f>'2025년 주요추진사업(NEW)'!C66</f>
        <v>AICC</v>
      </c>
      <c r="D68" s="127" t="str">
        <f>'2025년 주요추진사업(NEW)'!D66</f>
        <v>한국증권금융</v>
      </c>
      <c r="E68" s="127" t="str">
        <f>'2025년 주요추진사업(NEW)'!E66</f>
        <v>부뜰정보시스템</v>
      </c>
      <c r="F68" s="127" t="str">
        <f>'2025년 주요추진사업(NEW)'!F66</f>
        <v>한국증권금융 콜센터시스템 재구축 사업內  KMS 구축</v>
      </c>
      <c r="G68" s="127" t="str">
        <f>'2025년 주요추진사업(NEW)'!G66</f>
        <v>오민규</v>
      </c>
      <c r="H68" s="127" t="str">
        <f>'2025년 주요추진사업(NEW)'!H66</f>
        <v>8 계약완료</v>
      </c>
      <c r="I68" s="133" t="s">
        <v>481</v>
      </c>
      <c r="J68" s="133" t="s">
        <v>482</v>
      </c>
      <c r="K68" s="133" t="s">
        <v>483</v>
      </c>
      <c r="L68" s="134">
        <v>53000</v>
      </c>
      <c r="M68" s="134">
        <v>53000</v>
      </c>
      <c r="N68" s="131"/>
      <c r="O68" s="131"/>
      <c r="P68" s="131"/>
      <c r="Q68" s="128">
        <f t="shared" si="0"/>
        <v>0</v>
      </c>
      <c r="R68" s="128">
        <f>VLOOKUP(B68, '2025년 주요추진사업(NEW)'!B:O, 14, FALSE)</f>
        <v>0</v>
      </c>
      <c r="S68" s="132"/>
      <c r="T68" s="98"/>
      <c r="U68" s="98"/>
    </row>
    <row r="69" spans="1:21" ht="14.25" hidden="1">
      <c r="A69" s="5"/>
      <c r="B69" s="127" t="str">
        <f>'2025년 주요추진사업(NEW)'!B67</f>
        <v>2025-064</v>
      </c>
      <c r="C69" s="127" t="str">
        <f>'2025년 주요추진사업(NEW)'!C67</f>
        <v>수어</v>
      </c>
      <c r="D69" s="127" t="str">
        <f>'2025년 주요추진사업(NEW)'!D67</f>
        <v>국립국어원</v>
      </c>
      <c r="E69" s="127" t="str">
        <f>'2025년 주요추진사업(NEW)'!E67</f>
        <v>국립국어원</v>
      </c>
      <c r="F69" s="127" t="str">
        <f>'2025년 주요추진사업(NEW)'!F67</f>
        <v>국립국어원 수어문자 사업기획</v>
      </c>
      <c r="G69" s="127" t="str">
        <f>'2025년 주요추진사업(NEW)'!G67</f>
        <v>오민규</v>
      </c>
      <c r="H69" s="127" t="str">
        <f>'2025년 주요추진사업(NEW)'!H67</f>
        <v>2 견적제출</v>
      </c>
      <c r="I69" s="110"/>
      <c r="J69" s="110"/>
      <c r="K69" s="110"/>
      <c r="L69" s="128"/>
      <c r="M69" s="128"/>
      <c r="N69" s="128"/>
      <c r="O69" s="128"/>
      <c r="P69" s="128"/>
      <c r="Q69" s="128">
        <f t="shared" si="0"/>
        <v>0</v>
      </c>
      <c r="R69" s="128">
        <f>VLOOKUP(B69, '2025년 주요추진사업(NEW)'!B:O, 14, FALSE)</f>
        <v>749931.06599999999</v>
      </c>
      <c r="S69" s="102"/>
      <c r="T69" s="3"/>
      <c r="U69" s="3"/>
    </row>
    <row r="70" spans="1:21" ht="14.25">
      <c r="A70" s="5"/>
      <c r="B70" s="127" t="str">
        <f>'2025년 주요추진사업(NEW)'!B68</f>
        <v>2025-065</v>
      </c>
      <c r="C70" s="127" t="str">
        <f>'2025년 주요추진사업(NEW)'!C68</f>
        <v>AICC</v>
      </c>
      <c r="D70" s="127" t="str">
        <f>'2025년 주요추진사업(NEW)'!D68</f>
        <v>경찰청</v>
      </c>
      <c r="E70" s="127" t="str">
        <f>'2025년 주요추진사업(NEW)'!E68</f>
        <v>펜타시스템</v>
      </c>
      <c r="F70" s="127" t="str">
        <f>'2025년 주요추진사업(NEW)'!F68</f>
        <v>경찰청 경찰견문관리시스템 고도화 사업(STT)</v>
      </c>
      <c r="G70" s="127" t="str">
        <f>'2025년 주요추진사업(NEW)'!G68</f>
        <v>오민규</v>
      </c>
      <c r="H70" s="127" t="str">
        <f>'2025년 주요추진사업(NEW)'!H68</f>
        <v>7 수주완료</v>
      </c>
      <c r="I70" s="73" t="s">
        <v>476</v>
      </c>
      <c r="J70" s="110"/>
      <c r="K70" s="110"/>
      <c r="L70" s="108">
        <v>130000</v>
      </c>
      <c r="M70" s="129"/>
      <c r="N70" s="128"/>
      <c r="O70" s="128"/>
      <c r="P70" s="128"/>
      <c r="Q70" s="128">
        <f t="shared" si="0"/>
        <v>0</v>
      </c>
      <c r="R70" s="128">
        <f>VLOOKUP(B70, '2025년 주요추진사업(NEW)'!B:O, 14, FALSE)</f>
        <v>130000</v>
      </c>
      <c r="S70" s="73" t="s">
        <v>476</v>
      </c>
      <c r="T70" s="3"/>
      <c r="U70" s="3"/>
    </row>
    <row r="71" spans="1:21" ht="14.25">
      <c r="A71" s="5"/>
      <c r="B71" s="127" t="str">
        <f>'2025년 주요추진사업(NEW)'!B69</f>
        <v>2025-066</v>
      </c>
      <c r="C71" s="127" t="str">
        <f>'2025년 주요추진사업(NEW)'!C69</f>
        <v>수어</v>
      </c>
      <c r="D71" s="127" t="str">
        <f>'2025년 주요추진사업(NEW)'!D69</f>
        <v>국립호남권생물자원관</v>
      </c>
      <c r="E71" s="127" t="str">
        <f>'2025년 주요추진사업(NEW)'!E69</f>
        <v>국립호남권생물자원관</v>
      </c>
      <c r="F71" s="127" t="str">
        <f>'2025년 주요추진사업(NEW)'!F69</f>
        <v>국립호남권생물자원관 개인정보 처리방침 수어 안내</v>
      </c>
      <c r="G71" s="127" t="str">
        <f>'2025년 주요추진사업(NEW)'!G69</f>
        <v>오민규</v>
      </c>
      <c r="H71" s="127" t="str">
        <f>'2025년 주요추진사업(NEW)'!H69</f>
        <v>8 계약완료</v>
      </c>
      <c r="I71" s="72" t="s">
        <v>484</v>
      </c>
      <c r="J71" s="72" t="s">
        <v>484</v>
      </c>
      <c r="K71" s="72" t="s">
        <v>485</v>
      </c>
      <c r="L71" s="129">
        <v>2500</v>
      </c>
      <c r="M71" s="129">
        <v>2500</v>
      </c>
      <c r="N71" s="129">
        <v>2500</v>
      </c>
      <c r="O71" s="128"/>
      <c r="P71" s="128"/>
      <c r="Q71" s="128">
        <f t="shared" si="0"/>
        <v>2500</v>
      </c>
      <c r="R71" s="128">
        <f>VLOOKUP(B71, '2025년 주요추진사업(NEW)'!B:O, 14, FALSE)</f>
        <v>2500</v>
      </c>
      <c r="S71" s="102"/>
      <c r="T71" s="3"/>
      <c r="U71" s="3"/>
    </row>
    <row r="72" spans="1:21" ht="14.25">
      <c r="A72" s="5"/>
      <c r="B72" s="127" t="str">
        <f>'2025년 주요추진사업(NEW)'!B70</f>
        <v>2025-067</v>
      </c>
      <c r="C72" s="127" t="str">
        <f>'2025년 주요추진사업(NEW)'!C70</f>
        <v>AICC</v>
      </c>
      <c r="D72" s="127" t="str">
        <f>'2025년 주요추진사업(NEW)'!D70</f>
        <v>교보라이프플래닛생명보험</v>
      </c>
      <c r="E72" s="127" t="str">
        <f>'2025년 주요추진사업(NEW)'!E70</f>
        <v>부뜰정보시스템</v>
      </c>
      <c r="F72" s="127" t="str">
        <f>'2025년 주요추진사업(NEW)'!F70</f>
        <v>교보라이프플래닛생명보험 검색엔진 유지보수</v>
      </c>
      <c r="G72" s="127" t="str">
        <f>'2025년 주요추진사업(NEW)'!G70</f>
        <v>오민규</v>
      </c>
      <c r="H72" s="127" t="str">
        <f>'2025년 주요추진사업(NEW)'!H70</f>
        <v>9 유지보수</v>
      </c>
      <c r="I72" s="72" t="s">
        <v>486</v>
      </c>
      <c r="J72" s="72" t="s">
        <v>487</v>
      </c>
      <c r="K72" s="72" t="s">
        <v>488</v>
      </c>
      <c r="L72" s="129">
        <v>900</v>
      </c>
      <c r="M72" s="129">
        <v>900</v>
      </c>
      <c r="N72" s="128"/>
      <c r="O72" s="128"/>
      <c r="P72" s="128"/>
      <c r="Q72" s="128">
        <f t="shared" si="0"/>
        <v>0</v>
      </c>
      <c r="R72" s="128">
        <f>VLOOKUP(B72, '2025년 주요추진사업(NEW)'!B:O, 14, FALSE)</f>
        <v>900</v>
      </c>
      <c r="S72" s="73" t="s">
        <v>489</v>
      </c>
      <c r="T72" s="3"/>
      <c r="U72" s="3"/>
    </row>
    <row r="73" spans="1:21" ht="14.25" hidden="1">
      <c r="A73" s="5"/>
      <c r="B73" s="127" t="str">
        <f>'2025년 주요추진사업(NEW)'!B71</f>
        <v>2025-068</v>
      </c>
      <c r="C73" s="127" t="str">
        <f>'2025년 주요추진사업(NEW)'!C71</f>
        <v>AICC</v>
      </c>
      <c r="D73" s="127" t="str">
        <f>'2025년 주요추진사업(NEW)'!D71</f>
        <v>유비케어</v>
      </c>
      <c r="E73" s="127" t="str">
        <f>'2025년 주요추진사업(NEW)'!E71</f>
        <v>복스유니버스</v>
      </c>
      <c r="F73" s="127" t="str">
        <f>'2025년 주요추진사업(NEW)'!F71</f>
        <v>유비케어 KMS 지식 데이터 구축</v>
      </c>
      <c r="G73" s="127" t="str">
        <f>'2025년 주요추진사업(NEW)'!G71</f>
        <v>오민규</v>
      </c>
      <c r="H73" s="127" t="str">
        <f>'2025년 주요추진사업(NEW)'!H71</f>
        <v>5 DROP</v>
      </c>
      <c r="I73" s="110"/>
      <c r="J73" s="110"/>
      <c r="K73" s="110"/>
      <c r="L73" s="128"/>
      <c r="M73" s="128"/>
      <c r="N73" s="128"/>
      <c r="O73" s="128"/>
      <c r="P73" s="128"/>
      <c r="Q73" s="128">
        <f t="shared" si="0"/>
        <v>0</v>
      </c>
      <c r="R73" s="128">
        <f>VLOOKUP(B73, '2025년 주요추진사업(NEW)'!B:O, 14, FALSE)</f>
        <v>33000</v>
      </c>
      <c r="S73" s="102"/>
      <c r="T73" s="3"/>
      <c r="U73" s="3"/>
    </row>
    <row r="74" spans="1:21" ht="14.25">
      <c r="A74" s="5"/>
      <c r="B74" s="127" t="str">
        <f>'2025년 주요추진사업(NEW)'!B72</f>
        <v>2025-069</v>
      </c>
      <c r="C74" s="127" t="str">
        <f>'2025년 주요추진사업(NEW)'!C72</f>
        <v>수어</v>
      </c>
      <c r="D74" s="127" t="str">
        <f>'2025년 주요추진사업(NEW)'!D72</f>
        <v>가톨릭대학교 성빈센트병원</v>
      </c>
      <c r="E74" s="127" t="str">
        <f>'2025년 주요추진사업(NEW)'!E72</f>
        <v>가톨릭대학교 성빈센트병원</v>
      </c>
      <c r="F74" s="127" t="str">
        <f>'2025년 주요추진사업(NEW)'!F72</f>
        <v>수원 가톨릭대학교 성빈센트병원 "수어안내키오스크 구축"</v>
      </c>
      <c r="G74" s="127" t="str">
        <f>'2025년 주요추진사업(NEW)'!G72</f>
        <v>임철현</v>
      </c>
      <c r="H74" s="127" t="str">
        <f>'2025년 주요추진사업(NEW)'!H72</f>
        <v>8 계약완료</v>
      </c>
      <c r="I74" s="72" t="s">
        <v>490</v>
      </c>
      <c r="J74" s="72" t="s">
        <v>490</v>
      </c>
      <c r="K74" s="72" t="s">
        <v>491</v>
      </c>
      <c r="L74" s="129">
        <v>14545.455</v>
      </c>
      <c r="M74" s="129">
        <v>14545.455</v>
      </c>
      <c r="N74" s="128"/>
      <c r="O74" s="128"/>
      <c r="P74" s="128"/>
      <c r="Q74" s="128">
        <f t="shared" si="0"/>
        <v>0</v>
      </c>
      <c r="R74" s="128">
        <f>VLOOKUP(B74, '2025년 주요추진사업(NEW)'!B:O, 14, FALSE)</f>
        <v>0</v>
      </c>
      <c r="S74" s="102"/>
      <c r="T74" s="3"/>
      <c r="U74" s="3"/>
    </row>
    <row r="75" spans="1:21" ht="14.25" hidden="1">
      <c r="A75" s="5"/>
      <c r="B75" s="127" t="str">
        <f>'2025년 주요추진사업(NEW)'!B73</f>
        <v>2025-070</v>
      </c>
      <c r="C75" s="127" t="str">
        <f>'2025년 주요추진사업(NEW)'!C73</f>
        <v>수어</v>
      </c>
      <c r="D75" s="127" t="str">
        <f>'2025년 주요추진사업(NEW)'!D73</f>
        <v>남양주시수어통역센터</v>
      </c>
      <c r="E75" s="127" t="str">
        <f>'2025년 주요추진사업(NEW)'!E73</f>
        <v>남양주시수어통역센터</v>
      </c>
      <c r="F75" s="127" t="str">
        <f>'2025년 주요추진사업(NEW)'!F73</f>
        <v>남양주시수어통역센터 핸드사인톡톡-모바일서비스 제안</v>
      </c>
      <c r="G75" s="127" t="str">
        <f>'2025년 주요추진사업(NEW)'!G73</f>
        <v>양승구</v>
      </c>
      <c r="H75" s="127" t="str">
        <f>'2025년 주요추진사업(NEW)'!H73</f>
        <v>1 영업중</v>
      </c>
      <c r="I75" s="110"/>
      <c r="J75" s="110"/>
      <c r="K75" s="110"/>
      <c r="L75" s="128"/>
      <c r="M75" s="128"/>
      <c r="N75" s="128"/>
      <c r="O75" s="128"/>
      <c r="P75" s="128"/>
      <c r="Q75" s="128">
        <f t="shared" si="0"/>
        <v>0</v>
      </c>
      <c r="R75" s="128">
        <f>VLOOKUP(B75, '2025년 주요추진사업(NEW)'!B:O, 14, FALSE)</f>
        <v>0</v>
      </c>
      <c r="S75" s="102"/>
      <c r="T75" s="3"/>
      <c r="U75" s="3"/>
    </row>
    <row r="76" spans="1:21" ht="14.25" hidden="1">
      <c r="A76" s="5"/>
      <c r="B76" s="127" t="str">
        <f>'2025년 주요추진사업(NEW)'!B74</f>
        <v>2025-071</v>
      </c>
      <c r="C76" s="127" t="str">
        <f>'2025년 주요추진사업(NEW)'!C74</f>
        <v>수어</v>
      </c>
      <c r="D76" s="127" t="str">
        <f>'2025년 주요추진사업(NEW)'!D74</f>
        <v>브로드씨엔에스 고객사 중 병원</v>
      </c>
      <c r="E76" s="127" t="str">
        <f>'2025년 주요추진사업(NEW)'!E74</f>
        <v>브로드씨엔에스</v>
      </c>
      <c r="F76" s="127" t="str">
        <f>'2025년 주요추진사업(NEW)'!F74</f>
        <v>브로드씨엔에스 병원 내 수어서비스 제안</v>
      </c>
      <c r="G76" s="127" t="str">
        <f>'2025년 주요추진사업(NEW)'!G74</f>
        <v>임철현</v>
      </c>
      <c r="H76" s="127" t="str">
        <f>'2025년 주요추진사업(NEW)'!H74</f>
        <v>1 영업중</v>
      </c>
      <c r="I76" s="110"/>
      <c r="J76" s="110"/>
      <c r="K76" s="110"/>
      <c r="L76" s="128"/>
      <c r="M76" s="128"/>
      <c r="N76" s="128"/>
      <c r="O76" s="128"/>
      <c r="P76" s="128"/>
      <c r="Q76" s="128">
        <f t="shared" si="0"/>
        <v>0</v>
      </c>
      <c r="R76" s="128">
        <f>VLOOKUP(B76, '2025년 주요추진사업(NEW)'!B:O, 14, FALSE)</f>
        <v>0</v>
      </c>
      <c r="S76" s="102"/>
      <c r="T76" s="3"/>
      <c r="U76" s="3"/>
    </row>
    <row r="77" spans="1:21" ht="14.25" hidden="1">
      <c r="A77" s="5"/>
      <c r="B77" s="127" t="str">
        <f>'2025년 주요추진사업(NEW)'!B75</f>
        <v>2025-072</v>
      </c>
      <c r="C77" s="127" t="str">
        <f>'2025년 주요추진사업(NEW)'!C75</f>
        <v>수어</v>
      </c>
      <c r="D77" s="127" t="str">
        <f>'2025년 주요추진사업(NEW)'!D75</f>
        <v>파주나비나라박물관</v>
      </c>
      <c r="E77" s="127" t="str">
        <f>'2025년 주요추진사업(NEW)'!E75</f>
        <v>파주나비나라박물관</v>
      </c>
      <c r="F77" s="127" t="str">
        <f>'2025년 주요추진사업(NEW)'!F75</f>
        <v>파주나비나라박물관 홍보영상 내 수어영상 제작</v>
      </c>
      <c r="G77" s="127" t="str">
        <f>'2025년 주요추진사업(NEW)'!G75</f>
        <v>오민규</v>
      </c>
      <c r="H77" s="127" t="str">
        <f>'2025년 주요추진사업(NEW)'!H75</f>
        <v>5 DROP</v>
      </c>
      <c r="I77" s="110"/>
      <c r="J77" s="110"/>
      <c r="K77" s="110"/>
      <c r="L77" s="128"/>
      <c r="M77" s="128"/>
      <c r="N77" s="128"/>
      <c r="O77" s="128"/>
      <c r="P77" s="128"/>
      <c r="Q77" s="128">
        <f t="shared" si="0"/>
        <v>0</v>
      </c>
      <c r="R77" s="128">
        <f>VLOOKUP(B77, '2025년 주요추진사업(NEW)'!B:O, 14, FALSE)</f>
        <v>4950</v>
      </c>
      <c r="S77" s="102"/>
      <c r="T77" s="3"/>
      <c r="U77" s="3"/>
    </row>
    <row r="78" spans="1:21" ht="14.25" hidden="1">
      <c r="A78" s="5"/>
      <c r="B78" s="127" t="str">
        <f>'2025년 주요추진사업(NEW)'!B76</f>
        <v>2025-073</v>
      </c>
      <c r="C78" s="127" t="str">
        <f>'2025년 주요추진사업(NEW)'!C76</f>
        <v>AICC</v>
      </c>
      <c r="D78" s="127" t="str">
        <f>'2025년 주요추진사업(NEW)'!D76</f>
        <v>DOWHAT</v>
      </c>
      <c r="E78" s="127" t="str">
        <f>'2025년 주요추진사업(NEW)'!E76</f>
        <v>DOWHAT</v>
      </c>
      <c r="F78" s="127" t="str">
        <f>'2025년 주요추진사업(NEW)'!F76</f>
        <v>DOWHAT AI 음성봇 제안</v>
      </c>
      <c r="G78" s="127" t="str">
        <f>'2025년 주요추진사업(NEW)'!G76</f>
        <v>오민규</v>
      </c>
      <c r="H78" s="127" t="str">
        <f>'2025년 주요추진사업(NEW)'!H76</f>
        <v>1 영업중</v>
      </c>
      <c r="I78" s="110"/>
      <c r="J78" s="110"/>
      <c r="K78" s="110"/>
      <c r="L78" s="128"/>
      <c r="M78" s="128"/>
      <c r="N78" s="128"/>
      <c r="O78" s="128"/>
      <c r="P78" s="128"/>
      <c r="Q78" s="128">
        <f t="shared" si="0"/>
        <v>0</v>
      </c>
      <c r="R78" s="128">
        <f>VLOOKUP(B78, '2025년 주요추진사업(NEW)'!B:O, 14, FALSE)</f>
        <v>0</v>
      </c>
      <c r="S78" s="102"/>
      <c r="T78" s="3"/>
      <c r="U78" s="3"/>
    </row>
    <row r="79" spans="1:21" ht="14.25">
      <c r="A79" s="5"/>
      <c r="B79" s="127" t="str">
        <f>'2025년 주요추진사업(NEW)'!B77</f>
        <v>2025-074</v>
      </c>
      <c r="C79" s="127" t="str">
        <f>'2025년 주요추진사업(NEW)'!C77</f>
        <v>수어</v>
      </c>
      <c r="D79" s="127" t="str">
        <f>'2025년 주요추진사업(NEW)'!D77</f>
        <v>남양주시</v>
      </c>
      <c r="E79" s="127" t="str">
        <f>'2025년 주요추진사업(NEW)'!E77</f>
        <v>경기도 남양주시</v>
      </c>
      <c r="F79" s="127" t="str">
        <f>'2025년 주요추진사업(NEW)'!F77</f>
        <v>남양주시 스마트관광지도 수어 안내</v>
      </c>
      <c r="G79" s="127" t="str">
        <f>'2025년 주요추진사업(NEW)'!G77</f>
        <v>양승구</v>
      </c>
      <c r="H79" s="127" t="str">
        <f>'2025년 주요추진사업(NEW)'!H77</f>
        <v>8 계약완료</v>
      </c>
      <c r="I79" s="72" t="s">
        <v>492</v>
      </c>
      <c r="J79" s="72" t="s">
        <v>492</v>
      </c>
      <c r="K79" s="72" t="s">
        <v>493</v>
      </c>
      <c r="L79" s="129">
        <v>4596</v>
      </c>
      <c r="M79" s="129">
        <v>4596</v>
      </c>
      <c r="N79" s="128"/>
      <c r="O79" s="129">
        <v>3996</v>
      </c>
      <c r="P79" s="129">
        <v>600</v>
      </c>
      <c r="Q79" s="128">
        <f t="shared" si="0"/>
        <v>4596</v>
      </c>
      <c r="R79" s="128">
        <f>VLOOKUP(B79, '2025년 주요추진사업(NEW)'!B:O, 14, FALSE)</f>
        <v>3996</v>
      </c>
      <c r="S79" s="73" t="s">
        <v>494</v>
      </c>
      <c r="T79" s="3"/>
      <c r="U79" s="3"/>
    </row>
    <row r="80" spans="1:21" ht="14.25" hidden="1">
      <c r="A80" s="5"/>
      <c r="B80" s="127" t="str">
        <f>'2025년 주요추진사업(NEW)'!B78</f>
        <v>2025-075</v>
      </c>
      <c r="C80" s="127" t="str">
        <f>'2025년 주요추진사업(NEW)'!C78</f>
        <v>수어</v>
      </c>
      <c r="D80" s="127" t="str">
        <f>'2025년 주요추진사업(NEW)'!D78</f>
        <v>원주시 시설관리공단</v>
      </c>
      <c r="E80" s="127" t="str">
        <f>'2025년 주요추진사업(NEW)'!E78</f>
        <v>원주시 시설관리공단</v>
      </c>
      <c r="F80" s="127" t="str">
        <f>'2025년 주요추진사업(NEW)'!F78</f>
        <v>원주시 시설관리공단 키오스크 수어 안내</v>
      </c>
      <c r="G80" s="127" t="str">
        <f>'2025년 주요추진사업(NEW)'!G78</f>
        <v>오민규</v>
      </c>
      <c r="H80" s="127" t="str">
        <f>'2025년 주요추진사업(NEW)'!H78</f>
        <v>2 견적제출</v>
      </c>
      <c r="I80" s="110"/>
      <c r="J80" s="110"/>
      <c r="K80" s="110"/>
      <c r="L80" s="128"/>
      <c r="M80" s="128"/>
      <c r="N80" s="128"/>
      <c r="O80" s="128"/>
      <c r="P80" s="128"/>
      <c r="Q80" s="128">
        <f t="shared" si="0"/>
        <v>0</v>
      </c>
      <c r="R80" s="128">
        <f>VLOOKUP(B80, '2025년 주요추진사업(NEW)'!B:O, 14, FALSE)</f>
        <v>56500</v>
      </c>
      <c r="S80" s="102"/>
      <c r="T80" s="3"/>
      <c r="U80" s="3"/>
    </row>
    <row r="81" spans="1:21" ht="14.25">
      <c r="A81" s="5"/>
      <c r="B81" s="127" t="str">
        <f>'2025년 주요추진사업(NEW)'!B79</f>
        <v>2025-076</v>
      </c>
      <c r="C81" s="127" t="str">
        <f>'2025년 주요추진사업(NEW)'!C79</f>
        <v>수어</v>
      </c>
      <c r="D81" s="127" t="str">
        <f>'2025년 주요추진사업(NEW)'!D79</f>
        <v>경기도장애인복지종합지원센터</v>
      </c>
      <c r="E81" s="127" t="str">
        <f>'2025년 주요추진사업(NEW)'!E79</f>
        <v>경기도장애인복지종합지원센터</v>
      </c>
      <c r="F81" s="127" t="str">
        <f>'2025년 주요추진사업(NEW)'!F79</f>
        <v>경기복지재단 장애인 생활환경 개선사업 수어 영상</v>
      </c>
      <c r="G81" s="127" t="str">
        <f>'2025년 주요추진사업(NEW)'!G79</f>
        <v>양승구</v>
      </c>
      <c r="H81" s="127" t="str">
        <f>'2025년 주요추진사업(NEW)'!H79</f>
        <v>8 계약완료</v>
      </c>
      <c r="I81" s="72" t="s">
        <v>495</v>
      </c>
      <c r="J81" s="72" t="s">
        <v>495</v>
      </c>
      <c r="K81" s="72" t="s">
        <v>469</v>
      </c>
      <c r="L81" s="129">
        <v>450</v>
      </c>
      <c r="M81" s="129">
        <v>450</v>
      </c>
      <c r="N81" s="129">
        <v>450</v>
      </c>
      <c r="O81" s="128"/>
      <c r="P81" s="128"/>
      <c r="Q81" s="128">
        <f t="shared" si="0"/>
        <v>450</v>
      </c>
      <c r="R81" s="128">
        <f>VLOOKUP(B81, '2025년 주요추진사업(NEW)'!B:O, 14, FALSE)</f>
        <v>450</v>
      </c>
      <c r="S81" s="102"/>
      <c r="T81" s="3"/>
      <c r="U81" s="3"/>
    </row>
    <row r="82" spans="1:21" ht="14.25" hidden="1">
      <c r="A82" s="5"/>
      <c r="B82" s="127" t="str">
        <f>'2025년 주요추진사업(NEW)'!B80</f>
        <v>2025-077</v>
      </c>
      <c r="C82" s="127" t="str">
        <f>'2025년 주요추진사업(NEW)'!C80</f>
        <v>수어</v>
      </c>
      <c r="D82" s="127" t="str">
        <f>'2025년 주요추진사업(NEW)'!D80</f>
        <v>부산대병원</v>
      </c>
      <c r="E82" s="127" t="str">
        <f>'2025년 주요추진사업(NEW)'!E80</f>
        <v>아이티아이즈</v>
      </c>
      <c r="F82" s="127" t="str">
        <f>'2025년 주요추진사업(NEW)'!F80</f>
        <v>아이티아이즈 헬스케어본부 배리어프리 키오스크 제안</v>
      </c>
      <c r="G82" s="127" t="str">
        <f>'2025년 주요추진사업(NEW)'!G80</f>
        <v>임철현</v>
      </c>
      <c r="H82" s="127" t="str">
        <f>'2025년 주요추진사업(NEW)'!H80</f>
        <v>1 영업중</v>
      </c>
      <c r="I82" s="110"/>
      <c r="J82" s="110"/>
      <c r="K82" s="110"/>
      <c r="L82" s="128"/>
      <c r="M82" s="128"/>
      <c r="N82" s="128"/>
      <c r="O82" s="128"/>
      <c r="P82" s="128"/>
      <c r="Q82" s="128">
        <f t="shared" si="0"/>
        <v>0</v>
      </c>
      <c r="R82" s="128">
        <f>VLOOKUP(B82, '2025년 주요추진사업(NEW)'!B:O, 14, FALSE)</f>
        <v>0</v>
      </c>
      <c r="S82" s="102"/>
      <c r="T82" s="3"/>
      <c r="U82" s="3"/>
    </row>
    <row r="83" spans="1:21" ht="14.25" hidden="1">
      <c r="A83" s="5"/>
      <c r="B83" s="127" t="str">
        <f>'2025년 주요추진사업(NEW)'!B81</f>
        <v>2025-078</v>
      </c>
      <c r="C83" s="127" t="str">
        <f>'2025년 주요추진사업(NEW)'!C81</f>
        <v>수어</v>
      </c>
      <c r="D83" s="127" t="str">
        <f>'2025년 주요추진사업(NEW)'!D81</f>
        <v>기상청</v>
      </c>
      <c r="E83" s="127" t="str">
        <f>'2025년 주요추진사업(NEW)'!E81</f>
        <v xml:space="preserve">(주)러닝플레닛  </v>
      </c>
      <c r="F83" s="127" t="str">
        <f>'2025년 주요추진사업(NEW)'!F81</f>
        <v>(주)러닝플레닛  기상청 - 기후변화 과학 용어집의 AI수어번역서비스 제안</v>
      </c>
      <c r="G83" s="127" t="str">
        <f>'2025년 주요추진사업(NEW)'!G81</f>
        <v>양승구</v>
      </c>
      <c r="H83" s="127" t="str">
        <f>'2025년 주요추진사업(NEW)'!H81</f>
        <v>2 견적제출</v>
      </c>
      <c r="I83" s="110"/>
      <c r="J83" s="110"/>
      <c r="K83" s="110"/>
      <c r="L83" s="128"/>
      <c r="M83" s="128"/>
      <c r="N83" s="128"/>
      <c r="O83" s="128"/>
      <c r="P83" s="128"/>
      <c r="Q83" s="128">
        <f t="shared" si="0"/>
        <v>0</v>
      </c>
      <c r="R83" s="128">
        <f>VLOOKUP(B83, '2025년 주요추진사업(NEW)'!B:O, 14, FALSE)</f>
        <v>65000</v>
      </c>
      <c r="S83" s="102"/>
      <c r="T83" s="3"/>
      <c r="U83" s="3"/>
    </row>
    <row r="84" spans="1:21" ht="14.25" hidden="1">
      <c r="A84" s="5"/>
      <c r="B84" s="127" t="str">
        <f>'2025년 주요추진사업(NEW)'!B82</f>
        <v>2025-079</v>
      </c>
      <c r="C84" s="127" t="str">
        <f>'2025년 주요추진사업(NEW)'!C82</f>
        <v>수어</v>
      </c>
      <c r="D84" s="127" t="str">
        <f>'2025년 주요추진사업(NEW)'!D82</f>
        <v>부천도시공사</v>
      </c>
      <c r="E84" s="127" t="str">
        <f>'2025년 주요추진사업(NEW)'!E82</f>
        <v>부천도시공사 디지털정보팀
(소사스포츠센터)</v>
      </c>
      <c r="F84" s="127" t="str">
        <f>'2025년 주요추진사업(NEW)'!F82</f>
        <v>부천도시공사 AI 수어아바타 핸드사인톡톡(구축형)</v>
      </c>
      <c r="G84" s="127" t="str">
        <f>'2025년 주요추진사업(NEW)'!G82</f>
        <v>임철현</v>
      </c>
      <c r="H84" s="127" t="str">
        <f>'2025년 주요추진사업(NEW)'!H82</f>
        <v>2 견적제출</v>
      </c>
      <c r="I84" s="110"/>
      <c r="J84" s="110"/>
      <c r="K84" s="110"/>
      <c r="L84" s="128"/>
      <c r="M84" s="128"/>
      <c r="N84" s="128"/>
      <c r="O84" s="128"/>
      <c r="P84" s="128"/>
      <c r="Q84" s="128">
        <f t="shared" si="0"/>
        <v>0</v>
      </c>
      <c r="R84" s="128">
        <f>VLOOKUP(B84, '2025년 주요추진사업(NEW)'!B:O, 14, FALSE)</f>
        <v>2950</v>
      </c>
      <c r="S84" s="73" t="s">
        <v>496</v>
      </c>
      <c r="T84" s="3"/>
      <c r="U84" s="3"/>
    </row>
    <row r="85" spans="1:21" ht="14.25" hidden="1">
      <c r="A85" s="5"/>
      <c r="B85" s="127" t="str">
        <f>'2025년 주요추진사업(NEW)'!B83</f>
        <v>2025-080</v>
      </c>
      <c r="C85" s="127" t="str">
        <f>'2025년 주요추진사업(NEW)'!C83</f>
        <v>수어</v>
      </c>
      <c r="D85" s="127" t="str">
        <f>'2025년 주요추진사업(NEW)'!D83</f>
        <v>천안시</v>
      </c>
      <c r="E85" s="127" t="str">
        <f>'2025년 주요추진사업(NEW)'!E83</f>
        <v>아이비테크 주식회사</v>
      </c>
      <c r="F85" s="127" t="str">
        <f>'2025년 주요추진사업(NEW)'!F83</f>
        <v>천안시 홈페이지 수어안내</v>
      </c>
      <c r="G85" s="127" t="str">
        <f>'2025년 주요추진사업(NEW)'!G83</f>
        <v>오민규</v>
      </c>
      <c r="H85" s="127" t="str">
        <f>'2025년 주요추진사업(NEW)'!H83</f>
        <v>2 견적제출</v>
      </c>
      <c r="I85" s="110"/>
      <c r="J85" s="110"/>
      <c r="K85" s="110"/>
      <c r="L85" s="128"/>
      <c r="M85" s="128"/>
      <c r="N85" s="128"/>
      <c r="O85" s="128"/>
      <c r="P85" s="128"/>
      <c r="Q85" s="128">
        <f t="shared" si="0"/>
        <v>0</v>
      </c>
      <c r="R85" s="128">
        <f>VLOOKUP(B85, '2025년 주요추진사업(NEW)'!B:O, 14, FALSE)</f>
        <v>82512</v>
      </c>
      <c r="S85" s="102"/>
      <c r="T85" s="3"/>
      <c r="U85" s="3"/>
    </row>
    <row r="86" spans="1:21" ht="14.25">
      <c r="A86" s="5"/>
      <c r="B86" s="127" t="str">
        <f>'2025년 주요추진사업(NEW)'!B84</f>
        <v>2025-081</v>
      </c>
      <c r="C86" s="127" t="str">
        <f>'2025년 주요추진사업(NEW)'!C84</f>
        <v>AICC</v>
      </c>
      <c r="D86" s="127" t="str">
        <f>'2025년 주요추진사업(NEW)'!D84</f>
        <v>ABL생명</v>
      </c>
      <c r="E86" s="127" t="str">
        <f>'2025년 주요추진사업(NEW)'!E84</f>
        <v>유니디아</v>
      </c>
      <c r="F86" s="127" t="str">
        <f>'2025년 주요추진사업(NEW)'!F84</f>
        <v>ABL 생명 통합 유지보수</v>
      </c>
      <c r="G86" s="127" t="str">
        <f>'2025년 주요추진사업(NEW)'!G84</f>
        <v>오민규</v>
      </c>
      <c r="H86" s="127" t="str">
        <f>'2025년 주요추진사업(NEW)'!H84</f>
        <v>9 유지보수</v>
      </c>
      <c r="I86" s="72" t="s">
        <v>497</v>
      </c>
      <c r="J86" s="72" t="s">
        <v>498</v>
      </c>
      <c r="K86" s="72" t="s">
        <v>499</v>
      </c>
      <c r="L86" s="129">
        <v>27998.383999999998</v>
      </c>
      <c r="M86" s="129">
        <v>27998.383999999998</v>
      </c>
      <c r="N86" s="128"/>
      <c r="O86" s="129">
        <v>836</v>
      </c>
      <c r="P86" s="129">
        <v>836</v>
      </c>
      <c r="Q86" s="128">
        <f t="shared" si="0"/>
        <v>1672</v>
      </c>
      <c r="R86" s="128">
        <f>VLOOKUP(B86, '2025년 주요추진사업(NEW)'!B:O, 14, FALSE)</f>
        <v>27998.383999999998</v>
      </c>
      <c r="S86" s="102"/>
      <c r="T86" s="3"/>
      <c r="U86" s="3"/>
    </row>
    <row r="87" spans="1:21" ht="14.25">
      <c r="A87" s="5"/>
      <c r="B87" s="127" t="str">
        <f>'2025년 주요추진사업(NEW)'!B85</f>
        <v>2025-082</v>
      </c>
      <c r="C87" s="127" t="str">
        <f>'2025년 주요추진사업(NEW)'!C85</f>
        <v>AICC</v>
      </c>
      <c r="D87" s="127" t="str">
        <f>'2025년 주요추진사업(NEW)'!D85</f>
        <v>미래에셋생명</v>
      </c>
      <c r="E87" s="127" t="str">
        <f>'2025년 주요추진사업(NEW)'!E85</f>
        <v>부뜰정보시스템</v>
      </c>
      <c r="F87" s="127" t="str">
        <f>'2025년 주요추진사업(NEW)'!F85</f>
        <v>미래에셋생명 차세대시스템 구축 프로젝트</v>
      </c>
      <c r="G87" s="127" t="str">
        <f>'2025년 주요추진사업(NEW)'!G85</f>
        <v>오민규</v>
      </c>
      <c r="H87" s="127" t="str">
        <f>'2025년 주요추진사업(NEW)'!H85</f>
        <v>8 계약완료</v>
      </c>
      <c r="I87" s="72" t="s">
        <v>500</v>
      </c>
      <c r="J87" s="72" t="s">
        <v>501</v>
      </c>
      <c r="K87" s="72" t="s">
        <v>502</v>
      </c>
      <c r="L87" s="128">
        <f t="shared" ref="L87:M87" si="2">495000+487640</f>
        <v>982640</v>
      </c>
      <c r="M87" s="128">
        <f t="shared" si="2"/>
        <v>982640</v>
      </c>
      <c r="N87" s="128"/>
      <c r="O87" s="128"/>
      <c r="P87" s="128"/>
      <c r="Q87" s="128">
        <f t="shared" si="0"/>
        <v>0</v>
      </c>
      <c r="R87" s="128">
        <f>VLOOKUP(B87, '2025년 주요추진사업(NEW)'!B:O, 14, FALSE)</f>
        <v>982640</v>
      </c>
      <c r="S87" s="73" t="s">
        <v>503</v>
      </c>
      <c r="T87" s="3"/>
      <c r="U87" s="3"/>
    </row>
    <row r="88" spans="1:21" ht="14.25">
      <c r="A88" s="5"/>
      <c r="B88" s="127" t="str">
        <f>'2025년 주요추진사업(NEW)'!B86</f>
        <v>2025-083</v>
      </c>
      <c r="C88" s="127" t="str">
        <f>'2025년 주요추진사업(NEW)'!C86</f>
        <v>수어</v>
      </c>
      <c r="D88" s="127" t="str">
        <f>'2025년 주요추진사업(NEW)'!D86</f>
        <v>카카오뱅크</v>
      </c>
      <c r="E88" s="127" t="str">
        <f>'2025년 주요추진사업(NEW)'!E86</f>
        <v>카카오뱅크</v>
      </c>
      <c r="F88" s="127" t="str">
        <f>'2025년 주요추진사업(NEW)'!F86</f>
        <v xml:space="preserve">카카오뱅크  AI수어상담 3D 아바타 리 디자인 구축 </v>
      </c>
      <c r="G88" s="127" t="str">
        <f>'2025년 주요추진사업(NEW)'!G86</f>
        <v>양승구</v>
      </c>
      <c r="H88" s="127" t="str">
        <f>'2025년 주요추진사업(NEW)'!H86</f>
        <v>8 계약완료</v>
      </c>
      <c r="I88" s="72" t="s">
        <v>504</v>
      </c>
      <c r="J88" s="72" t="s">
        <v>474</v>
      </c>
      <c r="K88" s="72" t="s">
        <v>475</v>
      </c>
      <c r="L88" s="129">
        <v>50500</v>
      </c>
      <c r="M88" s="129">
        <v>50500</v>
      </c>
      <c r="N88" s="129">
        <v>50500</v>
      </c>
      <c r="O88" s="128"/>
      <c r="P88" s="129" t="s">
        <v>20</v>
      </c>
      <c r="Q88" s="128">
        <f t="shared" si="0"/>
        <v>50500</v>
      </c>
      <c r="R88" s="128">
        <f>VLOOKUP(B88, '2025년 주요추진사업(NEW)'!B:O, 14, FALSE)</f>
        <v>50500</v>
      </c>
      <c r="S88" s="135" t="s">
        <v>505</v>
      </c>
      <c r="T88" s="3"/>
      <c r="U88" s="3"/>
    </row>
    <row r="89" spans="1:21" ht="14.25" hidden="1">
      <c r="A89" s="5"/>
      <c r="B89" s="127" t="str">
        <f>'2025년 주요추진사업(NEW)'!B87</f>
        <v>2025-084</v>
      </c>
      <c r="C89" s="127" t="str">
        <f>'2025년 주요추진사업(NEW)'!C87</f>
        <v>수어</v>
      </c>
      <c r="D89" s="127" t="str">
        <f>'2025년 주요추진사업(NEW)'!D87</f>
        <v>KB국민은행</v>
      </c>
      <c r="E89" s="127" t="str">
        <f>'2025년 주요추진사업(NEW)'!E87</f>
        <v>KB국민은행</v>
      </c>
      <c r="F89" s="127" t="str">
        <f>'2025년 주요추진사업(NEW)'!F87</f>
        <v>KB국민은행 무인화상 디지털데스크 및 모바일 화상상담(기존시스템) 수어서비스 적용 구축</v>
      </c>
      <c r="G89" s="127" t="str">
        <f>'2025년 주요추진사업(NEW)'!G87</f>
        <v>양승구</v>
      </c>
      <c r="H89" s="127" t="str">
        <f>'2025년 주요추진사업(NEW)'!H87</f>
        <v>3 제안중</v>
      </c>
      <c r="I89" s="110"/>
      <c r="J89" s="110"/>
      <c r="K89" s="110"/>
      <c r="L89" s="128"/>
      <c r="M89" s="128"/>
      <c r="N89" s="128"/>
      <c r="O89" s="128"/>
      <c r="P89" s="128"/>
      <c r="Q89" s="128">
        <f t="shared" si="0"/>
        <v>0</v>
      </c>
      <c r="R89" s="128">
        <f>VLOOKUP(B89, '2025년 주요추진사업(NEW)'!B:O, 14, FALSE)</f>
        <v>811930</v>
      </c>
      <c r="S89" s="135" t="s">
        <v>506</v>
      </c>
      <c r="T89" s="3"/>
      <c r="U89" s="3"/>
    </row>
    <row r="90" spans="1:21" ht="14.25">
      <c r="A90" s="5"/>
      <c r="B90" s="127" t="str">
        <f>'2025년 주요추진사업(NEW)'!B88</f>
        <v>2025-085</v>
      </c>
      <c r="C90" s="127" t="str">
        <f>'2025년 주요추진사업(NEW)'!C88</f>
        <v>AICC</v>
      </c>
      <c r="D90" s="127" t="str">
        <f>'2025년 주요추진사업(NEW)'!D88</f>
        <v>하나카드</v>
      </c>
      <c r="E90" s="127" t="str">
        <f>'2025년 주요추진사업(NEW)'!E88</f>
        <v>지뉴소프트</v>
      </c>
      <c r="F90" s="127" t="str">
        <f>'2025년 주요추진사업(NEW)'!F88</f>
        <v>하나카드 AICC 통합운영관리플랫폼 유지보수</v>
      </c>
      <c r="G90" s="127" t="str">
        <f>'2025년 주요추진사업(NEW)'!G88</f>
        <v>오민규</v>
      </c>
      <c r="H90" s="127" t="str">
        <f>'2025년 주요추진사업(NEW)'!H88</f>
        <v>9 유지보수</v>
      </c>
      <c r="I90" s="72" t="s">
        <v>487</v>
      </c>
      <c r="J90" s="72" t="s">
        <v>487</v>
      </c>
      <c r="K90" s="72" t="s">
        <v>507</v>
      </c>
      <c r="L90" s="129">
        <v>9000</v>
      </c>
      <c r="M90" s="129">
        <v>9000</v>
      </c>
      <c r="N90" s="129">
        <v>750</v>
      </c>
      <c r="O90" s="129">
        <v>750</v>
      </c>
      <c r="P90" s="129">
        <v>750</v>
      </c>
      <c r="Q90" s="128">
        <f t="shared" si="0"/>
        <v>2250</v>
      </c>
      <c r="R90" s="128">
        <f>VLOOKUP(B90, '2025년 주요추진사업(NEW)'!B:O, 14, FALSE)</f>
        <v>9000</v>
      </c>
      <c r="S90" s="102"/>
      <c r="T90" s="3"/>
      <c r="U90" s="3"/>
    </row>
    <row r="91" spans="1:21" ht="14.25" hidden="1">
      <c r="A91" s="5"/>
      <c r="B91" s="127" t="str">
        <f>'2025년 주요추진사업(NEW)'!B89</f>
        <v>2025-086</v>
      </c>
      <c r="C91" s="127" t="str">
        <f>'2025년 주요추진사업(NEW)'!C89</f>
        <v>AICC</v>
      </c>
      <c r="D91" s="127" t="str">
        <f>'2025년 주요추진사업(NEW)'!D89</f>
        <v>부천시</v>
      </c>
      <c r="E91" s="127" t="str">
        <f>'2025년 주요추진사업(NEW)'!E89</f>
        <v>부천시</v>
      </c>
      <c r="F91" s="127" t="str">
        <f>'2025년 주요추진사업(NEW)'!F89</f>
        <v>부천시 민원과 AI챗봇 서비스 구축</v>
      </c>
      <c r="G91" s="127" t="str">
        <f>'2025년 주요추진사업(NEW)'!G89</f>
        <v>임철현</v>
      </c>
      <c r="H91" s="127" t="str">
        <f>'2025년 주요추진사업(NEW)'!H89</f>
        <v>5 DROP</v>
      </c>
      <c r="I91" s="110"/>
      <c r="J91" s="110"/>
      <c r="K91" s="110"/>
      <c r="L91" s="128"/>
      <c r="M91" s="128"/>
      <c r="N91" s="128"/>
      <c r="O91" s="128"/>
      <c r="P91" s="128"/>
      <c r="Q91" s="128">
        <f t="shared" si="0"/>
        <v>0</v>
      </c>
      <c r="R91" s="128">
        <f>VLOOKUP(B91, '2025년 주요추진사업(NEW)'!B:O, 14, FALSE)</f>
        <v>80000</v>
      </c>
      <c r="S91" s="102"/>
      <c r="T91" s="3"/>
      <c r="U91" s="3"/>
    </row>
    <row r="92" spans="1:21" ht="14.25" hidden="1">
      <c r="A92" s="5"/>
      <c r="B92" s="127" t="str">
        <f>'2025년 주요추진사업(NEW)'!B90</f>
        <v>2025-087</v>
      </c>
      <c r="C92" s="127" t="str">
        <f>'2025년 주요추진사업(NEW)'!C90</f>
        <v>수어</v>
      </c>
      <c r="D92" s="127" t="str">
        <f>'2025년 주요추진사업(NEW)'!D90</f>
        <v>한국가스안전공사</v>
      </c>
      <c r="E92" s="127" t="str">
        <f>'2025년 주요추진사업(NEW)'!E90</f>
        <v>한국가스안전공사</v>
      </c>
      <c r="F92" s="127" t="str">
        <f>'2025년 주요추진사업(NEW)'!F90</f>
        <v>한국가스안전공사 전시 해설 수어통역 서비스 제안</v>
      </c>
      <c r="G92" s="127" t="str">
        <f>'2025년 주요추진사업(NEW)'!G90</f>
        <v>양승구</v>
      </c>
      <c r="H92" s="127" t="str">
        <f>'2025년 주요추진사업(NEW)'!H90</f>
        <v>2 견적제출</v>
      </c>
      <c r="I92" s="110"/>
      <c r="J92" s="110"/>
      <c r="K92" s="110"/>
      <c r="L92" s="128"/>
      <c r="M92" s="128"/>
      <c r="N92" s="128"/>
      <c r="O92" s="128"/>
      <c r="P92" s="128"/>
      <c r="Q92" s="128">
        <f t="shared" si="0"/>
        <v>0</v>
      </c>
      <c r="R92" s="128">
        <f>VLOOKUP(B92, '2025년 주요추진사업(NEW)'!B:O, 14, FALSE)</f>
        <v>37280</v>
      </c>
      <c r="S92" s="102"/>
      <c r="T92" s="3"/>
      <c r="U92" s="3"/>
    </row>
    <row r="93" spans="1:21" ht="14.25" hidden="1">
      <c r="A93" s="5"/>
      <c r="B93" s="127" t="str">
        <f>'2025년 주요추진사업(NEW)'!B91</f>
        <v>2025-088</v>
      </c>
      <c r="C93" s="127" t="str">
        <f>'2025년 주요추진사업(NEW)'!C91</f>
        <v>수어</v>
      </c>
      <c r="D93" s="127" t="str">
        <f>'2025년 주요추진사업(NEW)'!D91</f>
        <v xml:space="preserve"> 평창군시설관리 공단</v>
      </c>
      <c r="E93" s="127" t="str">
        <f>'2025년 주요추진사업(NEW)'!E91</f>
        <v xml:space="preserve"> 평창군시설관리 공단</v>
      </c>
      <c r="F93" s="127" t="str">
        <f>'2025년 주요추진사업(NEW)'!F91</f>
        <v xml:space="preserve">광천선굴테마파크 관광 해설 영상 수어 안내시스템 구축 </v>
      </c>
      <c r="G93" s="127" t="str">
        <f>'2025년 주요추진사업(NEW)'!G91</f>
        <v>양승구</v>
      </c>
      <c r="H93" s="127" t="str">
        <f>'2025년 주요추진사업(NEW)'!H91</f>
        <v>5 DROP</v>
      </c>
      <c r="I93" s="110"/>
      <c r="J93" s="110"/>
      <c r="K93" s="110"/>
      <c r="L93" s="128"/>
      <c r="M93" s="128"/>
      <c r="N93" s="128"/>
      <c r="O93" s="128"/>
      <c r="P93" s="128"/>
      <c r="Q93" s="128">
        <f t="shared" si="0"/>
        <v>0</v>
      </c>
      <c r="R93" s="128">
        <f>VLOOKUP(B93, '2025년 주요추진사업(NEW)'!B:O, 14, FALSE)</f>
        <v>11800</v>
      </c>
      <c r="S93" s="102"/>
      <c r="T93" s="3"/>
      <c r="U93" s="3"/>
    </row>
    <row r="94" spans="1:21" ht="14.25" hidden="1">
      <c r="A94" s="5"/>
      <c r="B94" s="127" t="str">
        <f>'2025년 주요추진사업(NEW)'!B92</f>
        <v>2025-089</v>
      </c>
      <c r="C94" s="127" t="str">
        <f>'2025년 주요추진사업(NEW)'!C92</f>
        <v>수어</v>
      </c>
      <c r="D94" s="127" t="str">
        <f>'2025년 주요추진사업(NEW)'!D92</f>
        <v xml:space="preserve">서울주택도시개발공사 </v>
      </c>
      <c r="E94" s="127" t="str">
        <f>'2025년 주요추진사업(NEW)'!E92</f>
        <v xml:space="preserve">서울주택도시개발공사 </v>
      </c>
      <c r="F94" s="127" t="str">
        <f>'2025년 주요추진사업(NEW)'!F92</f>
        <v xml:space="preserve">서울주택도시개발공사 차세대 구축시 당사 AI 수어 제안 </v>
      </c>
      <c r="G94" s="127" t="str">
        <f>'2025년 주요추진사업(NEW)'!G92</f>
        <v>양승구</v>
      </c>
      <c r="H94" s="127" t="str">
        <f>'2025년 주요추진사업(NEW)'!H92</f>
        <v>2 견적제출</v>
      </c>
      <c r="I94" s="110"/>
      <c r="J94" s="110"/>
      <c r="K94" s="110"/>
      <c r="L94" s="128"/>
      <c r="M94" s="128"/>
      <c r="N94" s="128"/>
      <c r="O94" s="128"/>
      <c r="P94" s="128"/>
      <c r="Q94" s="128">
        <f t="shared" si="0"/>
        <v>0</v>
      </c>
      <c r="R94" s="128">
        <f>VLOOKUP(B94, '2025년 주요추진사업(NEW)'!B:O, 14, FALSE)</f>
        <v>214210</v>
      </c>
      <c r="S94" s="102"/>
      <c r="T94" s="3"/>
      <c r="U94" s="3"/>
    </row>
    <row r="95" spans="1:21" ht="14.25" hidden="1">
      <c r="A95" s="5"/>
      <c r="B95" s="127" t="str">
        <f>'2025년 주요추진사업(NEW)'!B93</f>
        <v>2025-090</v>
      </c>
      <c r="C95" s="127" t="str">
        <f>'2025년 주요추진사업(NEW)'!C93</f>
        <v>수어</v>
      </c>
      <c r="D95" s="127" t="str">
        <f>'2025년 주요추진사업(NEW)'!D93</f>
        <v>문화체육관광부 국립국어원</v>
      </c>
      <c r="E95" s="127" t="str">
        <f>'2025년 주요추진사업(NEW)'!E93</f>
        <v>국립국어원</v>
      </c>
      <c r="F95" s="127" t="str">
        <f>'2025년 주요추진사업(NEW)'!F93</f>
        <v>2026년 한국수어-한국어 사전 자료 집필</v>
      </c>
      <c r="G95" s="127" t="str">
        <f>'2025년 주요추진사업(NEW)'!G93</f>
        <v>임철현</v>
      </c>
      <c r="H95" s="127" t="str">
        <f>'2025년 주요추진사업(NEW)'!H93</f>
        <v>3 제안중</v>
      </c>
      <c r="I95" s="110"/>
      <c r="J95" s="110"/>
      <c r="K95" s="110"/>
      <c r="L95" s="128"/>
      <c r="M95" s="128"/>
      <c r="N95" s="128"/>
      <c r="O95" s="128"/>
      <c r="P95" s="128"/>
      <c r="Q95" s="128">
        <f t="shared" si="0"/>
        <v>0</v>
      </c>
      <c r="R95" s="128">
        <f>VLOOKUP(B95, '2025년 주요추진사업(NEW)'!B:O, 14, FALSE)</f>
        <v>0</v>
      </c>
      <c r="S95" s="102"/>
      <c r="T95" s="3"/>
      <c r="U95" s="3"/>
    </row>
    <row r="96" spans="1:21" ht="14.25" hidden="1">
      <c r="A96" s="5"/>
      <c r="B96" s="127" t="str">
        <f>'2025년 주요추진사업(NEW)'!B94</f>
        <v>2025-091</v>
      </c>
      <c r="C96" s="127" t="str">
        <f>'2025년 주요추진사업(NEW)'!C94</f>
        <v>수어</v>
      </c>
      <c r="D96" s="127" t="str">
        <f>'2025년 주요추진사업(NEW)'!D94</f>
        <v>한국잡월드</v>
      </c>
      <c r="E96" s="127" t="str">
        <f>'2025년 주요추진사업(NEW)'!E94</f>
        <v>한국잡월드</v>
      </c>
      <c r="F96" s="127" t="str">
        <f>'2025년 주요추진사업(NEW)'!F94</f>
        <v>26년 배리어프리 키오스크 관련 수어서비스 도입</v>
      </c>
      <c r="G96" s="127" t="str">
        <f>'2025년 주요추진사업(NEW)'!G94</f>
        <v>임철현</v>
      </c>
      <c r="H96" s="127" t="str">
        <f>'2025년 주요추진사업(NEW)'!H94</f>
        <v>1 영업중</v>
      </c>
      <c r="I96" s="110"/>
      <c r="J96" s="110"/>
      <c r="K96" s="110"/>
      <c r="L96" s="128"/>
      <c r="M96" s="128"/>
      <c r="N96" s="128"/>
      <c r="O96" s="128"/>
      <c r="P96" s="128"/>
      <c r="Q96" s="128">
        <f t="shared" si="0"/>
        <v>0</v>
      </c>
      <c r="R96" s="128">
        <f>VLOOKUP(B96, '2025년 주요추진사업(NEW)'!B:O, 14, FALSE)</f>
        <v>0</v>
      </c>
      <c r="S96" s="102"/>
      <c r="T96" s="3"/>
      <c r="U96" s="3"/>
    </row>
    <row r="97" spans="1:21" ht="14.25" hidden="1">
      <c r="A97" s="5"/>
      <c r="B97" s="127" t="str">
        <f>'2025년 주요추진사업(NEW)'!B95</f>
        <v>2025-092</v>
      </c>
      <c r="C97" s="127" t="str">
        <f>'2025년 주요추진사업(NEW)'!C95</f>
        <v>AICC</v>
      </c>
      <c r="D97" s="127" t="str">
        <f>'2025년 주요추진사업(NEW)'!D95</f>
        <v>예금보험공사</v>
      </c>
      <c r="E97" s="127" t="str">
        <f>'2025년 주요추진사업(NEW)'!E95</f>
        <v>에쎈텍네트웍스</v>
      </c>
      <c r="F97" s="127" t="str">
        <f>'2025년 주요추진사업(NEW)'!F95</f>
        <v>디지털 뉴딜 IT 구축</v>
      </c>
      <c r="G97" s="127" t="str">
        <f>'2025년 주요추진사업(NEW)'!G95</f>
        <v>오민규</v>
      </c>
      <c r="H97" s="127" t="str">
        <f>'2025년 주요추진사업(NEW)'!H95</f>
        <v xml:space="preserve"> -</v>
      </c>
      <c r="I97" s="110"/>
      <c r="J97" s="110"/>
      <c r="K97" s="110"/>
      <c r="L97" s="128"/>
      <c r="M97" s="128"/>
      <c r="N97" s="128"/>
      <c r="O97" s="128"/>
      <c r="P97" s="128"/>
      <c r="Q97" s="128">
        <f t="shared" si="0"/>
        <v>0</v>
      </c>
      <c r="R97" s="128">
        <f>VLOOKUP(B97, '2025년 주요추진사업(NEW)'!B:O, 14, FALSE)</f>
        <v>0</v>
      </c>
      <c r="S97" s="102"/>
      <c r="T97" s="3"/>
      <c r="U97" s="3"/>
    </row>
    <row r="98" spans="1:21" ht="14.25" hidden="1">
      <c r="A98" s="5"/>
      <c r="B98" s="127" t="str">
        <f>'2025년 주요추진사업(NEW)'!B96</f>
        <v>2025-093</v>
      </c>
      <c r="C98" s="127" t="str">
        <f>'2025년 주요추진사업(NEW)'!C96</f>
        <v>수어</v>
      </c>
      <c r="D98" s="127" t="str">
        <f>'2025년 주요추진사업(NEW)'!D96</f>
        <v>한국지능정보사회진흥원(NIA)</v>
      </c>
      <c r="E98" s="127" t="str">
        <f>'2025년 주요추진사업(NEW)'!E96</f>
        <v>한국지능정보사회진흥원(NIA)</v>
      </c>
      <c r="F98" s="127" t="str">
        <f>'2025년 주요추진사업(NEW)'!F96</f>
        <v xml:space="preserve">촬영 된 영상에 실시간 수어 영상 제작 </v>
      </c>
      <c r="G98" s="127" t="str">
        <f>'2025년 주요추진사업(NEW)'!G96</f>
        <v>양승구</v>
      </c>
      <c r="H98" s="127" t="str">
        <f>'2025년 주요추진사업(NEW)'!H96</f>
        <v>2 견적제출</v>
      </c>
      <c r="I98" s="110"/>
      <c r="J98" s="110"/>
      <c r="K98" s="110"/>
      <c r="L98" s="128"/>
      <c r="M98" s="128"/>
      <c r="N98" s="128"/>
      <c r="O98" s="128"/>
      <c r="P98" s="128"/>
      <c r="Q98" s="128">
        <f t="shared" si="0"/>
        <v>0</v>
      </c>
      <c r="R98" s="128">
        <f>VLOOKUP(B98, '2025년 주요추진사업(NEW)'!B:O, 14, FALSE)</f>
        <v>29360</v>
      </c>
      <c r="S98" s="102"/>
      <c r="T98" s="3"/>
      <c r="U98" s="3"/>
    </row>
    <row r="99" spans="1:21" ht="14.25" hidden="1">
      <c r="A99" s="5"/>
      <c r="B99" s="127" t="str">
        <f>'2025년 주요추진사업(NEW)'!B97</f>
        <v>2025-094</v>
      </c>
      <c r="C99" s="127" t="str">
        <f>'2025년 주요추진사업(NEW)'!C97</f>
        <v>수어</v>
      </c>
      <c r="D99" s="127" t="str">
        <f>'2025년 주요추진사업(NEW)'!D97</f>
        <v>SK텔레콤</v>
      </c>
      <c r="E99" s="127" t="str">
        <f>'2025년 주요추진사업(NEW)'!E97</f>
        <v>한솔인티큐브/브리지텍</v>
      </c>
      <c r="F99" s="127" t="str">
        <f>'2025년 주요추진사업(NEW)'!F97</f>
        <v>SKT/B 차세대 Call Infra 구축(수어서비스 추가 제안)</v>
      </c>
      <c r="G99" s="127" t="str">
        <f>'2025년 주요추진사업(NEW)'!G97</f>
        <v>오민규</v>
      </c>
      <c r="H99" s="127" t="str">
        <f>'2025년 주요추진사업(NEW)'!H97</f>
        <v>2 견적제출</v>
      </c>
      <c r="I99" s="110"/>
      <c r="J99" s="110"/>
      <c r="K99" s="110"/>
      <c r="L99" s="128"/>
      <c r="M99" s="128"/>
      <c r="N99" s="128"/>
      <c r="O99" s="128"/>
      <c r="P99" s="128"/>
      <c r="Q99" s="128">
        <f t="shared" si="0"/>
        <v>0</v>
      </c>
      <c r="R99" s="128">
        <f>VLOOKUP(B99, '2025년 주요추진사업(NEW)'!B:O, 14, FALSE)</f>
        <v>0</v>
      </c>
      <c r="S99" s="102"/>
      <c r="T99" s="3"/>
      <c r="U99" s="3"/>
    </row>
    <row r="100" spans="1:21" ht="14.25">
      <c r="A100" s="5"/>
      <c r="B100" s="127" t="str">
        <f>'2025년 주요추진사업(NEW)'!B98</f>
        <v>2025-095</v>
      </c>
      <c r="C100" s="127" t="str">
        <f>'2025년 주요추진사업(NEW)'!C98</f>
        <v>수어</v>
      </c>
      <c r="D100" s="127" t="str">
        <f>'2025년 주요추진사업(NEW)'!D98</f>
        <v>한국의료기기안전정보원</v>
      </c>
      <c r="E100" s="127" t="str">
        <f>'2025년 주요추진사업(NEW)'!E98</f>
        <v>한국의료기기안전정보원</v>
      </c>
      <c r="F100" s="127" t="str">
        <f>'2025년 주요추진사업(NEW)'!F98</f>
        <v>의정원 시청각장애인용 의료기기 안전정보 콘텐츠 제작</v>
      </c>
      <c r="G100" s="127" t="str">
        <f>'2025년 주요추진사업(NEW)'!G98</f>
        <v>임철현</v>
      </c>
      <c r="H100" s="127" t="str">
        <f>'2025년 주요추진사업(NEW)'!H98</f>
        <v>8 계약완료</v>
      </c>
      <c r="I100" s="72" t="s">
        <v>508</v>
      </c>
      <c r="J100" s="72" t="s">
        <v>508</v>
      </c>
      <c r="K100" s="72" t="s">
        <v>509</v>
      </c>
      <c r="L100" s="129">
        <v>37568.182000000001</v>
      </c>
      <c r="M100" s="129">
        <v>37568.182000000001</v>
      </c>
      <c r="N100" s="129">
        <v>37568.182000000001</v>
      </c>
      <c r="O100" s="128"/>
      <c r="P100" s="128"/>
      <c r="Q100" s="128">
        <f t="shared" si="0"/>
        <v>37568.182000000001</v>
      </c>
      <c r="R100" s="128">
        <f>VLOOKUP(B100, '2025년 주요추진사업(NEW)'!B:O, 14, FALSE)</f>
        <v>0</v>
      </c>
      <c r="S100" s="102"/>
      <c r="T100" s="3"/>
      <c r="U100" s="3"/>
    </row>
    <row r="101" spans="1:21" ht="14.25" hidden="1">
      <c r="A101" s="5"/>
      <c r="B101" s="127" t="str">
        <f>'2025년 주요추진사업(NEW)'!B99</f>
        <v>2025-096</v>
      </c>
      <c r="C101" s="127" t="str">
        <f>'2025년 주요추진사업(NEW)'!C99</f>
        <v>수어</v>
      </c>
      <c r="D101" s="127" t="str">
        <f>'2025년 주요추진사업(NEW)'!D99</f>
        <v>문화체육관광부</v>
      </c>
      <c r="E101" s="127" t="str">
        <f>'2025년 주요추진사업(NEW)'!E99</f>
        <v>문화체육관광부</v>
      </c>
      <c r="F101" s="127" t="str">
        <f>'2025년 주요추진사업(NEW)'!F99</f>
        <v>2026년 대한민국정부 디지털콘텐츠 수어통역 영상 제작</v>
      </c>
      <c r="G101" s="127" t="str">
        <f>'2025년 주요추진사업(NEW)'!G99</f>
        <v>임철현</v>
      </c>
      <c r="H101" s="127" t="str">
        <f>'2025년 주요추진사업(NEW)'!H99</f>
        <v>6 실주</v>
      </c>
      <c r="I101" s="110"/>
      <c r="J101" s="110"/>
      <c r="K101" s="110"/>
      <c r="L101" s="128"/>
      <c r="M101" s="128"/>
      <c r="N101" s="128"/>
      <c r="O101" s="128"/>
      <c r="P101" s="128"/>
      <c r="Q101" s="128">
        <f t="shared" si="0"/>
        <v>0</v>
      </c>
      <c r="R101" s="128">
        <f>VLOOKUP(B101, '2025년 주요추진사업(NEW)'!B:O, 14, FALSE)</f>
        <v>0</v>
      </c>
      <c r="S101" s="102"/>
      <c r="T101" s="3"/>
      <c r="U101" s="3"/>
    </row>
    <row r="102" spans="1:21" ht="14.25" hidden="1">
      <c r="A102" s="5"/>
      <c r="B102" s="127" t="str">
        <f>'2025년 주요추진사업(NEW)'!B100</f>
        <v>2025-097</v>
      </c>
      <c r="C102" s="127" t="str">
        <f>'2025년 주요추진사업(NEW)'!C100</f>
        <v>수어</v>
      </c>
      <c r="D102" s="127" t="str">
        <f>'2025년 주요추진사업(NEW)'!D100</f>
        <v>BC카드</v>
      </c>
      <c r="E102" s="127" t="str">
        <f>'2025년 주요추진사업(NEW)'!E100</f>
        <v>매입운영본부 상담팀</v>
      </c>
      <c r="F102" s="127" t="str">
        <f>'2025년 주요추진사업(NEW)'!F100</f>
        <v>BC카드 AI 수어 제안</v>
      </c>
      <c r="G102" s="127" t="str">
        <f>'2025년 주요추진사업(NEW)'!G100</f>
        <v>양승구</v>
      </c>
      <c r="H102" s="127" t="str">
        <f>'2025년 주요추진사업(NEW)'!H100</f>
        <v>1 영업중</v>
      </c>
      <c r="I102" s="110"/>
      <c r="J102" s="110"/>
      <c r="K102" s="110"/>
      <c r="L102" s="128"/>
      <c r="M102" s="128"/>
      <c r="N102" s="128"/>
      <c r="O102" s="128"/>
      <c r="P102" s="128"/>
      <c r="Q102" s="128">
        <f t="shared" si="0"/>
        <v>0</v>
      </c>
      <c r="R102" s="128">
        <f>VLOOKUP(B102, '2025년 주요추진사업(NEW)'!B:O, 14, FALSE)</f>
        <v>0</v>
      </c>
      <c r="S102" s="102"/>
      <c r="T102" s="3"/>
      <c r="U102" s="3"/>
    </row>
    <row r="103" spans="1:21" ht="14.25">
      <c r="A103" s="5"/>
      <c r="B103" s="127" t="str">
        <f>'2025년 주요추진사업(NEW)'!B101</f>
        <v>2025-098</v>
      </c>
      <c r="C103" s="127" t="str">
        <f>'2025년 주요추진사업(NEW)'!C101</f>
        <v>AICC</v>
      </c>
      <c r="D103" s="127" t="str">
        <f>'2025년 주요추진사업(NEW)'!D101</f>
        <v>롯데홈쇼핑</v>
      </c>
      <c r="E103" s="127" t="str">
        <f>'2025년 주요추진사업(NEW)'!E101</f>
        <v>부뜰정보시스템</v>
      </c>
      <c r="F103" s="127" t="str">
        <f>'2025년 주요추진사업(NEW)'!F101</f>
        <v>롯데홈쇼핑 KMS 검색엔진 유지보수</v>
      </c>
      <c r="G103" s="127" t="str">
        <f>'2025년 주요추진사업(NEW)'!G101</f>
        <v>오민규</v>
      </c>
      <c r="H103" s="127" t="str">
        <f>'2025년 주요추진사업(NEW)'!H101</f>
        <v>9 유지보수</v>
      </c>
      <c r="I103" s="72" t="s">
        <v>510</v>
      </c>
      <c r="J103" s="72" t="s">
        <v>510</v>
      </c>
      <c r="K103" s="72" t="s">
        <v>467</v>
      </c>
      <c r="L103" s="129">
        <v>5250</v>
      </c>
      <c r="M103" s="129">
        <v>5250</v>
      </c>
      <c r="N103" s="128"/>
      <c r="O103" s="128"/>
      <c r="P103" s="129">
        <v>2250</v>
      </c>
      <c r="Q103" s="128">
        <f t="shared" si="0"/>
        <v>2250</v>
      </c>
      <c r="R103" s="129">
        <v>5250</v>
      </c>
      <c r="S103" s="73" t="s">
        <v>511</v>
      </c>
      <c r="T103" s="3"/>
      <c r="U103" s="3"/>
    </row>
    <row r="104" spans="1:21" ht="14.25">
      <c r="A104" s="5"/>
      <c r="B104" s="127" t="str">
        <f>'2025년 주요추진사업(NEW)'!B102</f>
        <v>2025-099</v>
      </c>
      <c r="C104" s="127" t="str">
        <f>'2025년 주요추진사업(NEW)'!C102</f>
        <v>AICC</v>
      </c>
      <c r="D104" s="127" t="str">
        <f>'2025년 주요추진사업(NEW)'!D102</f>
        <v>ABL생명</v>
      </c>
      <c r="E104" s="127" t="str">
        <f>'2025년 주요추진사업(NEW)'!E102</f>
        <v>ABL생명</v>
      </c>
      <c r="F104" s="127" t="str">
        <f>'2025년 주요추진사업(NEW)'!F102</f>
        <v>ABL생명 음성인식 추가학습 용역</v>
      </c>
      <c r="G104" s="127" t="str">
        <f>'2025년 주요추진사업(NEW)'!G102</f>
        <v>오민규</v>
      </c>
      <c r="H104" s="127" t="str">
        <f>'2025년 주요추진사업(NEW)'!H102</f>
        <v>8 계약완료</v>
      </c>
      <c r="I104" s="72" t="s">
        <v>512</v>
      </c>
      <c r="J104" s="72" t="s">
        <v>513</v>
      </c>
      <c r="K104" s="72" t="s">
        <v>514</v>
      </c>
      <c r="L104" s="129">
        <v>12000</v>
      </c>
      <c r="M104" s="129">
        <v>12000</v>
      </c>
      <c r="N104" s="128"/>
      <c r="O104" s="128"/>
      <c r="P104" s="129">
        <v>12000</v>
      </c>
      <c r="Q104" s="128">
        <f t="shared" si="0"/>
        <v>12000</v>
      </c>
      <c r="R104" s="129">
        <v>12000</v>
      </c>
      <c r="S104" s="102"/>
      <c r="T104" s="3"/>
      <c r="U104" s="3"/>
    </row>
    <row r="105" spans="1:21" ht="14.25">
      <c r="A105" s="5"/>
      <c r="B105" s="127" t="str">
        <f>'2025년 주요추진사업(NEW)'!B103</f>
        <v>2025-100</v>
      </c>
      <c r="C105" s="127" t="str">
        <f>'2025년 주요추진사업(NEW)'!C103</f>
        <v>수어</v>
      </c>
      <c r="D105" s="127" t="str">
        <f>'2025년 주요추진사업(NEW)'!D103</f>
        <v>수원시 팔달구보건소</v>
      </c>
      <c r="E105" s="127" t="str">
        <f>'2025년 주요추진사업(NEW)'!E103</f>
        <v>엘토브</v>
      </c>
      <c r="F105" s="127" t="str">
        <f>'2025년 주요추진사업(NEW)'!F103</f>
        <v>수원시 팔달보건소 배리어프리키오스크 수어아바타 공급</v>
      </c>
      <c r="G105" s="127" t="str">
        <f>'2025년 주요추진사업(NEW)'!G103</f>
        <v>임철현</v>
      </c>
      <c r="H105" s="127" t="str">
        <f>'2025년 주요추진사업(NEW)'!H103</f>
        <v>8 계약완료</v>
      </c>
      <c r="I105" s="72" t="s">
        <v>515</v>
      </c>
      <c r="J105" s="72" t="s">
        <v>515</v>
      </c>
      <c r="K105" s="72" t="s">
        <v>516</v>
      </c>
      <c r="L105" s="129">
        <v>1200</v>
      </c>
      <c r="M105" s="129">
        <v>1200</v>
      </c>
      <c r="N105" s="129"/>
      <c r="O105" s="129">
        <v>1200</v>
      </c>
      <c r="P105" s="128"/>
      <c r="Q105" s="128">
        <f t="shared" si="0"/>
        <v>1200</v>
      </c>
      <c r="R105" s="129">
        <v>1200</v>
      </c>
      <c r="S105" s="102"/>
      <c r="T105" s="3"/>
      <c r="U105" s="3"/>
    </row>
    <row r="106" spans="1:21" ht="14.25" hidden="1">
      <c r="A106" s="5"/>
      <c r="B106" s="127" t="str">
        <f>'2025년 주요추진사업(NEW)'!B104</f>
        <v>2025-101</v>
      </c>
      <c r="C106" s="127" t="str">
        <f>'2025년 주요추진사업(NEW)'!C104</f>
        <v>수어</v>
      </c>
      <c r="D106" s="127" t="str">
        <f>'2025년 주요추진사업(NEW)'!D104</f>
        <v>경상북도</v>
      </c>
      <c r="E106" s="127" t="str">
        <f>'2025년 주요추진사업(NEW)'!E104</f>
        <v>경상북도</v>
      </c>
      <c r="F106" s="127" t="str">
        <f>'2025년 주요추진사업(NEW)'!F104</f>
        <v>경상북도 수어 솔루션 소개</v>
      </c>
      <c r="G106" s="127" t="str">
        <f>'2025년 주요추진사업(NEW)'!G104</f>
        <v>양승구</v>
      </c>
      <c r="H106" s="127" t="str">
        <f>'2025년 주요추진사업(NEW)'!H104</f>
        <v>3 제안중</v>
      </c>
      <c r="I106" s="110"/>
      <c r="J106" s="110"/>
      <c r="K106" s="110"/>
      <c r="L106" s="128"/>
      <c r="M106" s="128"/>
      <c r="N106" s="128"/>
      <c r="O106" s="128"/>
      <c r="P106" s="128"/>
      <c r="Q106" s="128">
        <f t="shared" si="0"/>
        <v>0</v>
      </c>
      <c r="R106" s="128">
        <f>VLOOKUP(B106, '2025년 주요추진사업(NEW)'!B:O, 14, FALSE)</f>
        <v>0</v>
      </c>
      <c r="S106" s="102"/>
      <c r="T106" s="3"/>
      <c r="U106" s="3"/>
    </row>
    <row r="107" spans="1:21" ht="14.25">
      <c r="A107" s="5"/>
      <c r="B107" s="127" t="str">
        <f>'2025년 주요추진사업(NEW)'!B105</f>
        <v>2025-102</v>
      </c>
      <c r="C107" s="127" t="str">
        <f>'2025년 주요추진사업(NEW)'!C105</f>
        <v>수어</v>
      </c>
      <c r="D107" s="127" t="str">
        <f>'2025년 주요추진사업(NEW)'!D105</f>
        <v>법원행정처</v>
      </c>
      <c r="E107" s="127" t="str">
        <f>'2025년 주요추진사업(NEW)'!E105</f>
        <v>법원행정처</v>
      </c>
      <c r="F107" s="127" t="str">
        <f>'2025년 주요추진사업(NEW)'!F105</f>
        <v xml:space="preserve">법원행정처 재판절차별 법률용어 수어 영상 제작  </v>
      </c>
      <c r="G107" s="127" t="str">
        <f>'2025년 주요추진사업(NEW)'!G105</f>
        <v>양승구</v>
      </c>
      <c r="H107" s="127" t="str">
        <f>'2025년 주요추진사업(NEW)'!H105</f>
        <v>8 계약완료</v>
      </c>
      <c r="I107" s="72" t="s">
        <v>517</v>
      </c>
      <c r="J107" s="72" t="s">
        <v>517</v>
      </c>
      <c r="K107" s="72" t="s">
        <v>518</v>
      </c>
      <c r="L107" s="129">
        <v>17793</v>
      </c>
      <c r="M107" s="129">
        <v>17793</v>
      </c>
      <c r="N107" s="128"/>
      <c r="O107" s="128"/>
      <c r="P107" s="129">
        <v>17793</v>
      </c>
      <c r="Q107" s="128">
        <f t="shared" si="0"/>
        <v>17793</v>
      </c>
      <c r="R107" s="128">
        <f>VLOOKUP(B107, '2025년 주요추진사업(NEW)'!B:O, 14, FALSE)</f>
        <v>20000</v>
      </c>
      <c r="S107" s="102"/>
      <c r="T107" s="3"/>
      <c r="U107" s="3"/>
    </row>
    <row r="108" spans="1:21" ht="14.25" hidden="1">
      <c r="A108" s="5"/>
      <c r="B108" s="127" t="str">
        <f>'2025년 주요추진사업(NEW)'!B106</f>
        <v>2025-103</v>
      </c>
      <c r="C108" s="127" t="str">
        <f>'2025년 주요추진사업(NEW)'!C106</f>
        <v>수어</v>
      </c>
      <c r="D108" s="127" t="str">
        <f>'2025년 주요추진사업(NEW)'!D106</f>
        <v>식약처 식품안전인증과</v>
      </c>
      <c r="E108" s="127" t="str">
        <f>'2025년 주요추진사업(NEW)'!E106</f>
        <v>식약처 식품안전인증과</v>
      </c>
      <c r="F108" s="127" t="str">
        <f>'2025년 주요추진사업(NEW)'!F106</f>
        <v>푸드QR연계 AI기반 실시간 수어 생성시스템(구독형)</v>
      </c>
      <c r="G108" s="127" t="str">
        <f>'2025년 주요추진사업(NEW)'!G106</f>
        <v>임철현</v>
      </c>
      <c r="H108" s="127" t="str">
        <f>'2025년 주요추진사업(NEW)'!H106</f>
        <v>2 견적제출</v>
      </c>
      <c r="I108" s="110"/>
      <c r="J108" s="110"/>
      <c r="K108" s="110"/>
      <c r="L108" s="128"/>
      <c r="M108" s="128"/>
      <c r="N108" s="128"/>
      <c r="O108" s="128"/>
      <c r="P108" s="128"/>
      <c r="Q108" s="128">
        <f t="shared" si="0"/>
        <v>0</v>
      </c>
      <c r="R108" s="128">
        <f>VLOOKUP(B108, '2025년 주요추진사업(NEW)'!B:O, 14, FALSE)</f>
        <v>0</v>
      </c>
      <c r="S108" s="102"/>
      <c r="T108" s="3"/>
      <c r="U108" s="3"/>
    </row>
    <row r="109" spans="1:21" ht="14.25" hidden="1">
      <c r="A109" s="5"/>
      <c r="B109" s="127" t="str">
        <f>'2025년 주요추진사업(NEW)'!B107</f>
        <v>2025-104</v>
      </c>
      <c r="C109" s="127" t="str">
        <f>'2025년 주요추진사업(NEW)'!C107</f>
        <v>AICC</v>
      </c>
      <c r="D109" s="127" t="str">
        <f>'2025년 주요추진사업(NEW)'!D107</f>
        <v>모던텍</v>
      </c>
      <c r="E109" s="127" t="str">
        <f>'2025년 주요추진사업(NEW)'!E107</f>
        <v>모던텍</v>
      </c>
      <c r="F109" s="127" t="str">
        <f>'2025년 주요추진사업(NEW)'!F107</f>
        <v xml:space="preserve">모던텍 음성봇(SaaS) 도입 및 고객센터 운영
</v>
      </c>
      <c r="G109" s="127" t="str">
        <f>'2025년 주요추진사업(NEW)'!G107</f>
        <v>오민규</v>
      </c>
      <c r="H109" s="127" t="str">
        <f>'2025년 주요추진사업(NEW)'!H107</f>
        <v>1 영업중</v>
      </c>
      <c r="I109" s="110"/>
      <c r="J109" s="110"/>
      <c r="K109" s="110"/>
      <c r="L109" s="128"/>
      <c r="M109" s="128"/>
      <c r="N109" s="128"/>
      <c r="O109" s="128"/>
      <c r="P109" s="128"/>
      <c r="Q109" s="128">
        <f t="shared" si="0"/>
        <v>0</v>
      </c>
      <c r="R109" s="128">
        <f>VLOOKUP(B109, '2025년 주요추진사업(NEW)'!B:O, 14, FALSE)</f>
        <v>0</v>
      </c>
      <c r="S109" s="102"/>
      <c r="T109" s="3"/>
      <c r="U109" s="3"/>
    </row>
    <row r="110" spans="1:21" ht="14.25" hidden="1">
      <c r="A110" s="5"/>
      <c r="B110" s="127" t="str">
        <f>'2025년 주요추진사업(NEW)'!B108</f>
        <v>2025-105</v>
      </c>
      <c r="C110" s="127" t="str">
        <f>'2025년 주요추진사업(NEW)'!C108</f>
        <v>기타서비스</v>
      </c>
      <c r="D110" s="127" t="str">
        <f>'2025년 주요추진사업(NEW)'!D108</f>
        <v>한국지역정보개발원</v>
      </c>
      <c r="E110" s="127" t="str">
        <f>'2025년 주요추진사업(NEW)'!E108</f>
        <v>한국지역정보개발원</v>
      </c>
      <c r="F110" s="127" t="str">
        <f>'2025년 주요추진사업(NEW)'!F108</f>
        <v>26년 재난관리자원 통합관리시스템 유지관리 및 기술지원</v>
      </c>
      <c r="G110" s="127" t="str">
        <f>'2025년 주요추진사업(NEW)'!G108</f>
        <v>임철현</v>
      </c>
      <c r="H110" s="127" t="str">
        <f>'2025년 주요추진사업(NEW)'!H108</f>
        <v>5 DROP</v>
      </c>
      <c r="I110" s="110"/>
      <c r="J110" s="110"/>
      <c r="K110" s="110"/>
      <c r="L110" s="128"/>
      <c r="M110" s="128"/>
      <c r="N110" s="128"/>
      <c r="O110" s="128"/>
      <c r="P110" s="128"/>
      <c r="Q110" s="128">
        <f t="shared" si="0"/>
        <v>0</v>
      </c>
      <c r="R110" s="128">
        <f>VLOOKUP(B110, '2025년 주요추진사업(NEW)'!B:O, 14, FALSE)</f>
        <v>0</v>
      </c>
      <c r="S110" s="102"/>
      <c r="T110" s="3"/>
      <c r="U110" s="3"/>
    </row>
    <row r="111" spans="1:21" ht="14.25" hidden="1">
      <c r="A111" s="5"/>
      <c r="B111" s="127" t="str">
        <f>'2025년 주요추진사업(NEW)'!B109</f>
        <v>2025-106</v>
      </c>
      <c r="C111" s="127" t="str">
        <f>'2025년 주요추진사업(NEW)'!C109</f>
        <v>기타서비스</v>
      </c>
      <c r="D111" s="127" t="str">
        <f>'2025년 주요추진사업(NEW)'!D109</f>
        <v>중앙사회서비스원</v>
      </c>
      <c r="E111" s="127" t="str">
        <f>'2025년 주요추진사업(NEW)'!E109</f>
        <v>중앙사회서비스원</v>
      </c>
      <c r="F111" s="127" t="str">
        <f>'2025년 주요추진사업(NEW)'!F109</f>
        <v>26년 중앙사회서비스원 전산시스템 통합 유지관리</v>
      </c>
      <c r="G111" s="127" t="str">
        <f>'2025년 주요추진사업(NEW)'!G109</f>
        <v>임철현</v>
      </c>
      <c r="H111" s="127" t="str">
        <f>'2025년 주요추진사업(NEW)'!H109</f>
        <v>6 실주</v>
      </c>
      <c r="I111" s="110"/>
      <c r="J111" s="110"/>
      <c r="K111" s="110"/>
      <c r="L111" s="128"/>
      <c r="M111" s="128"/>
      <c r="N111" s="128"/>
      <c r="O111" s="128"/>
      <c r="P111" s="128"/>
      <c r="Q111" s="128">
        <f t="shared" si="0"/>
        <v>0</v>
      </c>
      <c r="R111" s="128">
        <f>VLOOKUP(B111, '2025년 주요추진사업(NEW)'!B:O, 14, FALSE)</f>
        <v>0</v>
      </c>
      <c r="S111" s="102"/>
      <c r="T111" s="3"/>
      <c r="U111" s="3"/>
    </row>
    <row r="112" spans="1:21" ht="16.5" hidden="1" customHeight="1">
      <c r="A112" s="5"/>
      <c r="B112" s="127" t="str">
        <f>'2025년 주요추진사업(NEW)'!B110</f>
        <v>2025-107</v>
      </c>
      <c r="C112" s="127" t="str">
        <f>'2025년 주요추진사업(NEW)'!C110</f>
        <v>수어</v>
      </c>
      <c r="D112" s="127" t="str">
        <f>'2025년 주요추진사업(NEW)'!D110</f>
        <v>CJ올리브네트웤스</v>
      </c>
      <c r="E112" s="127" t="str">
        <f>'2025년 주요추진사업(NEW)'!E110</f>
        <v>CJ올리브네트웤스</v>
      </c>
      <c r="F112" s="127" t="str">
        <f>'2025년 주요추진사업(NEW)'!F110</f>
        <v>CJ 계열사 Web/APP/Kiosk 수어 서비스</v>
      </c>
      <c r="G112" s="127" t="str">
        <f>'2025년 주요추진사업(NEW)'!G110</f>
        <v>오민규</v>
      </c>
      <c r="H112" s="127" t="str">
        <f>'2025년 주요추진사업(NEW)'!H110</f>
        <v>1 영업중</v>
      </c>
      <c r="I112" s="110"/>
      <c r="J112" s="110"/>
      <c r="K112" s="110"/>
      <c r="L112" s="128"/>
      <c r="M112" s="128"/>
      <c r="N112" s="128"/>
      <c r="O112" s="128"/>
      <c r="P112" s="128"/>
      <c r="Q112" s="128">
        <f t="shared" si="0"/>
        <v>0</v>
      </c>
      <c r="R112" s="128">
        <f>VLOOKUP(B112, '2025년 주요추진사업(NEW)'!B:O, 14, FALSE)</f>
        <v>0</v>
      </c>
      <c r="S112" s="102"/>
      <c r="T112" s="3"/>
      <c r="U112" s="3"/>
    </row>
    <row r="113" spans="1:21" ht="14.25" hidden="1">
      <c r="A113" s="5"/>
      <c r="B113" s="127" t="str">
        <f>'2025년 주요추진사업(NEW)'!B111</f>
        <v>2025-108</v>
      </c>
      <c r="C113" s="127" t="str">
        <f>'2025년 주요추진사업(NEW)'!C111</f>
        <v>수어</v>
      </c>
      <c r="D113" s="127" t="str">
        <f>'2025년 주요추진사업(NEW)'!D111</f>
        <v>모던텍</v>
      </c>
      <c r="E113" s="127" t="str">
        <f>'2025년 주요추진사업(NEW)'!E111</f>
        <v>모던텍</v>
      </c>
      <c r="F113" s="127" t="str">
        <f>'2025년 주요추진사업(NEW)'!F111</f>
        <v>전기차 충전단말기 Kiosk 수어 서비스</v>
      </c>
      <c r="G113" s="127" t="str">
        <f>'2025년 주요추진사업(NEW)'!G111</f>
        <v>오민규</v>
      </c>
      <c r="H113" s="127" t="str">
        <f>'2025년 주요추진사업(NEW)'!H111</f>
        <v>1 영업중</v>
      </c>
      <c r="I113" s="110"/>
      <c r="J113" s="110"/>
      <c r="K113" s="110"/>
      <c r="L113" s="128"/>
      <c r="M113" s="128"/>
      <c r="N113" s="128"/>
      <c r="O113" s="128"/>
      <c r="P113" s="128"/>
      <c r="Q113" s="128">
        <f t="shared" si="0"/>
        <v>0</v>
      </c>
      <c r="R113" s="128">
        <f>VLOOKUP(B113, '2025년 주요추진사업(NEW)'!B:O, 14, FALSE)</f>
        <v>0</v>
      </c>
      <c r="S113" s="102"/>
      <c r="T113" s="3"/>
      <c r="U113" s="3"/>
    </row>
    <row r="114" spans="1:21" ht="14.25" hidden="1">
      <c r="A114" s="5"/>
      <c r="B114" s="127" t="str">
        <f>'2025년 주요추진사업(NEW)'!B112</f>
        <v>2025-109</v>
      </c>
      <c r="C114" s="127" t="str">
        <f>'2025년 주요추진사업(NEW)'!C112</f>
        <v>수어</v>
      </c>
      <c r="D114" s="127" t="str">
        <f>'2025년 주요추진사업(NEW)'!D112</f>
        <v>MG새마을금고</v>
      </c>
      <c r="E114" s="127" t="str">
        <f>'2025년 주요추진사업(NEW)'!E112</f>
        <v>포시에스</v>
      </c>
      <c r="F114" s="127" t="str">
        <f>'2025년 주요추진사업(NEW)'!F112</f>
        <v xml:space="preserve">MG새마을금고 디지털창구 전자서식 시스템 고도화 사업_수어 제안 </v>
      </c>
      <c r="G114" s="127" t="str">
        <f>'2025년 주요추진사업(NEW)'!G112</f>
        <v>양승구</v>
      </c>
      <c r="H114" s="127" t="str">
        <f>'2025년 주요추진사업(NEW)'!H112</f>
        <v>4 입찰중</v>
      </c>
      <c r="I114" s="110"/>
      <c r="J114" s="110"/>
      <c r="K114" s="110"/>
      <c r="L114" s="128"/>
      <c r="M114" s="128"/>
      <c r="N114" s="128"/>
      <c r="O114" s="128"/>
      <c r="P114" s="128"/>
      <c r="Q114" s="128">
        <f t="shared" si="0"/>
        <v>0</v>
      </c>
      <c r="R114" s="129">
        <v>63000</v>
      </c>
      <c r="S114" s="102"/>
      <c r="T114" s="3"/>
      <c r="U114" s="3"/>
    </row>
    <row r="115" spans="1:21" ht="14.25" hidden="1">
      <c r="A115" s="5"/>
      <c r="B115" s="127" t="str">
        <f>'2025년 주요추진사업(NEW)'!B113</f>
        <v>2025-110</v>
      </c>
      <c r="C115" s="127" t="str">
        <f>'2025년 주요추진사업(NEW)'!C113</f>
        <v>수어</v>
      </c>
      <c r="D115" s="127" t="str">
        <f>'2025년 주요추진사업(NEW)'!D113</f>
        <v>KBS</v>
      </c>
      <c r="E115" s="127" t="str">
        <f>'2025년 주요추진사업(NEW)'!E113</f>
        <v>더피프티원</v>
      </c>
      <c r="F115" s="127" t="str">
        <f>'2025년 주요추진사업(NEW)'!F113</f>
        <v>KBS 방송국 - AI 솔루션 소개 및 제안</v>
      </c>
      <c r="G115" s="127" t="str">
        <f>'2025년 주요추진사업(NEW)'!G113</f>
        <v>양승구</v>
      </c>
      <c r="H115" s="127" t="str">
        <f>'2025년 주요추진사업(NEW)'!H113</f>
        <v>1 영업중</v>
      </c>
      <c r="I115" s="110"/>
      <c r="J115" s="110"/>
      <c r="K115" s="110"/>
      <c r="L115" s="128"/>
      <c r="M115" s="128"/>
      <c r="N115" s="128"/>
      <c r="O115" s="128"/>
      <c r="P115" s="128"/>
      <c r="Q115" s="128">
        <f t="shared" si="0"/>
        <v>0</v>
      </c>
      <c r="R115" s="128">
        <f>VLOOKUP(B115, '2025년 주요추진사업(NEW)'!B:O, 14, FALSE)</f>
        <v>0</v>
      </c>
      <c r="S115" s="102"/>
      <c r="T115" s="3"/>
      <c r="U115" s="3"/>
    </row>
    <row r="116" spans="1:21" ht="14.25" hidden="1">
      <c r="A116" s="5"/>
      <c r="B116" s="127" t="str">
        <f>'2025년 주요추진사업(NEW)'!B114</f>
        <v>2025-111</v>
      </c>
      <c r="C116" s="127" t="str">
        <f>'2025년 주요추진사업(NEW)'!C114</f>
        <v>수어</v>
      </c>
      <c r="D116" s="127" t="str">
        <f>'2025년 주요추진사업(NEW)'!D114</f>
        <v>SK E&amp;S</v>
      </c>
      <c r="E116" s="127" t="str">
        <f>'2025년 주요추진사업(NEW)'!E114</f>
        <v>SK E&amp;S</v>
      </c>
      <c r="F116" s="127" t="str">
        <f>'2025년 주요추진사업(NEW)'!F114</f>
        <v>SK주유소, 충전소 수어 아바타 제안</v>
      </c>
      <c r="G116" s="127" t="str">
        <f>'2025년 주요추진사업(NEW)'!G114</f>
        <v>오민규</v>
      </c>
      <c r="H116" s="127" t="str">
        <f>'2025년 주요추진사업(NEW)'!H114</f>
        <v>1 영업중</v>
      </c>
      <c r="I116" s="110"/>
      <c r="J116" s="110"/>
      <c r="K116" s="110"/>
      <c r="L116" s="128"/>
      <c r="M116" s="128"/>
      <c r="N116" s="128"/>
      <c r="O116" s="128"/>
      <c r="P116" s="128"/>
      <c r="Q116" s="128">
        <f t="shared" si="0"/>
        <v>0</v>
      </c>
      <c r="R116" s="128">
        <f>VLOOKUP(B116, '2025년 주요추진사업(NEW)'!B:O, 14, FALSE)</f>
        <v>0</v>
      </c>
      <c r="S116" s="102"/>
      <c r="T116" s="3"/>
      <c r="U116" s="3"/>
    </row>
    <row r="117" spans="1:21" ht="14.25" hidden="1">
      <c r="A117" s="5"/>
      <c r="B117" s="127" t="str">
        <f>'2025년 주요추진사업(NEW)'!B115</f>
        <v>2025-112</v>
      </c>
      <c r="C117" s="127" t="str">
        <f>'2025년 주요추진사업(NEW)'!C115</f>
        <v>수어</v>
      </c>
      <c r="D117" s="127" t="str">
        <f>'2025년 주요추진사업(NEW)'!D115</f>
        <v>한국승강기안전공단</v>
      </c>
      <c r="E117" s="127" t="str">
        <f>'2025년 주요추진사업(NEW)'!E115</f>
        <v>한국승강기안전공단</v>
      </c>
      <c r="F117" s="127" t="str">
        <f>'2025년 주요추진사업(NEW)'!F115</f>
        <v>한국승강기안전공단 승강기 비상상황시 시청각장애인 안내시스템</v>
      </c>
      <c r="G117" s="127" t="str">
        <f>'2025년 주요추진사업(NEW)'!G115</f>
        <v>임철현</v>
      </c>
      <c r="H117" s="127" t="str">
        <f>'2025년 주요추진사업(NEW)'!H115</f>
        <v>1 영업중</v>
      </c>
      <c r="I117" s="110"/>
      <c r="J117" s="110"/>
      <c r="K117" s="110"/>
      <c r="L117" s="128"/>
      <c r="M117" s="128"/>
      <c r="N117" s="128"/>
      <c r="O117" s="128"/>
      <c r="P117" s="128"/>
      <c r="Q117" s="128">
        <f t="shared" si="0"/>
        <v>0</v>
      </c>
      <c r="R117" s="128">
        <f>VLOOKUP(B117, '2025년 주요추진사업(NEW)'!B:O, 14, FALSE)</f>
        <v>0</v>
      </c>
      <c r="S117" s="102"/>
      <c r="T117" s="3"/>
      <c r="U117" s="3"/>
    </row>
    <row r="118" spans="1:21" ht="14.25" hidden="1">
      <c r="A118" s="5"/>
      <c r="B118" s="127" t="str">
        <f>'2025년 주요추진사업(NEW)'!B116</f>
        <v>2025-113</v>
      </c>
      <c r="C118" s="127" t="str">
        <f>'2025년 주요추진사업(NEW)'!C116</f>
        <v>수어</v>
      </c>
      <c r="D118" s="127" t="str">
        <f>'2025년 주요추진사업(NEW)'!D116</f>
        <v>BNK부산은행</v>
      </c>
      <c r="E118" s="127" t="str">
        <f>'2025년 주요추진사업(NEW)'!E116</f>
        <v>BNK부산은행</v>
      </c>
      <c r="F118" s="127" t="str">
        <f>'2025년 주요추진사업(NEW)'!F116</f>
        <v xml:space="preserve">BNK부산은행 차세대 구축 </v>
      </c>
      <c r="G118" s="127" t="str">
        <f>'2025년 주요추진사업(NEW)'!G116</f>
        <v>양승구</v>
      </c>
      <c r="H118" s="127" t="str">
        <f>'2025년 주요추진사업(NEW)'!H116</f>
        <v>3 제안중</v>
      </c>
      <c r="I118" s="110"/>
      <c r="J118" s="110"/>
      <c r="K118" s="110"/>
      <c r="L118" s="128"/>
      <c r="M118" s="128"/>
      <c r="N118" s="128"/>
      <c r="O118" s="128"/>
      <c r="P118" s="128"/>
      <c r="Q118" s="128">
        <f t="shared" si="0"/>
        <v>0</v>
      </c>
      <c r="R118" s="128">
        <f>VLOOKUP(B118, '2025년 주요추진사업(NEW)'!B:O, 14, FALSE)</f>
        <v>0</v>
      </c>
      <c r="S118" s="102"/>
      <c r="T118" s="3"/>
      <c r="U118" s="3"/>
    </row>
    <row r="119" spans="1:21" ht="14.25" hidden="1">
      <c r="A119" s="5"/>
      <c r="B119" s="127" t="str">
        <f>'2025년 주요추진사업(NEW)'!B117</f>
        <v>2025-114</v>
      </c>
      <c r="C119" s="127" t="str">
        <f>'2025년 주요추진사업(NEW)'!C117</f>
        <v>수어</v>
      </c>
      <c r="D119" s="127" t="str">
        <f>'2025년 주요추진사업(NEW)'!D117</f>
        <v>고양특례시</v>
      </c>
      <c r="E119" s="127" t="str">
        <f>'2025년 주요추진사업(NEW)'!E117</f>
        <v>고양문화재단</v>
      </c>
      <c r="F119" s="127" t="str">
        <f>'2025년 주요추진사업(NEW)'!F117</f>
        <v xml:space="preserve">고양시 문화재단에 AI수어 서비스 제안 </v>
      </c>
      <c r="G119" s="127" t="str">
        <f>'2025년 주요추진사업(NEW)'!G117</f>
        <v>양승구</v>
      </c>
      <c r="H119" s="127" t="str">
        <f>'2025년 주요추진사업(NEW)'!H117</f>
        <v>3 제안중</v>
      </c>
      <c r="I119" s="110"/>
      <c r="J119" s="110"/>
      <c r="K119" s="110"/>
      <c r="L119" s="128"/>
      <c r="M119" s="128"/>
      <c r="N119" s="128"/>
      <c r="O119" s="128"/>
      <c r="P119" s="128"/>
      <c r="Q119" s="128">
        <f t="shared" si="0"/>
        <v>0</v>
      </c>
      <c r="R119" s="128">
        <f>VLOOKUP(B119, '2025년 주요추진사업(NEW)'!B:O, 14, FALSE)</f>
        <v>0</v>
      </c>
      <c r="S119" s="102"/>
      <c r="T119" s="3"/>
      <c r="U119" s="3"/>
    </row>
    <row r="120" spans="1:21" ht="14.25">
      <c r="A120" s="5"/>
      <c r="B120" s="2"/>
      <c r="C120" s="3"/>
      <c r="D120" s="3"/>
      <c r="E120" s="3"/>
      <c r="F120" s="3"/>
      <c r="G120" s="3"/>
      <c r="H120" s="3"/>
      <c r="I120" s="3"/>
      <c r="J120" s="3"/>
      <c r="K120" s="3"/>
      <c r="L120" s="3"/>
      <c r="M120" s="3"/>
      <c r="N120" s="3"/>
      <c r="O120" s="3"/>
      <c r="P120" s="3"/>
      <c r="Q120" s="3"/>
      <c r="R120" s="3"/>
      <c r="S120" s="3"/>
      <c r="T120" s="3"/>
      <c r="U120" s="3"/>
    </row>
    <row r="121" spans="1:21" ht="15">
      <c r="A121" s="31"/>
      <c r="B121" s="32"/>
      <c r="C121" s="33"/>
      <c r="D121" s="33"/>
      <c r="E121" s="33"/>
      <c r="F121" s="33"/>
      <c r="G121" s="33"/>
      <c r="H121" s="136" t="s">
        <v>19</v>
      </c>
      <c r="I121" s="33"/>
      <c r="J121" s="33"/>
      <c r="K121" s="33"/>
      <c r="L121" s="36">
        <f t="shared" ref="L121:Q121" si="3">SUM(L6:L119)</f>
        <v>1643522.0348181818</v>
      </c>
      <c r="M121" s="36">
        <f t="shared" si="3"/>
        <v>1513522.0348181818</v>
      </c>
      <c r="N121" s="36">
        <f t="shared" si="3"/>
        <v>99719.801000000007</v>
      </c>
      <c r="O121" s="36">
        <f t="shared" si="3"/>
        <v>7533.6189999999997</v>
      </c>
      <c r="P121" s="36">
        <f t="shared" si="3"/>
        <v>79080.619000000006</v>
      </c>
      <c r="Q121" s="36">
        <f t="shared" si="3"/>
        <v>186334.03899999999</v>
      </c>
      <c r="R121" s="33"/>
      <c r="S121" s="33"/>
      <c r="T121" s="37"/>
      <c r="U121" s="37"/>
    </row>
    <row r="122" spans="1:21" ht="14.25">
      <c r="A122" s="5"/>
      <c r="B122" s="2"/>
      <c r="C122" s="3"/>
      <c r="D122" s="3"/>
      <c r="E122" s="3"/>
      <c r="F122" s="3"/>
      <c r="G122" s="3"/>
      <c r="H122" s="3"/>
      <c r="I122" s="3"/>
      <c r="J122" s="3"/>
      <c r="K122" s="3"/>
      <c r="L122" s="3"/>
      <c r="M122" s="3"/>
      <c r="N122" s="3"/>
      <c r="O122" s="3"/>
      <c r="P122" s="3"/>
      <c r="Q122" s="3"/>
      <c r="R122" s="3"/>
      <c r="S122" s="3"/>
      <c r="T122" s="3"/>
      <c r="U122" s="3"/>
    </row>
    <row r="123" spans="1:21" ht="14.25">
      <c r="A123" s="5"/>
      <c r="B123" s="2"/>
      <c r="C123" s="3"/>
      <c r="D123" s="3"/>
      <c r="E123" s="3"/>
      <c r="F123" s="3"/>
      <c r="G123" s="3"/>
      <c r="H123" s="3"/>
      <c r="I123" s="3"/>
      <c r="J123" s="3"/>
      <c r="K123" s="3"/>
      <c r="L123" s="3"/>
      <c r="M123" s="10" t="s">
        <v>20</v>
      </c>
      <c r="N123" s="3"/>
      <c r="O123" s="3"/>
      <c r="P123" s="3"/>
      <c r="Q123" s="3"/>
      <c r="R123" s="3"/>
      <c r="S123" s="3"/>
      <c r="T123" s="3"/>
      <c r="U123" s="3"/>
    </row>
    <row r="124" spans="1:21" ht="14.25">
      <c r="A124" s="5"/>
      <c r="B124" s="2"/>
      <c r="C124" s="3"/>
      <c r="D124" s="3"/>
      <c r="E124" s="3"/>
      <c r="F124" s="3"/>
      <c r="G124" s="3"/>
      <c r="H124" s="3"/>
      <c r="I124" s="3"/>
      <c r="J124" s="3"/>
      <c r="K124" s="3"/>
      <c r="L124" s="3"/>
      <c r="M124" s="3"/>
      <c r="N124" s="3"/>
      <c r="O124" s="3"/>
      <c r="P124" s="3"/>
      <c r="Q124" s="3"/>
      <c r="R124" s="3"/>
      <c r="S124" s="3"/>
      <c r="T124" s="3"/>
      <c r="U124" s="3"/>
    </row>
    <row r="125" spans="1:21" ht="14.25">
      <c r="A125" s="5"/>
      <c r="B125" s="2"/>
      <c r="C125" s="3"/>
      <c r="D125" s="3"/>
      <c r="E125" s="3"/>
      <c r="F125" s="3"/>
      <c r="G125" s="3"/>
      <c r="H125" s="3"/>
      <c r="I125" s="3"/>
      <c r="J125" s="3"/>
      <c r="K125" s="3"/>
      <c r="L125" s="3"/>
      <c r="M125" s="3"/>
      <c r="N125" s="3"/>
      <c r="O125" s="3"/>
      <c r="P125" s="3"/>
      <c r="Q125" s="3"/>
      <c r="R125" s="3"/>
      <c r="S125" s="3"/>
      <c r="T125" s="3"/>
      <c r="U125" s="3"/>
    </row>
    <row r="126" spans="1:21" ht="14.25">
      <c r="A126" s="5"/>
      <c r="B126" s="2"/>
      <c r="C126" s="3"/>
      <c r="D126" s="3"/>
      <c r="E126" s="3"/>
      <c r="F126" s="3"/>
      <c r="G126" s="3"/>
      <c r="H126" s="3"/>
      <c r="I126" s="3"/>
      <c r="J126" s="3"/>
      <c r="K126" s="3"/>
      <c r="L126" s="3"/>
      <c r="M126" s="3"/>
      <c r="N126" s="3"/>
      <c r="O126" s="3"/>
      <c r="P126" s="3"/>
      <c r="Q126" s="3"/>
      <c r="R126" s="3"/>
      <c r="S126" s="3"/>
      <c r="T126" s="3"/>
      <c r="U126" s="3"/>
    </row>
    <row r="127" spans="1:21" ht="14.25">
      <c r="A127" s="5"/>
      <c r="B127" s="2"/>
      <c r="C127" s="3"/>
      <c r="D127" s="3"/>
      <c r="E127" s="3"/>
      <c r="F127" s="3"/>
      <c r="G127" s="3"/>
      <c r="H127" s="3"/>
      <c r="I127" s="3"/>
      <c r="J127" s="3"/>
      <c r="K127" s="3"/>
      <c r="L127" s="3"/>
      <c r="M127" s="3"/>
      <c r="N127" s="3"/>
      <c r="O127" s="3"/>
      <c r="P127" s="3"/>
      <c r="Q127" s="3"/>
      <c r="R127" s="3"/>
      <c r="S127" s="3"/>
      <c r="T127" s="3"/>
      <c r="U127" s="3"/>
    </row>
    <row r="128" spans="1:21" ht="14.25">
      <c r="A128" s="5"/>
      <c r="B128" s="2"/>
      <c r="C128" s="3"/>
      <c r="D128" s="3"/>
      <c r="E128" s="3"/>
      <c r="F128" s="10"/>
      <c r="G128" s="3"/>
      <c r="H128" s="3"/>
      <c r="I128" s="3"/>
      <c r="J128" s="3"/>
      <c r="K128" s="3"/>
      <c r="L128" s="3"/>
      <c r="M128" s="3"/>
      <c r="N128" s="3"/>
      <c r="O128" s="3"/>
      <c r="P128" s="3"/>
      <c r="Q128" s="3"/>
      <c r="R128" s="3"/>
      <c r="S128" s="3"/>
      <c r="T128" s="3"/>
      <c r="U128" s="3"/>
    </row>
    <row r="129" spans="1:21" ht="14.25">
      <c r="A129" s="5"/>
      <c r="B129" s="2"/>
      <c r="C129" s="3"/>
      <c r="D129" s="3"/>
      <c r="E129" s="3"/>
      <c r="F129" s="3"/>
      <c r="G129" s="3"/>
      <c r="H129" s="3"/>
      <c r="I129" s="3"/>
      <c r="J129" s="3"/>
      <c r="K129" s="3"/>
      <c r="L129" s="3"/>
      <c r="M129" s="3"/>
      <c r="N129" s="3"/>
      <c r="O129" s="3"/>
      <c r="P129" s="3"/>
      <c r="Q129" s="3"/>
      <c r="R129" s="3"/>
      <c r="S129" s="3"/>
      <c r="T129" s="3"/>
      <c r="U129" s="3"/>
    </row>
    <row r="130" spans="1:21" ht="14.25">
      <c r="A130" s="5"/>
      <c r="B130" s="2"/>
      <c r="C130" s="3"/>
      <c r="D130" s="3"/>
      <c r="E130" s="3"/>
      <c r="F130" s="3"/>
      <c r="G130" s="3"/>
      <c r="H130" s="3"/>
      <c r="I130" s="3"/>
      <c r="J130" s="3"/>
      <c r="K130" s="3"/>
      <c r="L130" s="3"/>
      <c r="M130" s="3"/>
      <c r="N130" s="3"/>
      <c r="O130" s="3"/>
      <c r="P130" s="3"/>
      <c r="Q130" s="3"/>
      <c r="R130" s="3"/>
      <c r="S130" s="3"/>
      <c r="T130" s="3"/>
      <c r="U130" s="3"/>
    </row>
    <row r="131" spans="1:21" ht="14.25">
      <c r="A131" s="5"/>
      <c r="B131" s="2"/>
      <c r="C131" s="3"/>
      <c r="D131" s="3"/>
      <c r="E131" s="3"/>
      <c r="F131" s="3"/>
      <c r="G131" s="3"/>
      <c r="H131" s="3"/>
      <c r="I131" s="3"/>
      <c r="J131" s="3"/>
      <c r="K131" s="3"/>
      <c r="L131" s="3"/>
      <c r="M131" s="3"/>
      <c r="N131" s="3"/>
      <c r="O131" s="3"/>
      <c r="P131" s="3"/>
      <c r="Q131" s="3"/>
      <c r="R131" s="3"/>
      <c r="S131" s="3"/>
      <c r="T131" s="3"/>
      <c r="U131" s="3"/>
    </row>
    <row r="132" spans="1:21" ht="14.25">
      <c r="A132" s="5"/>
      <c r="B132" s="2"/>
      <c r="C132" s="3"/>
      <c r="D132" s="3"/>
      <c r="E132" s="3"/>
      <c r="F132" s="3"/>
      <c r="G132" s="3"/>
      <c r="H132" s="3"/>
      <c r="I132" s="3"/>
      <c r="J132" s="3"/>
      <c r="K132" s="3"/>
      <c r="L132" s="3"/>
      <c r="M132" s="3"/>
      <c r="N132" s="3"/>
      <c r="O132" s="3"/>
      <c r="P132" s="3"/>
      <c r="Q132" s="3"/>
      <c r="R132" s="3"/>
      <c r="S132" s="3"/>
      <c r="T132" s="3"/>
      <c r="U132" s="3"/>
    </row>
    <row r="133" spans="1:21" ht="14.25">
      <c r="A133" s="5"/>
      <c r="B133" s="2"/>
      <c r="C133" s="3"/>
      <c r="D133" s="3"/>
      <c r="E133" s="3"/>
      <c r="F133" s="3"/>
      <c r="G133" s="3"/>
      <c r="H133" s="3"/>
      <c r="I133" s="3"/>
      <c r="J133" s="3"/>
      <c r="K133" s="3"/>
      <c r="L133" s="3"/>
      <c r="M133" s="3"/>
      <c r="N133" s="3"/>
      <c r="O133" s="3"/>
      <c r="P133" s="3"/>
      <c r="Q133" s="3"/>
      <c r="R133" s="3"/>
      <c r="S133" s="3"/>
      <c r="T133" s="3"/>
      <c r="U133" s="3"/>
    </row>
    <row r="134" spans="1:21" ht="12.75">
      <c r="A134" s="3"/>
      <c r="B134" s="3"/>
      <c r="C134" s="3"/>
      <c r="D134" s="3"/>
      <c r="E134" s="3"/>
      <c r="F134" s="3"/>
      <c r="G134" s="3"/>
      <c r="H134" s="3"/>
      <c r="I134" s="3"/>
      <c r="J134" s="3"/>
      <c r="K134" s="3"/>
      <c r="L134" s="3"/>
      <c r="M134" s="3"/>
      <c r="N134" s="3"/>
      <c r="O134" s="3"/>
      <c r="P134" s="3"/>
      <c r="Q134" s="3"/>
      <c r="R134" s="3"/>
      <c r="S134" s="3"/>
      <c r="T134" s="3"/>
      <c r="U134" s="3"/>
    </row>
    <row r="135" spans="1:21" ht="12.75">
      <c r="A135" s="3"/>
      <c r="B135" s="3"/>
      <c r="C135" s="3"/>
      <c r="D135" s="3"/>
      <c r="E135" s="3"/>
      <c r="F135" s="3"/>
      <c r="G135" s="3"/>
      <c r="H135" s="3"/>
      <c r="I135" s="3"/>
      <c r="J135" s="3"/>
      <c r="K135" s="3"/>
      <c r="L135" s="3"/>
      <c r="M135" s="3"/>
      <c r="N135" s="3"/>
      <c r="O135" s="3"/>
      <c r="P135" s="3"/>
      <c r="Q135" s="3"/>
      <c r="R135" s="3"/>
      <c r="S135" s="3"/>
      <c r="T135" s="3"/>
      <c r="U135" s="3"/>
    </row>
    <row r="136" spans="1:21" ht="12.75">
      <c r="A136" s="3"/>
      <c r="B136" s="3"/>
      <c r="C136" s="3"/>
      <c r="D136" s="3"/>
      <c r="E136" s="3"/>
      <c r="F136" s="3"/>
      <c r="G136" s="3"/>
      <c r="H136" s="3"/>
      <c r="I136" s="3"/>
      <c r="J136" s="3"/>
      <c r="K136" s="3"/>
      <c r="L136" s="3"/>
      <c r="M136" s="3"/>
      <c r="N136" s="3"/>
      <c r="O136" s="3"/>
      <c r="P136" s="3"/>
      <c r="Q136" s="3"/>
      <c r="R136" s="3"/>
      <c r="S136" s="3"/>
      <c r="T136" s="3"/>
      <c r="U136" s="3"/>
    </row>
    <row r="137" spans="1:21" ht="12.75">
      <c r="A137" s="3"/>
      <c r="B137" s="3"/>
      <c r="C137" s="3"/>
      <c r="D137" s="3"/>
      <c r="E137" s="3"/>
      <c r="F137" s="3"/>
      <c r="G137" s="3"/>
      <c r="H137" s="3"/>
      <c r="I137" s="3"/>
      <c r="J137" s="3"/>
      <c r="K137" s="3"/>
      <c r="L137" s="3"/>
      <c r="M137" s="3"/>
      <c r="N137" s="3"/>
      <c r="O137" s="3"/>
      <c r="P137" s="3"/>
      <c r="Q137" s="3"/>
      <c r="R137" s="3"/>
      <c r="S137" s="3"/>
      <c r="T137" s="3"/>
      <c r="U137" s="3"/>
    </row>
    <row r="138" spans="1:21" ht="12.75">
      <c r="A138" s="3"/>
      <c r="B138" s="3"/>
      <c r="C138" s="3"/>
      <c r="D138" s="3"/>
      <c r="E138" s="3"/>
      <c r="F138" s="3"/>
      <c r="G138" s="3"/>
      <c r="H138" s="3"/>
      <c r="I138" s="3"/>
      <c r="J138" s="3"/>
      <c r="K138" s="3"/>
      <c r="L138" s="3"/>
      <c r="M138" s="3"/>
      <c r="N138" s="3"/>
      <c r="O138" s="3"/>
      <c r="P138" s="3"/>
      <c r="Q138" s="3"/>
      <c r="R138" s="3"/>
      <c r="S138" s="3"/>
      <c r="T138" s="3"/>
      <c r="U138" s="3"/>
    </row>
    <row r="139" spans="1:21" ht="12.75">
      <c r="A139" s="3"/>
      <c r="B139" s="3"/>
      <c r="C139" s="3"/>
      <c r="D139" s="3"/>
      <c r="E139" s="3"/>
      <c r="F139" s="3"/>
      <c r="G139" s="3"/>
      <c r="H139" s="3"/>
      <c r="I139" s="3"/>
      <c r="J139" s="3"/>
      <c r="K139" s="3"/>
      <c r="L139" s="3"/>
      <c r="M139" s="3"/>
      <c r="N139" s="3"/>
      <c r="O139" s="3"/>
      <c r="P139" s="3"/>
      <c r="Q139" s="3"/>
      <c r="R139" s="3"/>
      <c r="S139" s="3"/>
      <c r="T139" s="3"/>
      <c r="U139" s="3"/>
    </row>
    <row r="140" spans="1:21" ht="12.75">
      <c r="A140" s="3"/>
      <c r="B140" s="3"/>
      <c r="C140" s="3"/>
      <c r="D140" s="3"/>
      <c r="E140" s="3"/>
      <c r="F140" s="3"/>
      <c r="G140" s="3"/>
      <c r="H140" s="3"/>
      <c r="I140" s="3"/>
      <c r="J140" s="3"/>
      <c r="K140" s="3"/>
      <c r="L140" s="3"/>
      <c r="M140" s="3"/>
      <c r="N140" s="3"/>
      <c r="O140" s="3"/>
      <c r="P140" s="3"/>
      <c r="Q140" s="3"/>
      <c r="R140" s="3"/>
      <c r="S140" s="3"/>
      <c r="T140" s="3"/>
      <c r="U140" s="3"/>
    </row>
    <row r="141" spans="1:21" ht="12.75">
      <c r="A141" s="3"/>
      <c r="B141" s="3"/>
      <c r="C141" s="3"/>
      <c r="D141" s="3"/>
      <c r="E141" s="3"/>
      <c r="F141" s="3"/>
      <c r="G141" s="3"/>
      <c r="H141" s="3"/>
      <c r="I141" s="3"/>
      <c r="J141" s="3"/>
      <c r="K141" s="3"/>
      <c r="L141" s="3"/>
      <c r="M141" s="3"/>
      <c r="N141" s="3"/>
      <c r="O141" s="3"/>
      <c r="P141" s="3"/>
      <c r="Q141" s="3"/>
      <c r="R141" s="3"/>
      <c r="S141" s="3"/>
      <c r="T141" s="3"/>
      <c r="U141" s="3"/>
    </row>
    <row r="142" spans="1:21" ht="12.75">
      <c r="A142" s="3"/>
      <c r="B142" s="3"/>
      <c r="C142" s="3"/>
      <c r="D142" s="3"/>
      <c r="E142" s="3"/>
      <c r="F142" s="3"/>
      <c r="G142" s="3"/>
      <c r="H142" s="3"/>
      <c r="I142" s="3"/>
      <c r="J142" s="3"/>
      <c r="K142" s="3"/>
      <c r="L142" s="3"/>
      <c r="M142" s="3"/>
      <c r="N142" s="3"/>
      <c r="O142" s="3"/>
      <c r="P142" s="3"/>
      <c r="Q142" s="3"/>
      <c r="R142" s="3"/>
      <c r="S142" s="3"/>
      <c r="T142" s="3"/>
      <c r="U142" s="3"/>
    </row>
    <row r="143" spans="1:21" ht="12.75">
      <c r="A143" s="3"/>
      <c r="B143" s="3"/>
      <c r="C143" s="3"/>
      <c r="D143" s="3"/>
      <c r="E143" s="3"/>
      <c r="F143" s="3"/>
      <c r="G143" s="3"/>
      <c r="H143" s="3"/>
      <c r="I143" s="3"/>
      <c r="J143" s="3"/>
      <c r="K143" s="3"/>
      <c r="L143" s="3"/>
      <c r="M143" s="3"/>
      <c r="N143" s="3"/>
      <c r="O143" s="3"/>
      <c r="P143" s="3"/>
      <c r="Q143" s="3"/>
      <c r="R143" s="3"/>
      <c r="S143" s="3"/>
      <c r="T143" s="3"/>
      <c r="U143" s="3"/>
    </row>
    <row r="144" spans="1:21" ht="12.75">
      <c r="A144" s="3"/>
      <c r="B144" s="3"/>
      <c r="C144" s="3"/>
      <c r="D144" s="3"/>
      <c r="E144" s="3"/>
      <c r="F144" s="3"/>
      <c r="G144" s="3"/>
      <c r="H144" s="3"/>
      <c r="I144" s="3"/>
      <c r="J144" s="3"/>
      <c r="K144" s="3"/>
      <c r="L144" s="3"/>
      <c r="M144" s="3"/>
      <c r="N144" s="3"/>
      <c r="O144" s="3"/>
      <c r="P144" s="3"/>
      <c r="Q144" s="3"/>
      <c r="R144" s="3"/>
      <c r="S144" s="3"/>
      <c r="T144" s="3"/>
      <c r="U144" s="3"/>
    </row>
    <row r="145" spans="1:21" ht="12.75">
      <c r="A145" s="3"/>
      <c r="B145" s="3"/>
      <c r="C145" s="3"/>
      <c r="D145" s="3"/>
      <c r="E145" s="3"/>
      <c r="F145" s="3"/>
      <c r="G145" s="3"/>
      <c r="H145" s="3"/>
      <c r="I145" s="3"/>
      <c r="J145" s="3"/>
      <c r="K145" s="3"/>
      <c r="L145" s="3"/>
      <c r="M145" s="3"/>
      <c r="N145" s="3"/>
      <c r="O145" s="3"/>
      <c r="P145" s="3"/>
      <c r="Q145" s="3"/>
      <c r="R145" s="3"/>
      <c r="S145" s="3"/>
      <c r="T145" s="3"/>
      <c r="U145" s="3"/>
    </row>
    <row r="146" spans="1:21" ht="12.75">
      <c r="A146" s="3"/>
      <c r="B146" s="3"/>
      <c r="C146" s="3"/>
      <c r="D146" s="3"/>
      <c r="E146" s="3"/>
      <c r="F146" s="3"/>
      <c r="G146" s="3"/>
      <c r="H146" s="3"/>
      <c r="I146" s="3"/>
      <c r="J146" s="3"/>
      <c r="K146" s="3"/>
      <c r="L146" s="3"/>
      <c r="M146" s="3"/>
      <c r="N146" s="3"/>
      <c r="O146" s="3"/>
      <c r="P146" s="3"/>
      <c r="Q146" s="3"/>
      <c r="R146" s="3"/>
      <c r="S146" s="3"/>
      <c r="T146" s="3"/>
      <c r="U146" s="3"/>
    </row>
    <row r="147" spans="1:21" ht="12.75">
      <c r="A147" s="3"/>
      <c r="B147" s="3"/>
      <c r="C147" s="3"/>
      <c r="D147" s="3"/>
      <c r="E147" s="3"/>
      <c r="F147" s="3"/>
      <c r="G147" s="3"/>
      <c r="H147" s="3"/>
      <c r="I147" s="3"/>
      <c r="J147" s="3"/>
      <c r="K147" s="3"/>
      <c r="L147" s="3"/>
      <c r="M147" s="3"/>
      <c r="N147" s="3"/>
      <c r="O147" s="3"/>
      <c r="P147" s="3"/>
      <c r="Q147" s="3"/>
      <c r="R147" s="3"/>
      <c r="S147" s="3"/>
      <c r="T147" s="3"/>
      <c r="U147" s="3"/>
    </row>
    <row r="148" spans="1:21" ht="12.75">
      <c r="A148" s="3"/>
      <c r="B148" s="3"/>
      <c r="C148" s="3"/>
      <c r="D148" s="3"/>
      <c r="E148" s="3"/>
      <c r="F148" s="3"/>
      <c r="G148" s="3"/>
      <c r="H148" s="3"/>
      <c r="I148" s="3"/>
      <c r="J148" s="3"/>
      <c r="K148" s="3"/>
      <c r="L148" s="3"/>
      <c r="M148" s="3"/>
      <c r="N148" s="3"/>
      <c r="O148" s="3"/>
      <c r="P148" s="3"/>
      <c r="Q148" s="3"/>
      <c r="R148" s="3"/>
      <c r="S148" s="3"/>
      <c r="T148" s="3"/>
      <c r="U148" s="3"/>
    </row>
    <row r="149" spans="1:21" ht="12.75">
      <c r="A149" s="3"/>
      <c r="B149" s="3"/>
      <c r="C149" s="3"/>
      <c r="D149" s="3"/>
      <c r="E149" s="3"/>
      <c r="F149" s="3"/>
      <c r="G149" s="3"/>
      <c r="H149" s="3"/>
      <c r="I149" s="3"/>
      <c r="J149" s="3"/>
      <c r="K149" s="3"/>
      <c r="L149" s="3"/>
      <c r="M149" s="3"/>
      <c r="N149" s="3"/>
      <c r="O149" s="3"/>
      <c r="P149" s="3"/>
      <c r="Q149" s="3"/>
      <c r="R149" s="3"/>
      <c r="S149" s="3"/>
      <c r="T149" s="3"/>
      <c r="U149" s="3"/>
    </row>
    <row r="150" spans="1:21" ht="12.75">
      <c r="A150" s="3"/>
      <c r="B150" s="3"/>
      <c r="C150" s="3"/>
      <c r="D150" s="3"/>
      <c r="E150" s="3"/>
      <c r="F150" s="3"/>
      <c r="G150" s="3"/>
      <c r="H150" s="3"/>
      <c r="I150" s="3"/>
      <c r="J150" s="3"/>
      <c r="K150" s="3"/>
      <c r="L150" s="3"/>
      <c r="M150" s="3"/>
      <c r="N150" s="3"/>
      <c r="O150" s="3"/>
      <c r="P150" s="3"/>
      <c r="Q150" s="3"/>
      <c r="R150" s="3"/>
      <c r="S150" s="3"/>
      <c r="T150" s="3"/>
      <c r="U150" s="3"/>
    </row>
    <row r="151" spans="1:21" ht="12.75">
      <c r="A151" s="3"/>
      <c r="B151" s="3"/>
      <c r="C151" s="3"/>
      <c r="D151" s="3"/>
      <c r="E151" s="3"/>
      <c r="F151" s="3"/>
      <c r="G151" s="3"/>
      <c r="H151" s="3"/>
      <c r="I151" s="3"/>
      <c r="J151" s="3"/>
      <c r="K151" s="3"/>
      <c r="L151" s="3"/>
      <c r="M151" s="3"/>
      <c r="N151" s="3"/>
      <c r="O151" s="3"/>
      <c r="P151" s="3"/>
      <c r="Q151" s="3"/>
      <c r="R151" s="3"/>
      <c r="S151" s="3"/>
      <c r="T151" s="3"/>
      <c r="U151" s="3"/>
    </row>
    <row r="152" spans="1:21" ht="12.75">
      <c r="A152" s="3"/>
      <c r="B152" s="3"/>
      <c r="C152" s="3"/>
      <c r="D152" s="3"/>
      <c r="E152" s="3"/>
      <c r="F152" s="3"/>
      <c r="G152" s="3"/>
      <c r="H152" s="3"/>
      <c r="I152" s="3"/>
      <c r="J152" s="3"/>
      <c r="K152" s="3"/>
      <c r="L152" s="3"/>
      <c r="M152" s="3"/>
      <c r="N152" s="3"/>
      <c r="O152" s="3"/>
      <c r="P152" s="3"/>
      <c r="Q152" s="3"/>
      <c r="R152" s="3"/>
      <c r="S152" s="3"/>
      <c r="T152" s="3"/>
      <c r="U152" s="3"/>
    </row>
    <row r="153" spans="1:21" ht="12.75">
      <c r="A153" s="3"/>
      <c r="B153" s="3"/>
      <c r="C153" s="3"/>
      <c r="D153" s="3"/>
      <c r="E153" s="3"/>
      <c r="F153" s="3"/>
      <c r="G153" s="3"/>
      <c r="H153" s="3"/>
      <c r="I153" s="3"/>
      <c r="J153" s="3"/>
      <c r="K153" s="3"/>
      <c r="L153" s="3"/>
      <c r="M153" s="3"/>
      <c r="N153" s="3"/>
      <c r="O153" s="3"/>
      <c r="P153" s="3"/>
      <c r="Q153" s="3"/>
      <c r="R153" s="3"/>
      <c r="S153" s="3"/>
      <c r="T153" s="3"/>
      <c r="U153" s="3"/>
    </row>
    <row r="154" spans="1:21" ht="12.75">
      <c r="A154" s="3"/>
      <c r="B154" s="3"/>
      <c r="C154" s="3"/>
      <c r="D154" s="3"/>
      <c r="E154" s="3"/>
      <c r="F154" s="3"/>
      <c r="G154" s="3"/>
      <c r="H154" s="3"/>
      <c r="I154" s="3"/>
      <c r="J154" s="3"/>
      <c r="K154" s="3"/>
      <c r="L154" s="3"/>
      <c r="M154" s="3"/>
      <c r="N154" s="3"/>
      <c r="O154" s="3"/>
      <c r="P154" s="3"/>
      <c r="Q154" s="3"/>
      <c r="R154" s="3"/>
      <c r="S154" s="3"/>
      <c r="T154" s="3"/>
      <c r="U154" s="3"/>
    </row>
    <row r="155" spans="1:21" ht="12.75">
      <c r="A155" s="3"/>
      <c r="B155" s="3"/>
      <c r="C155" s="3"/>
      <c r="D155" s="3"/>
      <c r="E155" s="3"/>
      <c r="F155" s="3"/>
      <c r="G155" s="3"/>
      <c r="H155" s="3"/>
      <c r="I155" s="3"/>
      <c r="J155" s="3"/>
      <c r="K155" s="3"/>
      <c r="L155" s="3"/>
      <c r="M155" s="3"/>
      <c r="N155" s="3"/>
      <c r="O155" s="3"/>
      <c r="P155" s="3"/>
      <c r="Q155" s="3"/>
      <c r="R155" s="3"/>
      <c r="S155" s="3"/>
      <c r="T155" s="3"/>
      <c r="U155" s="3"/>
    </row>
    <row r="156" spans="1:21" ht="12.75">
      <c r="A156" s="3"/>
      <c r="B156" s="3"/>
      <c r="C156" s="3"/>
      <c r="D156" s="3"/>
      <c r="E156" s="3"/>
      <c r="F156" s="3"/>
      <c r="G156" s="3"/>
      <c r="H156" s="3"/>
      <c r="I156" s="3"/>
      <c r="J156" s="3"/>
      <c r="K156" s="3"/>
      <c r="L156" s="3"/>
      <c r="M156" s="3"/>
      <c r="N156" s="3"/>
      <c r="O156" s="3"/>
      <c r="P156" s="3"/>
      <c r="Q156" s="3"/>
      <c r="R156" s="3"/>
      <c r="S156" s="3"/>
      <c r="T156" s="3"/>
      <c r="U156" s="3"/>
    </row>
    <row r="157" spans="1:21" ht="12.75">
      <c r="A157" s="3"/>
      <c r="B157" s="3"/>
      <c r="C157" s="3"/>
      <c r="D157" s="3"/>
      <c r="E157" s="3"/>
      <c r="F157" s="3"/>
      <c r="G157" s="3"/>
      <c r="H157" s="3"/>
      <c r="I157" s="3"/>
      <c r="J157" s="3"/>
      <c r="K157" s="3"/>
      <c r="L157" s="3"/>
      <c r="M157" s="3"/>
      <c r="N157" s="3"/>
      <c r="O157" s="3"/>
      <c r="P157" s="3"/>
      <c r="Q157" s="3"/>
      <c r="R157" s="3"/>
      <c r="S157" s="3"/>
      <c r="T157" s="3"/>
      <c r="U157" s="3"/>
    </row>
    <row r="158" spans="1:21" ht="12.75">
      <c r="A158" s="3"/>
      <c r="B158" s="3"/>
      <c r="C158" s="3"/>
      <c r="D158" s="3"/>
      <c r="E158" s="3"/>
      <c r="F158" s="3"/>
      <c r="G158" s="3"/>
      <c r="H158" s="3"/>
      <c r="I158" s="3"/>
      <c r="J158" s="3"/>
      <c r="K158" s="3"/>
      <c r="L158" s="3"/>
      <c r="M158" s="3"/>
      <c r="N158" s="3"/>
      <c r="O158" s="3"/>
      <c r="P158" s="3"/>
      <c r="Q158" s="3"/>
      <c r="R158" s="3"/>
      <c r="S158" s="3"/>
      <c r="T158" s="3"/>
      <c r="U158" s="3"/>
    </row>
    <row r="159" spans="1:21" ht="12.75">
      <c r="A159" s="3"/>
      <c r="B159" s="3"/>
      <c r="C159" s="3"/>
      <c r="D159" s="3"/>
      <c r="E159" s="3"/>
      <c r="F159" s="3"/>
      <c r="G159" s="3"/>
      <c r="H159" s="3"/>
      <c r="I159" s="3"/>
      <c r="J159" s="3"/>
      <c r="K159" s="3"/>
      <c r="L159" s="3"/>
      <c r="M159" s="3"/>
      <c r="N159" s="3"/>
      <c r="O159" s="3"/>
      <c r="P159" s="3"/>
      <c r="Q159" s="3"/>
      <c r="R159" s="3"/>
      <c r="S159" s="3"/>
      <c r="T159" s="3"/>
      <c r="U159" s="3"/>
    </row>
    <row r="160" spans="1:21" ht="12.75">
      <c r="A160" s="3"/>
      <c r="B160" s="3"/>
      <c r="C160" s="3"/>
      <c r="D160" s="3"/>
      <c r="E160" s="3"/>
      <c r="F160" s="3"/>
      <c r="G160" s="3"/>
      <c r="H160" s="3"/>
      <c r="I160" s="3"/>
      <c r="J160" s="3"/>
      <c r="K160" s="3"/>
      <c r="L160" s="3"/>
      <c r="M160" s="3"/>
      <c r="N160" s="3"/>
      <c r="O160" s="3"/>
      <c r="P160" s="3"/>
      <c r="Q160" s="3"/>
      <c r="R160" s="3"/>
      <c r="S160" s="3"/>
      <c r="T160" s="3"/>
      <c r="U160" s="3"/>
    </row>
    <row r="161" spans="1:21" ht="12.75">
      <c r="A161" s="3"/>
      <c r="B161" s="3"/>
      <c r="C161" s="3"/>
      <c r="D161" s="3"/>
      <c r="E161" s="3"/>
      <c r="F161" s="3"/>
      <c r="G161" s="3"/>
      <c r="H161" s="3"/>
      <c r="I161" s="3"/>
      <c r="J161" s="3"/>
      <c r="K161" s="3"/>
      <c r="L161" s="3"/>
      <c r="M161" s="3"/>
      <c r="N161" s="3"/>
      <c r="O161" s="3"/>
      <c r="P161" s="3"/>
      <c r="Q161" s="3"/>
      <c r="R161" s="3"/>
      <c r="S161" s="3"/>
      <c r="T161" s="3"/>
      <c r="U161" s="3"/>
    </row>
    <row r="162" spans="1:21" ht="12.75">
      <c r="A162" s="3"/>
      <c r="B162" s="3"/>
      <c r="C162" s="3"/>
      <c r="D162" s="3"/>
      <c r="E162" s="3"/>
      <c r="F162" s="3"/>
      <c r="G162" s="3"/>
      <c r="H162" s="3"/>
      <c r="I162" s="3"/>
      <c r="J162" s="3"/>
      <c r="K162" s="3"/>
      <c r="L162" s="3"/>
      <c r="M162" s="3"/>
      <c r="N162" s="3"/>
      <c r="O162" s="3"/>
      <c r="P162" s="3"/>
      <c r="Q162" s="3"/>
      <c r="R162" s="3"/>
      <c r="S162" s="3"/>
      <c r="T162" s="3"/>
      <c r="U162" s="3"/>
    </row>
    <row r="163" spans="1:21" ht="12.75">
      <c r="A163" s="3"/>
      <c r="B163" s="3"/>
      <c r="C163" s="3"/>
      <c r="D163" s="3"/>
      <c r="E163" s="3"/>
      <c r="F163" s="3"/>
      <c r="G163" s="3"/>
      <c r="H163" s="3"/>
      <c r="I163" s="3"/>
      <c r="J163" s="3"/>
      <c r="K163" s="3"/>
      <c r="L163" s="3"/>
      <c r="M163" s="3"/>
      <c r="N163" s="3"/>
      <c r="O163" s="3"/>
      <c r="P163" s="3"/>
      <c r="Q163" s="3"/>
      <c r="R163" s="3"/>
      <c r="S163" s="3"/>
      <c r="T163" s="3"/>
      <c r="U163" s="3"/>
    </row>
    <row r="164" spans="1:21" ht="12.75">
      <c r="A164" s="3"/>
      <c r="B164" s="3"/>
      <c r="C164" s="3"/>
      <c r="D164" s="3"/>
      <c r="E164" s="3"/>
      <c r="F164" s="3"/>
      <c r="G164" s="3"/>
      <c r="H164" s="3"/>
      <c r="I164" s="3"/>
      <c r="J164" s="3"/>
      <c r="K164" s="3"/>
      <c r="L164" s="3"/>
      <c r="M164" s="3"/>
      <c r="N164" s="3"/>
      <c r="O164" s="3"/>
      <c r="P164" s="3"/>
      <c r="Q164" s="3"/>
      <c r="R164" s="3"/>
      <c r="S164" s="3"/>
      <c r="T164" s="3"/>
      <c r="U164" s="3"/>
    </row>
    <row r="165" spans="1:21" ht="12.75">
      <c r="A165" s="3"/>
      <c r="B165" s="3"/>
      <c r="C165" s="3"/>
      <c r="D165" s="3"/>
      <c r="E165" s="3"/>
      <c r="F165" s="3"/>
      <c r="G165" s="3"/>
      <c r="H165" s="3"/>
      <c r="I165" s="3"/>
      <c r="J165" s="3"/>
      <c r="K165" s="3"/>
      <c r="L165" s="3"/>
      <c r="M165" s="3"/>
      <c r="N165" s="3"/>
      <c r="O165" s="3"/>
      <c r="P165" s="3"/>
      <c r="Q165" s="3"/>
      <c r="R165" s="3"/>
      <c r="S165" s="3"/>
      <c r="T165" s="3"/>
      <c r="U165" s="3"/>
    </row>
    <row r="166" spans="1:21" ht="12.75">
      <c r="A166" s="3"/>
      <c r="B166" s="3"/>
      <c r="C166" s="3"/>
      <c r="D166" s="3"/>
      <c r="E166" s="3"/>
      <c r="F166" s="3"/>
      <c r="G166" s="3"/>
      <c r="H166" s="3"/>
      <c r="I166" s="3"/>
      <c r="J166" s="3"/>
      <c r="K166" s="3"/>
      <c r="L166" s="3"/>
      <c r="M166" s="3"/>
      <c r="N166" s="3"/>
      <c r="O166" s="3"/>
      <c r="P166" s="3"/>
      <c r="Q166" s="3"/>
      <c r="R166" s="3"/>
      <c r="S166" s="3"/>
      <c r="T166" s="3"/>
      <c r="U166" s="3"/>
    </row>
    <row r="167" spans="1:21" ht="12.75">
      <c r="A167" s="3"/>
      <c r="B167" s="3"/>
      <c r="C167" s="3"/>
      <c r="D167" s="3"/>
      <c r="E167" s="3"/>
      <c r="F167" s="3"/>
      <c r="G167" s="3"/>
      <c r="H167" s="3"/>
      <c r="I167" s="3"/>
      <c r="J167" s="3"/>
      <c r="K167" s="3"/>
      <c r="L167" s="3"/>
      <c r="M167" s="3"/>
      <c r="N167" s="3"/>
      <c r="O167" s="3"/>
      <c r="P167" s="3"/>
      <c r="Q167" s="3"/>
      <c r="R167" s="3"/>
      <c r="S167" s="3"/>
      <c r="T167" s="3"/>
      <c r="U167" s="3"/>
    </row>
    <row r="168" spans="1:21" ht="12.75">
      <c r="A168" s="3"/>
      <c r="B168" s="3"/>
      <c r="C168" s="3"/>
      <c r="D168" s="3"/>
      <c r="E168" s="3"/>
      <c r="F168" s="3"/>
      <c r="G168" s="3"/>
      <c r="H168" s="3"/>
      <c r="I168" s="3"/>
      <c r="J168" s="3"/>
      <c r="K168" s="3"/>
      <c r="L168" s="3"/>
      <c r="M168" s="3"/>
      <c r="N168" s="3"/>
      <c r="O168" s="3"/>
      <c r="P168" s="3"/>
      <c r="Q168" s="3"/>
      <c r="R168" s="3"/>
      <c r="S168" s="3"/>
      <c r="T168" s="3"/>
      <c r="U168" s="3"/>
    </row>
    <row r="169" spans="1:21" ht="12.75">
      <c r="A169" s="3"/>
      <c r="B169" s="3"/>
      <c r="C169" s="3"/>
      <c r="D169" s="3"/>
      <c r="E169" s="3"/>
      <c r="F169" s="3"/>
      <c r="G169" s="3"/>
      <c r="H169" s="3"/>
      <c r="I169" s="3"/>
      <c r="J169" s="3"/>
      <c r="K169" s="3"/>
      <c r="L169" s="3"/>
      <c r="M169" s="3"/>
      <c r="N169" s="3"/>
      <c r="O169" s="3"/>
      <c r="P169" s="3"/>
      <c r="Q169" s="3"/>
      <c r="R169" s="3"/>
      <c r="S169" s="3"/>
      <c r="T169" s="3"/>
      <c r="U169" s="3"/>
    </row>
    <row r="170" spans="1:21" ht="12.75">
      <c r="A170" s="3"/>
      <c r="B170" s="3"/>
      <c r="C170" s="3"/>
      <c r="D170" s="3"/>
      <c r="E170" s="3"/>
      <c r="F170" s="3"/>
      <c r="G170" s="3"/>
      <c r="H170" s="3"/>
      <c r="I170" s="3"/>
      <c r="J170" s="3"/>
      <c r="K170" s="3"/>
      <c r="L170" s="3"/>
      <c r="M170" s="3"/>
      <c r="N170" s="3"/>
      <c r="O170" s="3"/>
      <c r="P170" s="3"/>
      <c r="Q170" s="3"/>
      <c r="R170" s="3"/>
      <c r="S170" s="3"/>
      <c r="T170" s="3"/>
      <c r="U170" s="3"/>
    </row>
    <row r="171" spans="1:21" ht="12.75">
      <c r="A171" s="3"/>
      <c r="B171" s="3"/>
      <c r="C171" s="3"/>
      <c r="D171" s="3"/>
      <c r="E171" s="3"/>
      <c r="F171" s="3"/>
      <c r="G171" s="3"/>
      <c r="H171" s="3"/>
      <c r="I171" s="3"/>
      <c r="J171" s="3"/>
      <c r="K171" s="3"/>
      <c r="L171" s="3"/>
      <c r="M171" s="3"/>
      <c r="N171" s="3"/>
      <c r="O171" s="3"/>
      <c r="P171" s="3"/>
      <c r="Q171" s="3"/>
      <c r="R171" s="3"/>
      <c r="S171" s="3"/>
      <c r="T171" s="3"/>
      <c r="U171" s="3"/>
    </row>
    <row r="172" spans="1:21" ht="12.75">
      <c r="A172" s="3"/>
      <c r="B172" s="3"/>
      <c r="C172" s="3"/>
      <c r="D172" s="3"/>
      <c r="E172" s="3"/>
      <c r="F172" s="3"/>
      <c r="G172" s="3"/>
      <c r="H172" s="3"/>
      <c r="I172" s="3"/>
      <c r="J172" s="3"/>
      <c r="K172" s="3"/>
      <c r="L172" s="3"/>
      <c r="M172" s="3"/>
      <c r="N172" s="3"/>
      <c r="O172" s="3"/>
      <c r="P172" s="3"/>
      <c r="Q172" s="3"/>
      <c r="R172" s="3"/>
      <c r="S172" s="3"/>
      <c r="T172" s="3"/>
      <c r="U172" s="3"/>
    </row>
    <row r="173" spans="1:21" ht="12.75">
      <c r="A173" s="3"/>
      <c r="B173" s="3"/>
      <c r="C173" s="3"/>
      <c r="D173" s="3"/>
      <c r="E173" s="3"/>
      <c r="F173" s="3"/>
      <c r="G173" s="3"/>
      <c r="H173" s="3"/>
      <c r="I173" s="3"/>
      <c r="J173" s="3"/>
      <c r="K173" s="3"/>
      <c r="L173" s="3"/>
      <c r="M173" s="3"/>
      <c r="N173" s="3"/>
      <c r="O173" s="3"/>
      <c r="P173" s="3"/>
      <c r="Q173" s="3"/>
      <c r="R173" s="3"/>
      <c r="S173" s="3"/>
      <c r="T173" s="3"/>
      <c r="U173" s="3"/>
    </row>
    <row r="174" spans="1:21" ht="12.75">
      <c r="A174" s="3"/>
      <c r="B174" s="3"/>
      <c r="C174" s="3"/>
      <c r="D174" s="3"/>
      <c r="E174" s="3"/>
      <c r="F174" s="3"/>
      <c r="G174" s="3"/>
      <c r="H174" s="3"/>
      <c r="I174" s="3"/>
      <c r="J174" s="3"/>
      <c r="K174" s="3"/>
      <c r="L174" s="3"/>
      <c r="M174" s="3"/>
      <c r="N174" s="3"/>
      <c r="O174" s="3"/>
      <c r="P174" s="3"/>
      <c r="Q174" s="3"/>
      <c r="R174" s="3"/>
      <c r="S174" s="3"/>
      <c r="T174" s="3"/>
      <c r="U174" s="3"/>
    </row>
    <row r="175" spans="1:21" ht="12.75">
      <c r="A175" s="3"/>
      <c r="B175" s="3"/>
      <c r="C175" s="3"/>
      <c r="D175" s="3"/>
      <c r="E175" s="3"/>
      <c r="F175" s="3"/>
      <c r="G175" s="3"/>
      <c r="H175" s="3"/>
      <c r="I175" s="3"/>
      <c r="J175" s="3"/>
      <c r="K175" s="3"/>
      <c r="L175" s="3"/>
      <c r="M175" s="3"/>
      <c r="N175" s="3"/>
      <c r="O175" s="3"/>
      <c r="P175" s="3"/>
      <c r="Q175" s="3"/>
      <c r="R175" s="3"/>
      <c r="S175" s="3"/>
      <c r="T175" s="3"/>
      <c r="U175" s="3"/>
    </row>
    <row r="176" spans="1:21" ht="12.75">
      <c r="A176" s="3"/>
      <c r="B176" s="3"/>
      <c r="C176" s="3"/>
      <c r="D176" s="3"/>
      <c r="E176" s="3"/>
      <c r="F176" s="3"/>
      <c r="G176" s="3"/>
      <c r="H176" s="3"/>
      <c r="I176" s="3"/>
      <c r="J176" s="3"/>
      <c r="K176" s="3"/>
      <c r="L176" s="3"/>
      <c r="M176" s="3"/>
      <c r="N176" s="3"/>
      <c r="O176" s="3"/>
      <c r="P176" s="3"/>
      <c r="Q176" s="3"/>
      <c r="R176" s="3"/>
      <c r="S176" s="3"/>
      <c r="T176" s="3"/>
      <c r="U176" s="3"/>
    </row>
    <row r="177" spans="1:21" ht="12.75">
      <c r="A177" s="3"/>
      <c r="B177" s="3"/>
      <c r="C177" s="3"/>
      <c r="D177" s="3"/>
      <c r="E177" s="3"/>
      <c r="F177" s="3"/>
      <c r="G177" s="3"/>
      <c r="H177" s="3"/>
      <c r="I177" s="3"/>
      <c r="J177" s="3"/>
      <c r="K177" s="3"/>
      <c r="L177" s="3"/>
      <c r="M177" s="3"/>
      <c r="N177" s="3"/>
      <c r="O177" s="3"/>
      <c r="P177" s="3"/>
      <c r="Q177" s="3"/>
      <c r="R177" s="3"/>
      <c r="S177" s="3"/>
      <c r="T177" s="3"/>
      <c r="U177" s="3"/>
    </row>
    <row r="178" spans="1:21" ht="12.75">
      <c r="A178" s="3"/>
      <c r="B178" s="3"/>
      <c r="C178" s="3"/>
      <c r="D178" s="3"/>
      <c r="E178" s="3"/>
      <c r="F178" s="3"/>
      <c r="G178" s="3"/>
      <c r="H178" s="3"/>
      <c r="I178" s="3"/>
      <c r="J178" s="3"/>
      <c r="K178" s="3"/>
      <c r="L178" s="3"/>
      <c r="M178" s="3"/>
      <c r="N178" s="3"/>
      <c r="O178" s="3"/>
      <c r="P178" s="3"/>
      <c r="Q178" s="3"/>
      <c r="R178" s="3"/>
      <c r="S178" s="3"/>
      <c r="T178" s="3"/>
      <c r="U178" s="3"/>
    </row>
    <row r="179" spans="1:21" ht="12.75">
      <c r="A179" s="3"/>
      <c r="B179" s="3"/>
      <c r="C179" s="3"/>
      <c r="D179" s="3"/>
      <c r="E179" s="3"/>
      <c r="F179" s="3"/>
      <c r="G179" s="3"/>
      <c r="H179" s="3"/>
      <c r="I179" s="3"/>
      <c r="J179" s="3"/>
      <c r="K179" s="3"/>
      <c r="L179" s="3"/>
      <c r="M179" s="3"/>
      <c r="N179" s="3"/>
      <c r="O179" s="3"/>
      <c r="P179" s="3"/>
      <c r="Q179" s="3"/>
      <c r="R179" s="3"/>
      <c r="S179" s="3"/>
      <c r="T179" s="3"/>
      <c r="U179" s="3"/>
    </row>
    <row r="180" spans="1:21" ht="12.75">
      <c r="A180" s="3"/>
      <c r="B180" s="3"/>
      <c r="C180" s="3"/>
      <c r="D180" s="3"/>
      <c r="E180" s="3"/>
      <c r="F180" s="3"/>
      <c r="G180" s="3"/>
      <c r="H180" s="3"/>
      <c r="I180" s="3"/>
      <c r="J180" s="3"/>
      <c r="K180" s="3"/>
      <c r="L180" s="3"/>
      <c r="M180" s="3"/>
      <c r="N180" s="3"/>
      <c r="O180" s="3"/>
      <c r="P180" s="3"/>
      <c r="Q180" s="3"/>
      <c r="R180" s="3"/>
      <c r="S180" s="3"/>
      <c r="T180" s="3"/>
      <c r="U180" s="3"/>
    </row>
    <row r="181" spans="1:21" ht="12.75">
      <c r="A181" s="3"/>
      <c r="B181" s="3"/>
      <c r="C181" s="3"/>
      <c r="D181" s="3"/>
      <c r="E181" s="3"/>
      <c r="F181" s="3"/>
      <c r="G181" s="3"/>
      <c r="H181" s="3"/>
      <c r="I181" s="3"/>
      <c r="J181" s="3"/>
      <c r="K181" s="3"/>
      <c r="L181" s="3"/>
      <c r="M181" s="3"/>
      <c r="N181" s="3"/>
      <c r="O181" s="3"/>
      <c r="P181" s="3"/>
      <c r="Q181" s="3"/>
      <c r="R181" s="3"/>
      <c r="S181" s="3"/>
      <c r="T181" s="3"/>
      <c r="U181" s="3"/>
    </row>
    <row r="182" spans="1:21" ht="12.75">
      <c r="A182" s="3"/>
      <c r="B182" s="3"/>
      <c r="C182" s="3"/>
      <c r="D182" s="3"/>
      <c r="E182" s="3"/>
      <c r="F182" s="3"/>
      <c r="G182" s="3"/>
      <c r="H182" s="3"/>
      <c r="I182" s="3"/>
      <c r="J182" s="3"/>
      <c r="K182" s="3"/>
      <c r="L182" s="3"/>
      <c r="M182" s="3"/>
      <c r="N182" s="3"/>
      <c r="O182" s="3"/>
      <c r="P182" s="3"/>
      <c r="Q182" s="3"/>
      <c r="R182" s="3"/>
      <c r="S182" s="3"/>
      <c r="T182" s="3"/>
      <c r="U182" s="3"/>
    </row>
    <row r="183" spans="1:21" ht="12.75">
      <c r="A183" s="3"/>
      <c r="B183" s="3"/>
      <c r="C183" s="3"/>
      <c r="D183" s="3"/>
      <c r="E183" s="3"/>
      <c r="F183" s="3"/>
      <c r="G183" s="3"/>
      <c r="H183" s="3"/>
      <c r="I183" s="3"/>
      <c r="J183" s="3"/>
      <c r="K183" s="3"/>
      <c r="L183" s="3"/>
      <c r="M183" s="3"/>
      <c r="N183" s="3"/>
      <c r="O183" s="3"/>
      <c r="P183" s="3"/>
      <c r="Q183" s="3"/>
      <c r="R183" s="3"/>
      <c r="S183" s="3"/>
      <c r="T183" s="3"/>
      <c r="U183" s="3"/>
    </row>
    <row r="184" spans="1:21" ht="12.75">
      <c r="A184" s="3"/>
      <c r="B184" s="3"/>
      <c r="C184" s="3"/>
      <c r="D184" s="3"/>
      <c r="E184" s="3"/>
      <c r="F184" s="3"/>
      <c r="G184" s="3"/>
      <c r="H184" s="3"/>
      <c r="I184" s="3"/>
      <c r="J184" s="3"/>
      <c r="K184" s="3"/>
      <c r="L184" s="3"/>
      <c r="M184" s="3"/>
      <c r="N184" s="3"/>
      <c r="O184" s="3"/>
      <c r="P184" s="3"/>
      <c r="Q184" s="3"/>
      <c r="R184" s="3"/>
      <c r="S184" s="3"/>
      <c r="T184" s="3"/>
      <c r="U184" s="3"/>
    </row>
    <row r="185" spans="1:21" ht="12.75">
      <c r="A185" s="3"/>
      <c r="B185" s="3"/>
      <c r="C185" s="3"/>
      <c r="D185" s="3"/>
      <c r="E185" s="3"/>
      <c r="F185" s="3"/>
      <c r="G185" s="3"/>
      <c r="H185" s="3"/>
      <c r="I185" s="3"/>
      <c r="J185" s="3"/>
      <c r="K185" s="3"/>
      <c r="L185" s="3"/>
      <c r="M185" s="3"/>
      <c r="N185" s="3"/>
      <c r="O185" s="3"/>
      <c r="P185" s="3"/>
      <c r="Q185" s="3"/>
      <c r="R185" s="3"/>
      <c r="S185" s="3"/>
      <c r="T185" s="3"/>
      <c r="U185" s="3"/>
    </row>
    <row r="186" spans="1:21" ht="12.75">
      <c r="A186" s="3"/>
      <c r="B186" s="3"/>
      <c r="C186" s="3"/>
      <c r="D186" s="3"/>
      <c r="E186" s="3"/>
      <c r="F186" s="3"/>
      <c r="G186" s="3"/>
      <c r="H186" s="3"/>
      <c r="I186" s="3"/>
      <c r="J186" s="3"/>
      <c r="K186" s="3"/>
      <c r="L186" s="3"/>
      <c r="M186" s="3"/>
      <c r="N186" s="3"/>
      <c r="O186" s="3"/>
      <c r="P186" s="3"/>
      <c r="Q186" s="3"/>
      <c r="R186" s="3"/>
      <c r="S186" s="3"/>
      <c r="T186" s="3"/>
      <c r="U186" s="3"/>
    </row>
    <row r="187" spans="1:21" ht="12.75">
      <c r="A187" s="3"/>
      <c r="B187" s="3"/>
      <c r="C187" s="3"/>
      <c r="D187" s="3"/>
      <c r="E187" s="3"/>
      <c r="F187" s="3"/>
      <c r="G187" s="3"/>
      <c r="H187" s="3"/>
      <c r="I187" s="3"/>
      <c r="J187" s="3"/>
      <c r="K187" s="3"/>
      <c r="L187" s="3"/>
      <c r="M187" s="3"/>
      <c r="N187" s="3"/>
      <c r="O187" s="3"/>
      <c r="P187" s="3"/>
      <c r="Q187" s="3"/>
      <c r="R187" s="3"/>
      <c r="S187" s="3"/>
      <c r="T187" s="3"/>
      <c r="U187" s="3"/>
    </row>
    <row r="188" spans="1:21" ht="12.75">
      <c r="A188" s="3"/>
      <c r="B188" s="3"/>
      <c r="C188" s="3"/>
      <c r="D188" s="3"/>
      <c r="E188" s="3"/>
      <c r="F188" s="3"/>
      <c r="G188" s="3"/>
      <c r="H188" s="3"/>
      <c r="I188" s="3"/>
      <c r="J188" s="3"/>
      <c r="K188" s="3"/>
      <c r="L188" s="3"/>
      <c r="M188" s="3"/>
      <c r="N188" s="3"/>
      <c r="O188" s="3"/>
      <c r="P188" s="3"/>
      <c r="Q188" s="3"/>
      <c r="R188" s="3"/>
      <c r="S188" s="3"/>
      <c r="T188" s="3"/>
      <c r="U188" s="3"/>
    </row>
    <row r="189" spans="1:21" ht="12.75">
      <c r="A189" s="3"/>
      <c r="B189" s="3"/>
      <c r="C189" s="3"/>
      <c r="D189" s="3"/>
      <c r="E189" s="3"/>
      <c r="F189" s="3"/>
      <c r="G189" s="3"/>
      <c r="H189" s="3"/>
      <c r="I189" s="3"/>
      <c r="J189" s="3"/>
      <c r="K189" s="3"/>
      <c r="L189" s="3"/>
      <c r="M189" s="3"/>
      <c r="N189" s="3"/>
      <c r="O189" s="3"/>
      <c r="P189" s="3"/>
      <c r="Q189" s="3"/>
      <c r="R189" s="3"/>
      <c r="S189" s="3"/>
      <c r="T189" s="3"/>
      <c r="U189" s="3"/>
    </row>
    <row r="190" spans="1:21" ht="12.75">
      <c r="A190" s="3"/>
      <c r="B190" s="3"/>
      <c r="C190" s="3"/>
      <c r="D190" s="3"/>
      <c r="E190" s="3"/>
      <c r="F190" s="3"/>
      <c r="G190" s="3"/>
      <c r="H190" s="3"/>
      <c r="I190" s="3"/>
      <c r="J190" s="3"/>
      <c r="K190" s="3"/>
      <c r="L190" s="3"/>
      <c r="M190" s="3"/>
      <c r="N190" s="3"/>
      <c r="O190" s="3"/>
      <c r="P190" s="3"/>
      <c r="Q190" s="3"/>
      <c r="R190" s="3"/>
      <c r="S190" s="3"/>
      <c r="T190" s="3"/>
      <c r="U190" s="3"/>
    </row>
    <row r="191" spans="1:21" ht="12.75">
      <c r="A191" s="3"/>
      <c r="B191" s="3"/>
      <c r="C191" s="3"/>
      <c r="D191" s="3"/>
      <c r="E191" s="3"/>
      <c r="F191" s="3"/>
      <c r="G191" s="3"/>
      <c r="H191" s="3"/>
      <c r="I191" s="3"/>
      <c r="J191" s="3"/>
      <c r="K191" s="3"/>
      <c r="L191" s="3"/>
      <c r="M191" s="3"/>
      <c r="N191" s="3"/>
      <c r="O191" s="3"/>
      <c r="P191" s="3"/>
      <c r="Q191" s="3"/>
      <c r="R191" s="3"/>
      <c r="S191" s="3"/>
      <c r="T191" s="3"/>
      <c r="U191" s="3"/>
    </row>
    <row r="192" spans="1:21" ht="12.75">
      <c r="A192" s="3"/>
      <c r="B192" s="3"/>
      <c r="C192" s="3"/>
      <c r="D192" s="3"/>
      <c r="E192" s="3"/>
      <c r="F192" s="3"/>
      <c r="G192" s="3"/>
      <c r="H192" s="3"/>
      <c r="I192" s="3"/>
      <c r="J192" s="3"/>
      <c r="K192" s="3"/>
      <c r="L192" s="3"/>
      <c r="M192" s="3"/>
      <c r="N192" s="3"/>
      <c r="O192" s="3"/>
      <c r="P192" s="3"/>
      <c r="Q192" s="3"/>
      <c r="R192" s="3"/>
      <c r="S192" s="3"/>
      <c r="T192" s="3"/>
      <c r="U192" s="3"/>
    </row>
    <row r="193" spans="1:21" ht="12.75">
      <c r="A193" s="3"/>
      <c r="B193" s="3"/>
      <c r="C193" s="3"/>
      <c r="D193" s="3"/>
      <c r="E193" s="3"/>
      <c r="F193" s="3"/>
      <c r="G193" s="3"/>
      <c r="H193" s="3"/>
      <c r="I193" s="3"/>
      <c r="J193" s="3"/>
      <c r="K193" s="3"/>
      <c r="L193" s="3"/>
      <c r="M193" s="3"/>
      <c r="N193" s="3"/>
      <c r="O193" s="3"/>
      <c r="P193" s="3"/>
      <c r="Q193" s="3"/>
      <c r="R193" s="3"/>
      <c r="S193" s="3"/>
      <c r="T193" s="3"/>
      <c r="U193" s="3"/>
    </row>
    <row r="194" spans="1:21" ht="12.75">
      <c r="A194" s="3"/>
      <c r="B194" s="3"/>
      <c r="C194" s="3"/>
      <c r="D194" s="3"/>
      <c r="E194" s="3"/>
      <c r="F194" s="3"/>
      <c r="G194" s="3"/>
      <c r="H194" s="3"/>
      <c r="I194" s="3"/>
      <c r="J194" s="3"/>
      <c r="K194" s="3"/>
      <c r="L194" s="3"/>
      <c r="M194" s="3"/>
      <c r="N194" s="3"/>
      <c r="O194" s="3"/>
      <c r="P194" s="3"/>
      <c r="Q194" s="3"/>
      <c r="R194" s="3"/>
      <c r="S194" s="3"/>
      <c r="T194" s="3"/>
      <c r="U194" s="3"/>
    </row>
    <row r="195" spans="1:21" ht="12.75">
      <c r="A195" s="3"/>
      <c r="B195" s="3"/>
      <c r="C195" s="3"/>
      <c r="D195" s="3"/>
      <c r="E195" s="3"/>
      <c r="F195" s="3"/>
      <c r="G195" s="3"/>
      <c r="H195" s="3"/>
      <c r="I195" s="3"/>
      <c r="J195" s="3"/>
      <c r="K195" s="3"/>
      <c r="L195" s="3"/>
      <c r="M195" s="3"/>
      <c r="N195" s="3"/>
      <c r="O195" s="3"/>
      <c r="P195" s="3"/>
      <c r="Q195" s="3"/>
      <c r="R195" s="3"/>
      <c r="S195" s="3"/>
      <c r="T195" s="3"/>
      <c r="U195" s="3"/>
    </row>
    <row r="196" spans="1:21" ht="12.75">
      <c r="A196" s="3"/>
      <c r="B196" s="3"/>
      <c r="C196" s="3"/>
      <c r="D196" s="3"/>
      <c r="E196" s="3"/>
      <c r="F196" s="3"/>
      <c r="G196" s="3"/>
      <c r="H196" s="3"/>
      <c r="I196" s="3"/>
      <c r="J196" s="3"/>
      <c r="K196" s="3"/>
      <c r="L196" s="3"/>
      <c r="M196" s="3"/>
      <c r="N196" s="3"/>
      <c r="O196" s="3"/>
      <c r="P196" s="3"/>
      <c r="Q196" s="3"/>
      <c r="R196" s="3"/>
      <c r="S196" s="3"/>
      <c r="T196" s="3"/>
      <c r="U196" s="3"/>
    </row>
    <row r="197" spans="1:21" ht="12.75">
      <c r="A197" s="3"/>
      <c r="B197" s="3"/>
      <c r="C197" s="3"/>
      <c r="D197" s="3"/>
      <c r="E197" s="3"/>
      <c r="F197" s="3"/>
      <c r="G197" s="3"/>
      <c r="H197" s="3"/>
      <c r="I197" s="3"/>
      <c r="J197" s="3"/>
      <c r="K197" s="3"/>
      <c r="L197" s="3"/>
      <c r="M197" s="3"/>
      <c r="N197" s="3"/>
      <c r="O197" s="3"/>
      <c r="P197" s="3"/>
      <c r="Q197" s="3"/>
      <c r="R197" s="3"/>
      <c r="S197" s="3"/>
      <c r="T197" s="3"/>
      <c r="U197" s="3"/>
    </row>
    <row r="198" spans="1:21" ht="12.75">
      <c r="A198" s="3"/>
      <c r="B198" s="3"/>
      <c r="C198" s="3"/>
      <c r="D198" s="3"/>
      <c r="E198" s="3"/>
      <c r="F198" s="3"/>
      <c r="G198" s="3"/>
      <c r="H198" s="3"/>
      <c r="I198" s="3"/>
      <c r="J198" s="3"/>
      <c r="K198" s="3"/>
      <c r="L198" s="3"/>
      <c r="M198" s="3"/>
      <c r="N198" s="3"/>
      <c r="O198" s="3"/>
      <c r="P198" s="3"/>
      <c r="Q198" s="3"/>
      <c r="R198" s="3"/>
      <c r="S198" s="3"/>
      <c r="T198" s="3"/>
      <c r="U198" s="3"/>
    </row>
    <row r="199" spans="1:21" ht="12.75">
      <c r="A199" s="3"/>
      <c r="B199" s="3"/>
      <c r="C199" s="3"/>
      <c r="D199" s="3"/>
      <c r="E199" s="3"/>
      <c r="F199" s="3"/>
      <c r="G199" s="3"/>
      <c r="H199" s="3"/>
      <c r="I199" s="3"/>
      <c r="J199" s="3"/>
      <c r="K199" s="3"/>
      <c r="L199" s="3"/>
      <c r="M199" s="3"/>
      <c r="N199" s="3"/>
      <c r="O199" s="3"/>
      <c r="P199" s="3"/>
      <c r="Q199" s="3"/>
      <c r="R199" s="3"/>
      <c r="S199" s="3"/>
      <c r="T199" s="3"/>
      <c r="U199" s="3"/>
    </row>
    <row r="200" spans="1:21" ht="12.75">
      <c r="A200" s="3"/>
      <c r="B200" s="3"/>
      <c r="C200" s="3"/>
      <c r="D200" s="3"/>
      <c r="E200" s="3"/>
      <c r="F200" s="3"/>
      <c r="G200" s="3"/>
      <c r="H200" s="3"/>
      <c r="I200" s="3"/>
      <c r="J200" s="3"/>
      <c r="K200" s="3"/>
      <c r="L200" s="3"/>
      <c r="M200" s="3"/>
      <c r="N200" s="3"/>
      <c r="O200" s="3"/>
      <c r="P200" s="3"/>
      <c r="Q200" s="3"/>
      <c r="R200" s="3"/>
      <c r="S200" s="3"/>
      <c r="T200" s="3"/>
      <c r="U200" s="3"/>
    </row>
    <row r="201" spans="1:21" ht="12.75">
      <c r="A201" s="3"/>
      <c r="B201" s="3"/>
      <c r="C201" s="3"/>
      <c r="D201" s="3"/>
      <c r="E201" s="3"/>
      <c r="F201" s="3"/>
      <c r="G201" s="3"/>
      <c r="H201" s="3"/>
      <c r="I201" s="3"/>
      <c r="J201" s="3"/>
      <c r="K201" s="3"/>
      <c r="L201" s="3"/>
      <c r="M201" s="3"/>
      <c r="N201" s="3"/>
      <c r="O201" s="3"/>
      <c r="P201" s="3"/>
      <c r="Q201" s="3"/>
      <c r="R201" s="3"/>
      <c r="S201" s="3"/>
      <c r="T201" s="3"/>
      <c r="U201" s="3"/>
    </row>
    <row r="202" spans="1:21" ht="12.75">
      <c r="A202" s="3"/>
      <c r="B202" s="3"/>
      <c r="C202" s="3"/>
      <c r="D202" s="3"/>
      <c r="E202" s="3"/>
      <c r="F202" s="3"/>
      <c r="G202" s="3"/>
      <c r="H202" s="3"/>
      <c r="I202" s="3"/>
      <c r="J202" s="3"/>
      <c r="K202" s="3"/>
      <c r="L202" s="3"/>
      <c r="M202" s="3"/>
      <c r="N202" s="3"/>
      <c r="O202" s="3"/>
      <c r="P202" s="3"/>
      <c r="Q202" s="3"/>
      <c r="R202" s="3"/>
      <c r="S202" s="3"/>
      <c r="T202" s="3"/>
      <c r="U202" s="3"/>
    </row>
    <row r="203" spans="1:21" ht="12.75">
      <c r="A203" s="3"/>
      <c r="B203" s="3"/>
      <c r="C203" s="3"/>
      <c r="D203" s="3"/>
      <c r="E203" s="3"/>
      <c r="F203" s="3"/>
      <c r="G203" s="3"/>
      <c r="H203" s="3"/>
      <c r="I203" s="3"/>
      <c r="J203" s="3"/>
      <c r="K203" s="3"/>
      <c r="L203" s="3"/>
      <c r="M203" s="3"/>
      <c r="N203" s="3"/>
      <c r="O203" s="3"/>
      <c r="P203" s="3"/>
      <c r="Q203" s="3"/>
      <c r="R203" s="3"/>
      <c r="S203" s="3"/>
      <c r="T203" s="3"/>
      <c r="U203" s="3"/>
    </row>
    <row r="204" spans="1:21" ht="12.75">
      <c r="A204" s="3"/>
      <c r="B204" s="3"/>
      <c r="C204" s="3"/>
      <c r="D204" s="3"/>
      <c r="E204" s="3"/>
      <c r="F204" s="3"/>
      <c r="G204" s="3"/>
      <c r="H204" s="3"/>
      <c r="I204" s="3"/>
      <c r="J204" s="3"/>
      <c r="K204" s="3"/>
      <c r="L204" s="3"/>
      <c r="M204" s="3"/>
      <c r="N204" s="3"/>
      <c r="O204" s="3"/>
      <c r="P204" s="3"/>
      <c r="Q204" s="3"/>
      <c r="R204" s="3"/>
      <c r="S204" s="3"/>
      <c r="T204" s="3"/>
      <c r="U204" s="3"/>
    </row>
    <row r="205" spans="1:21" ht="12.75">
      <c r="A205" s="3"/>
      <c r="B205" s="3"/>
      <c r="C205" s="3"/>
      <c r="D205" s="3"/>
      <c r="E205" s="3"/>
      <c r="F205" s="3"/>
      <c r="G205" s="3"/>
      <c r="H205" s="3"/>
      <c r="I205" s="3"/>
      <c r="J205" s="3"/>
      <c r="K205" s="3"/>
      <c r="L205" s="3"/>
      <c r="M205" s="3"/>
      <c r="N205" s="3"/>
      <c r="O205" s="3"/>
      <c r="P205" s="3"/>
      <c r="Q205" s="3"/>
      <c r="R205" s="3"/>
      <c r="S205" s="3"/>
      <c r="T205" s="3"/>
      <c r="U205" s="3"/>
    </row>
    <row r="206" spans="1:21" ht="12.75">
      <c r="A206" s="3"/>
      <c r="B206" s="3"/>
      <c r="C206" s="3"/>
      <c r="D206" s="3"/>
      <c r="E206" s="3"/>
      <c r="F206" s="3"/>
      <c r="G206" s="3"/>
      <c r="H206" s="3"/>
      <c r="I206" s="3"/>
      <c r="J206" s="3"/>
      <c r="K206" s="3"/>
      <c r="L206" s="3"/>
      <c r="M206" s="3"/>
      <c r="N206" s="3"/>
      <c r="O206" s="3"/>
      <c r="P206" s="3"/>
      <c r="Q206" s="3"/>
      <c r="R206" s="3"/>
      <c r="S206" s="3"/>
      <c r="T206" s="3"/>
      <c r="U206" s="3"/>
    </row>
    <row r="207" spans="1:21" ht="12.75">
      <c r="A207" s="3"/>
      <c r="B207" s="3"/>
      <c r="C207" s="3"/>
      <c r="D207" s="3"/>
      <c r="E207" s="3"/>
      <c r="F207" s="3"/>
      <c r="G207" s="3"/>
      <c r="H207" s="3"/>
      <c r="I207" s="3"/>
      <c r="J207" s="3"/>
      <c r="K207" s="3"/>
      <c r="L207" s="3"/>
      <c r="M207" s="3"/>
      <c r="N207" s="3"/>
      <c r="O207" s="3"/>
      <c r="P207" s="3"/>
      <c r="Q207" s="3"/>
      <c r="R207" s="3"/>
      <c r="S207" s="3"/>
      <c r="T207" s="3"/>
      <c r="U207" s="3"/>
    </row>
    <row r="208" spans="1:21" ht="12.75">
      <c r="A208" s="3"/>
      <c r="B208" s="3"/>
      <c r="C208" s="3"/>
      <c r="D208" s="3"/>
      <c r="E208" s="3"/>
      <c r="F208" s="3"/>
      <c r="G208" s="3"/>
      <c r="H208" s="3"/>
      <c r="I208" s="3"/>
      <c r="J208" s="3"/>
      <c r="K208" s="3"/>
      <c r="L208" s="3"/>
      <c r="M208" s="3"/>
      <c r="N208" s="3"/>
      <c r="O208" s="3"/>
      <c r="P208" s="3"/>
      <c r="Q208" s="3"/>
      <c r="R208" s="3"/>
      <c r="S208" s="3"/>
      <c r="T208" s="3"/>
      <c r="U208" s="3"/>
    </row>
    <row r="209" spans="1:21" ht="12.75">
      <c r="A209" s="3"/>
      <c r="B209" s="3"/>
      <c r="C209" s="3"/>
      <c r="D209" s="3"/>
      <c r="E209" s="3"/>
      <c r="F209" s="3"/>
      <c r="G209" s="3"/>
      <c r="H209" s="3"/>
      <c r="I209" s="3"/>
      <c r="J209" s="3"/>
      <c r="K209" s="3"/>
      <c r="L209" s="3"/>
      <c r="M209" s="3"/>
      <c r="N209" s="3"/>
      <c r="O209" s="3"/>
      <c r="P209" s="3"/>
      <c r="Q209" s="3"/>
      <c r="R209" s="3"/>
      <c r="S209" s="3"/>
      <c r="T209" s="3"/>
      <c r="U209" s="3"/>
    </row>
    <row r="210" spans="1:21" ht="12.75">
      <c r="A210" s="3"/>
      <c r="B210" s="3"/>
      <c r="C210" s="3"/>
      <c r="D210" s="3"/>
      <c r="E210" s="3"/>
      <c r="F210" s="3"/>
      <c r="G210" s="3"/>
      <c r="H210" s="3"/>
      <c r="I210" s="3"/>
      <c r="J210" s="3"/>
      <c r="K210" s="3"/>
      <c r="L210" s="3"/>
      <c r="M210" s="3"/>
      <c r="N210" s="3"/>
      <c r="O210" s="3"/>
      <c r="P210" s="3"/>
      <c r="Q210" s="3"/>
      <c r="R210" s="3"/>
      <c r="S210" s="3"/>
      <c r="T210" s="3"/>
      <c r="U210" s="3"/>
    </row>
    <row r="211" spans="1:21" ht="12.75">
      <c r="A211" s="3"/>
      <c r="B211" s="3"/>
      <c r="C211" s="3"/>
      <c r="D211" s="3"/>
      <c r="E211" s="3"/>
      <c r="F211" s="3"/>
      <c r="G211" s="3"/>
      <c r="H211" s="3"/>
      <c r="I211" s="3"/>
      <c r="J211" s="3"/>
      <c r="K211" s="3"/>
      <c r="L211" s="3"/>
      <c r="M211" s="3"/>
      <c r="N211" s="3"/>
      <c r="O211" s="3"/>
      <c r="P211" s="3"/>
      <c r="Q211" s="3"/>
      <c r="R211" s="3"/>
      <c r="S211" s="3"/>
      <c r="T211" s="3"/>
      <c r="U211" s="3"/>
    </row>
    <row r="212" spans="1:21" ht="12.75">
      <c r="A212" s="3"/>
      <c r="B212" s="3"/>
      <c r="C212" s="3"/>
      <c r="D212" s="3"/>
      <c r="E212" s="3"/>
      <c r="F212" s="3"/>
      <c r="G212" s="3"/>
      <c r="H212" s="3"/>
      <c r="I212" s="3"/>
      <c r="J212" s="3"/>
      <c r="K212" s="3"/>
      <c r="L212" s="3"/>
      <c r="M212" s="3"/>
      <c r="N212" s="3"/>
      <c r="O212" s="3"/>
      <c r="P212" s="3"/>
      <c r="Q212" s="3"/>
      <c r="R212" s="3"/>
      <c r="S212" s="3"/>
      <c r="T212" s="3"/>
      <c r="U212" s="3"/>
    </row>
    <row r="213" spans="1:21" ht="12.75">
      <c r="A213" s="3"/>
      <c r="B213" s="3"/>
      <c r="C213" s="3"/>
      <c r="D213" s="3"/>
      <c r="E213" s="3"/>
      <c r="F213" s="3"/>
      <c r="G213" s="3"/>
      <c r="H213" s="3"/>
      <c r="I213" s="3"/>
      <c r="J213" s="3"/>
      <c r="K213" s="3"/>
      <c r="L213" s="3"/>
      <c r="M213" s="3"/>
      <c r="N213" s="3"/>
      <c r="O213" s="3"/>
      <c r="P213" s="3"/>
      <c r="Q213" s="3"/>
      <c r="R213" s="3"/>
      <c r="S213" s="3"/>
      <c r="T213" s="3"/>
      <c r="U213" s="3"/>
    </row>
    <row r="214" spans="1:21" ht="12.75">
      <c r="A214" s="3"/>
      <c r="B214" s="3"/>
      <c r="C214" s="3"/>
      <c r="D214" s="3"/>
      <c r="E214" s="3"/>
      <c r="F214" s="3"/>
      <c r="G214" s="3"/>
      <c r="H214" s="3"/>
      <c r="I214" s="3"/>
      <c r="J214" s="3"/>
      <c r="K214" s="3"/>
      <c r="L214" s="3"/>
      <c r="M214" s="3"/>
      <c r="N214" s="3"/>
      <c r="O214" s="3"/>
      <c r="P214" s="3"/>
      <c r="Q214" s="3"/>
      <c r="R214" s="3"/>
      <c r="S214" s="3"/>
      <c r="T214" s="3"/>
      <c r="U214" s="3"/>
    </row>
    <row r="215" spans="1:21" ht="12.75">
      <c r="A215" s="3"/>
      <c r="B215" s="3"/>
      <c r="C215" s="3"/>
      <c r="D215" s="3"/>
      <c r="E215" s="3"/>
      <c r="F215" s="3"/>
      <c r="G215" s="3"/>
      <c r="H215" s="3"/>
      <c r="I215" s="3"/>
      <c r="J215" s="3"/>
      <c r="K215" s="3"/>
      <c r="L215" s="3"/>
      <c r="M215" s="3"/>
      <c r="N215" s="3"/>
      <c r="O215" s="3"/>
      <c r="P215" s="3"/>
      <c r="Q215" s="3"/>
      <c r="R215" s="3"/>
      <c r="S215" s="3"/>
      <c r="T215" s="3"/>
      <c r="U215" s="3"/>
    </row>
    <row r="216" spans="1:21" ht="12.75">
      <c r="A216" s="3"/>
      <c r="B216" s="3"/>
      <c r="C216" s="3"/>
      <c r="D216" s="3"/>
      <c r="E216" s="3"/>
      <c r="F216" s="3"/>
      <c r="G216" s="3"/>
      <c r="H216" s="3"/>
      <c r="I216" s="3"/>
      <c r="J216" s="3"/>
      <c r="K216" s="3"/>
      <c r="L216" s="3"/>
      <c r="M216" s="3"/>
      <c r="N216" s="3"/>
      <c r="O216" s="3"/>
      <c r="P216" s="3"/>
      <c r="Q216" s="3"/>
      <c r="R216" s="3"/>
      <c r="S216" s="3"/>
      <c r="T216" s="3"/>
      <c r="U216" s="3"/>
    </row>
    <row r="217" spans="1:21" ht="12.75">
      <c r="A217" s="3"/>
      <c r="B217" s="3"/>
      <c r="C217" s="3"/>
      <c r="D217" s="3"/>
      <c r="E217" s="3"/>
      <c r="F217" s="3"/>
      <c r="G217" s="3"/>
      <c r="H217" s="3"/>
      <c r="I217" s="3"/>
      <c r="J217" s="3"/>
      <c r="K217" s="3"/>
      <c r="L217" s="3"/>
      <c r="M217" s="3"/>
      <c r="N217" s="3"/>
      <c r="O217" s="3"/>
      <c r="P217" s="3"/>
      <c r="Q217" s="3"/>
      <c r="R217" s="3"/>
      <c r="S217" s="3"/>
      <c r="T217" s="3"/>
      <c r="U217" s="3"/>
    </row>
    <row r="218" spans="1:21" ht="12.75">
      <c r="A218" s="3"/>
      <c r="B218" s="3"/>
      <c r="C218" s="3"/>
      <c r="D218" s="3"/>
      <c r="E218" s="3"/>
      <c r="F218" s="3"/>
      <c r="G218" s="3"/>
      <c r="H218" s="3"/>
      <c r="I218" s="3"/>
      <c r="J218" s="3"/>
      <c r="K218" s="3"/>
      <c r="L218" s="3"/>
      <c r="M218" s="3"/>
      <c r="N218" s="3"/>
      <c r="O218" s="3"/>
      <c r="P218" s="3"/>
      <c r="Q218" s="3"/>
      <c r="R218" s="3"/>
      <c r="S218" s="3"/>
      <c r="T218" s="3"/>
      <c r="U218" s="3"/>
    </row>
    <row r="219" spans="1:21" ht="12.75">
      <c r="A219" s="3"/>
      <c r="B219" s="3"/>
      <c r="C219" s="3"/>
      <c r="D219" s="3"/>
      <c r="E219" s="3"/>
      <c r="F219" s="3"/>
      <c r="G219" s="3"/>
      <c r="H219" s="3"/>
      <c r="I219" s="3"/>
      <c r="J219" s="3"/>
      <c r="K219" s="3"/>
      <c r="L219" s="3"/>
      <c r="M219" s="3"/>
      <c r="N219" s="3"/>
      <c r="O219" s="3"/>
      <c r="P219" s="3"/>
      <c r="Q219" s="3"/>
      <c r="R219" s="3"/>
      <c r="S219" s="3"/>
      <c r="T219" s="3"/>
      <c r="U219" s="3"/>
    </row>
    <row r="220" spans="1:21" ht="12.75">
      <c r="A220" s="3"/>
      <c r="B220" s="3"/>
      <c r="C220" s="3"/>
      <c r="D220" s="3"/>
      <c r="E220" s="3"/>
      <c r="F220" s="3"/>
      <c r="G220" s="3"/>
      <c r="H220" s="3"/>
      <c r="I220" s="3"/>
      <c r="J220" s="3"/>
      <c r="K220" s="3"/>
      <c r="L220" s="3"/>
      <c r="M220" s="3"/>
      <c r="N220" s="3"/>
      <c r="O220" s="3"/>
      <c r="P220" s="3"/>
      <c r="Q220" s="3"/>
      <c r="R220" s="3"/>
      <c r="S220" s="3"/>
      <c r="T220" s="3"/>
      <c r="U220" s="3"/>
    </row>
    <row r="221" spans="1:21" ht="12.75">
      <c r="A221" s="3"/>
      <c r="B221" s="3"/>
      <c r="C221" s="3"/>
      <c r="D221" s="3"/>
      <c r="E221" s="3"/>
      <c r="F221" s="3"/>
      <c r="G221" s="3"/>
      <c r="H221" s="3"/>
      <c r="I221" s="3"/>
      <c r="J221" s="3"/>
      <c r="K221" s="3"/>
      <c r="L221" s="3"/>
      <c r="M221" s="3"/>
      <c r="N221" s="3"/>
      <c r="O221" s="3"/>
      <c r="P221" s="3"/>
      <c r="Q221" s="3"/>
      <c r="R221" s="3"/>
      <c r="S221" s="3"/>
      <c r="T221" s="3"/>
      <c r="U221" s="3"/>
    </row>
    <row r="222" spans="1:21" ht="12.75">
      <c r="A222" s="3"/>
      <c r="B222" s="3"/>
      <c r="C222" s="3"/>
      <c r="D222" s="3"/>
      <c r="E222" s="3"/>
      <c r="F222" s="3"/>
      <c r="G222" s="3"/>
      <c r="H222" s="3"/>
      <c r="I222" s="3"/>
      <c r="J222" s="3"/>
      <c r="K222" s="3"/>
      <c r="L222" s="3"/>
      <c r="M222" s="3"/>
      <c r="N222" s="3"/>
      <c r="O222" s="3"/>
      <c r="P222" s="3"/>
      <c r="Q222" s="3"/>
      <c r="R222" s="3"/>
      <c r="S222" s="3"/>
      <c r="T222" s="3"/>
      <c r="U222" s="3"/>
    </row>
    <row r="223" spans="1:21" ht="12.75">
      <c r="A223" s="3"/>
      <c r="B223" s="3"/>
      <c r="C223" s="3"/>
      <c r="D223" s="3"/>
      <c r="E223" s="3"/>
      <c r="F223" s="3"/>
      <c r="G223" s="3"/>
      <c r="H223" s="3"/>
      <c r="I223" s="3"/>
      <c r="J223" s="3"/>
      <c r="K223" s="3"/>
      <c r="L223" s="3"/>
      <c r="M223" s="3"/>
      <c r="N223" s="3"/>
      <c r="O223" s="3"/>
      <c r="P223" s="3"/>
      <c r="Q223" s="3"/>
      <c r="R223" s="3"/>
      <c r="S223" s="3"/>
      <c r="T223" s="3"/>
      <c r="U223" s="3"/>
    </row>
    <row r="224" spans="1:21" ht="12.75">
      <c r="A224" s="3"/>
      <c r="B224" s="3"/>
      <c r="C224" s="3"/>
      <c r="D224" s="3"/>
      <c r="E224" s="3"/>
      <c r="F224" s="3"/>
      <c r="G224" s="3"/>
      <c r="H224" s="3"/>
      <c r="I224" s="3"/>
      <c r="J224" s="3"/>
      <c r="K224" s="3"/>
      <c r="L224" s="3"/>
      <c r="M224" s="3"/>
      <c r="N224" s="3"/>
      <c r="O224" s="3"/>
      <c r="P224" s="3"/>
      <c r="Q224" s="3"/>
      <c r="R224" s="3"/>
      <c r="S224" s="3"/>
      <c r="T224" s="3"/>
      <c r="U224" s="3"/>
    </row>
    <row r="225" spans="1:21" ht="12.75">
      <c r="A225" s="3"/>
      <c r="B225" s="3"/>
      <c r="C225" s="3"/>
      <c r="D225" s="3"/>
      <c r="E225" s="3"/>
      <c r="F225" s="3"/>
      <c r="G225" s="3"/>
      <c r="H225" s="3"/>
      <c r="I225" s="3"/>
      <c r="J225" s="3"/>
      <c r="K225" s="3"/>
      <c r="L225" s="3"/>
      <c r="M225" s="3"/>
      <c r="N225" s="3"/>
      <c r="O225" s="3"/>
      <c r="P225" s="3"/>
      <c r="Q225" s="3"/>
      <c r="R225" s="3"/>
      <c r="S225" s="3"/>
      <c r="T225" s="3"/>
      <c r="U225" s="3"/>
    </row>
    <row r="226" spans="1:21" ht="12.75">
      <c r="A226" s="3"/>
      <c r="B226" s="3"/>
      <c r="C226" s="3"/>
      <c r="D226" s="3"/>
      <c r="E226" s="3"/>
      <c r="F226" s="3"/>
      <c r="G226" s="3"/>
      <c r="H226" s="3"/>
      <c r="I226" s="3"/>
      <c r="J226" s="3"/>
      <c r="K226" s="3"/>
      <c r="L226" s="3"/>
      <c r="M226" s="3"/>
      <c r="N226" s="3"/>
      <c r="O226" s="3"/>
      <c r="P226" s="3"/>
      <c r="Q226" s="3"/>
      <c r="R226" s="3"/>
      <c r="S226" s="3"/>
      <c r="T226" s="3"/>
      <c r="U226" s="3"/>
    </row>
    <row r="227" spans="1:21" ht="12.75">
      <c r="A227" s="3"/>
      <c r="B227" s="3"/>
      <c r="C227" s="3"/>
      <c r="D227" s="3"/>
      <c r="E227" s="3"/>
      <c r="F227" s="3"/>
      <c r="G227" s="3"/>
      <c r="H227" s="3"/>
      <c r="I227" s="3"/>
      <c r="J227" s="3"/>
      <c r="K227" s="3"/>
      <c r="L227" s="3"/>
      <c r="M227" s="3"/>
      <c r="N227" s="3"/>
      <c r="O227" s="3"/>
      <c r="P227" s="3"/>
      <c r="Q227" s="3"/>
      <c r="R227" s="3"/>
      <c r="S227" s="3"/>
      <c r="T227" s="3"/>
      <c r="U227" s="3"/>
    </row>
    <row r="228" spans="1:21" ht="12.75">
      <c r="A228" s="3"/>
      <c r="B228" s="3"/>
      <c r="C228" s="3"/>
      <c r="D228" s="3"/>
      <c r="E228" s="3"/>
      <c r="F228" s="3"/>
      <c r="G228" s="3"/>
      <c r="H228" s="3"/>
      <c r="I228" s="3"/>
      <c r="J228" s="3"/>
      <c r="K228" s="3"/>
      <c r="L228" s="3"/>
      <c r="M228" s="3"/>
      <c r="N228" s="3"/>
      <c r="O228" s="3"/>
      <c r="P228" s="3"/>
      <c r="Q228" s="3"/>
      <c r="R228" s="3"/>
      <c r="S228" s="3"/>
      <c r="T228" s="3"/>
      <c r="U228" s="3"/>
    </row>
    <row r="229" spans="1:21" ht="12.75">
      <c r="A229" s="3"/>
      <c r="B229" s="3"/>
      <c r="C229" s="3"/>
      <c r="D229" s="3"/>
      <c r="E229" s="3"/>
      <c r="F229" s="3"/>
      <c r="G229" s="3"/>
      <c r="H229" s="3"/>
      <c r="I229" s="3"/>
      <c r="J229" s="3"/>
      <c r="K229" s="3"/>
      <c r="L229" s="3"/>
      <c r="M229" s="3"/>
      <c r="N229" s="3"/>
      <c r="O229" s="3"/>
      <c r="P229" s="3"/>
      <c r="Q229" s="3"/>
      <c r="R229" s="3"/>
      <c r="S229" s="3"/>
      <c r="T229" s="3"/>
      <c r="U229" s="3"/>
    </row>
    <row r="230" spans="1:21" ht="12.75">
      <c r="A230" s="3"/>
      <c r="B230" s="3"/>
      <c r="C230" s="3"/>
      <c r="D230" s="3"/>
      <c r="E230" s="3"/>
      <c r="F230" s="3"/>
      <c r="G230" s="3"/>
      <c r="H230" s="3"/>
      <c r="I230" s="3"/>
      <c r="J230" s="3"/>
      <c r="K230" s="3"/>
      <c r="L230" s="3"/>
      <c r="M230" s="3"/>
      <c r="N230" s="3"/>
      <c r="O230" s="3"/>
      <c r="P230" s="3"/>
      <c r="Q230" s="3"/>
      <c r="R230" s="3"/>
      <c r="S230" s="3"/>
      <c r="T230" s="3"/>
      <c r="U230" s="3"/>
    </row>
    <row r="231" spans="1:21" ht="12.75">
      <c r="A231" s="3"/>
      <c r="B231" s="3"/>
      <c r="C231" s="3"/>
      <c r="D231" s="3"/>
      <c r="E231" s="3"/>
      <c r="F231" s="3"/>
      <c r="G231" s="3"/>
      <c r="H231" s="3"/>
      <c r="I231" s="3"/>
      <c r="J231" s="3"/>
      <c r="K231" s="3"/>
      <c r="L231" s="3"/>
      <c r="M231" s="3"/>
      <c r="N231" s="3"/>
      <c r="O231" s="3"/>
      <c r="P231" s="3"/>
      <c r="Q231" s="3"/>
      <c r="R231" s="3"/>
      <c r="S231" s="3"/>
      <c r="T231" s="3"/>
      <c r="U231" s="3"/>
    </row>
    <row r="232" spans="1:21" ht="12.75">
      <c r="A232" s="3"/>
      <c r="B232" s="3"/>
      <c r="C232" s="3"/>
      <c r="D232" s="3"/>
      <c r="E232" s="3"/>
      <c r="F232" s="3"/>
      <c r="G232" s="3"/>
      <c r="H232" s="3"/>
      <c r="I232" s="3"/>
      <c r="J232" s="3"/>
      <c r="K232" s="3"/>
      <c r="L232" s="3"/>
      <c r="M232" s="3"/>
      <c r="N232" s="3"/>
      <c r="O232" s="3"/>
      <c r="P232" s="3"/>
      <c r="Q232" s="3"/>
      <c r="R232" s="3"/>
      <c r="S232" s="3"/>
      <c r="T232" s="3"/>
      <c r="U232" s="3"/>
    </row>
    <row r="233" spans="1:21" ht="12.75">
      <c r="A233" s="3"/>
      <c r="B233" s="3"/>
      <c r="C233" s="3"/>
      <c r="D233" s="3"/>
      <c r="E233" s="3"/>
      <c r="F233" s="3"/>
      <c r="G233" s="3"/>
      <c r="H233" s="3"/>
      <c r="I233" s="3"/>
      <c r="J233" s="3"/>
      <c r="K233" s="3"/>
      <c r="L233" s="3"/>
      <c r="M233" s="3"/>
      <c r="N233" s="3"/>
      <c r="O233" s="3"/>
      <c r="P233" s="3"/>
      <c r="Q233" s="3"/>
      <c r="R233" s="3"/>
      <c r="S233" s="3"/>
      <c r="T233" s="3"/>
      <c r="U233" s="3"/>
    </row>
    <row r="234" spans="1:21" ht="12.75">
      <c r="A234" s="3"/>
      <c r="B234" s="3"/>
      <c r="C234" s="3"/>
      <c r="D234" s="3"/>
      <c r="E234" s="3"/>
      <c r="F234" s="3"/>
      <c r="G234" s="3"/>
      <c r="H234" s="3"/>
      <c r="I234" s="3"/>
      <c r="J234" s="3"/>
      <c r="K234" s="3"/>
      <c r="L234" s="3"/>
      <c r="M234" s="3"/>
      <c r="N234" s="3"/>
      <c r="O234" s="3"/>
      <c r="P234" s="3"/>
      <c r="Q234" s="3"/>
      <c r="R234" s="3"/>
      <c r="S234" s="3"/>
      <c r="T234" s="3"/>
      <c r="U234" s="3"/>
    </row>
    <row r="235" spans="1:21" ht="12.75">
      <c r="A235" s="3"/>
      <c r="B235" s="3"/>
      <c r="C235" s="3"/>
      <c r="D235" s="3"/>
      <c r="E235" s="3"/>
      <c r="F235" s="3"/>
      <c r="G235" s="3"/>
      <c r="H235" s="3"/>
      <c r="I235" s="3"/>
      <c r="J235" s="3"/>
      <c r="K235" s="3"/>
      <c r="L235" s="3"/>
      <c r="M235" s="3"/>
      <c r="N235" s="3"/>
      <c r="O235" s="3"/>
      <c r="P235" s="3"/>
      <c r="Q235" s="3"/>
      <c r="R235" s="3"/>
      <c r="S235" s="3"/>
      <c r="T235" s="3"/>
      <c r="U235" s="3"/>
    </row>
    <row r="236" spans="1:21" ht="12.75">
      <c r="A236" s="3"/>
      <c r="B236" s="3"/>
      <c r="C236" s="3"/>
      <c r="D236" s="3"/>
      <c r="E236" s="3"/>
      <c r="F236" s="3"/>
      <c r="G236" s="3"/>
      <c r="H236" s="3"/>
      <c r="I236" s="3"/>
      <c r="J236" s="3"/>
      <c r="K236" s="3"/>
      <c r="L236" s="3"/>
      <c r="M236" s="3"/>
      <c r="N236" s="3"/>
      <c r="O236" s="3"/>
      <c r="P236" s="3"/>
      <c r="Q236" s="3"/>
      <c r="R236" s="3"/>
      <c r="S236" s="3"/>
      <c r="T236" s="3"/>
      <c r="U236" s="3"/>
    </row>
    <row r="237" spans="1:21" ht="12.75">
      <c r="A237" s="3"/>
      <c r="B237" s="3"/>
      <c r="C237" s="3"/>
      <c r="D237" s="3"/>
      <c r="E237" s="3"/>
      <c r="F237" s="3"/>
      <c r="G237" s="3"/>
      <c r="H237" s="3"/>
      <c r="I237" s="3"/>
      <c r="J237" s="3"/>
      <c r="K237" s="3"/>
      <c r="L237" s="3"/>
      <c r="M237" s="3"/>
      <c r="N237" s="3"/>
      <c r="O237" s="3"/>
      <c r="P237" s="3"/>
      <c r="Q237" s="3"/>
      <c r="R237" s="3"/>
      <c r="S237" s="3"/>
      <c r="T237" s="3"/>
      <c r="U237" s="3"/>
    </row>
    <row r="238" spans="1:21" ht="12.75">
      <c r="A238" s="3"/>
      <c r="B238" s="3"/>
      <c r="C238" s="3"/>
      <c r="D238" s="3"/>
      <c r="E238" s="3"/>
      <c r="F238" s="3"/>
      <c r="G238" s="3"/>
      <c r="H238" s="3"/>
      <c r="I238" s="3"/>
      <c r="J238" s="3"/>
      <c r="K238" s="3"/>
      <c r="L238" s="3"/>
      <c r="M238" s="3"/>
      <c r="N238" s="3"/>
      <c r="O238" s="3"/>
      <c r="P238" s="3"/>
      <c r="Q238" s="3"/>
      <c r="R238" s="3"/>
      <c r="S238" s="3"/>
      <c r="T238" s="3"/>
      <c r="U238" s="3"/>
    </row>
    <row r="239" spans="1:21" ht="12.75">
      <c r="A239" s="3"/>
      <c r="B239" s="3"/>
      <c r="C239" s="3"/>
      <c r="D239" s="3"/>
      <c r="E239" s="3"/>
      <c r="F239" s="3"/>
      <c r="G239" s="3"/>
      <c r="H239" s="3"/>
      <c r="I239" s="3"/>
      <c r="J239" s="3"/>
      <c r="K239" s="3"/>
      <c r="L239" s="3"/>
      <c r="M239" s="3"/>
      <c r="N239" s="3"/>
      <c r="O239" s="3"/>
      <c r="P239" s="3"/>
      <c r="Q239" s="3"/>
      <c r="R239" s="3"/>
      <c r="S239" s="3"/>
      <c r="T239" s="3"/>
      <c r="U239" s="3"/>
    </row>
    <row r="240" spans="1:21" ht="12.75">
      <c r="A240" s="3"/>
      <c r="B240" s="3"/>
      <c r="C240" s="3"/>
      <c r="D240" s="3"/>
      <c r="E240" s="3"/>
      <c r="F240" s="3"/>
      <c r="G240" s="3"/>
      <c r="H240" s="3"/>
      <c r="I240" s="3"/>
      <c r="J240" s="3"/>
      <c r="K240" s="3"/>
      <c r="L240" s="3"/>
      <c r="M240" s="3"/>
      <c r="N240" s="3"/>
      <c r="O240" s="3"/>
      <c r="P240" s="3"/>
      <c r="Q240" s="3"/>
      <c r="R240" s="3"/>
      <c r="S240" s="3"/>
      <c r="T240" s="3"/>
      <c r="U240" s="3"/>
    </row>
    <row r="241" spans="1:21" ht="12.75">
      <c r="A241" s="3"/>
      <c r="B241" s="3"/>
      <c r="C241" s="3"/>
      <c r="D241" s="3"/>
      <c r="E241" s="3"/>
      <c r="F241" s="3"/>
      <c r="G241" s="3"/>
      <c r="H241" s="3"/>
      <c r="I241" s="3"/>
      <c r="J241" s="3"/>
      <c r="K241" s="3"/>
      <c r="L241" s="3"/>
      <c r="M241" s="3"/>
      <c r="N241" s="3"/>
      <c r="O241" s="3"/>
      <c r="P241" s="3"/>
      <c r="Q241" s="3"/>
      <c r="R241" s="3"/>
      <c r="S241" s="3"/>
      <c r="T241" s="3"/>
      <c r="U241" s="3"/>
    </row>
    <row r="242" spans="1:21" ht="12.75">
      <c r="A242" s="3"/>
      <c r="B242" s="3"/>
      <c r="C242" s="3"/>
      <c r="D242" s="3"/>
      <c r="E242" s="3"/>
      <c r="F242" s="3"/>
      <c r="G242" s="3"/>
      <c r="H242" s="3"/>
      <c r="I242" s="3"/>
      <c r="J242" s="3"/>
      <c r="K242" s="3"/>
      <c r="L242" s="3"/>
      <c r="M242" s="3"/>
      <c r="N242" s="3"/>
      <c r="O242" s="3"/>
      <c r="P242" s="3"/>
      <c r="Q242" s="3"/>
      <c r="R242" s="3"/>
      <c r="S242" s="3"/>
      <c r="T242" s="3"/>
      <c r="U242" s="3"/>
    </row>
    <row r="243" spans="1:21" ht="12.75">
      <c r="A243" s="3"/>
      <c r="B243" s="3"/>
      <c r="C243" s="3"/>
      <c r="D243" s="3"/>
      <c r="E243" s="3"/>
      <c r="F243" s="3"/>
      <c r="G243" s="3"/>
      <c r="H243" s="3"/>
      <c r="I243" s="3"/>
      <c r="J243" s="3"/>
      <c r="K243" s="3"/>
      <c r="L243" s="3"/>
      <c r="M243" s="3"/>
      <c r="N243" s="3"/>
      <c r="O243" s="3"/>
      <c r="P243" s="3"/>
      <c r="Q243" s="3"/>
      <c r="R243" s="3"/>
      <c r="S243" s="3"/>
      <c r="T243" s="3"/>
      <c r="U243" s="3"/>
    </row>
    <row r="244" spans="1:21" ht="12.75">
      <c r="A244" s="3"/>
      <c r="B244" s="3"/>
      <c r="C244" s="3"/>
      <c r="D244" s="3"/>
      <c r="E244" s="3"/>
      <c r="F244" s="3"/>
      <c r="G244" s="3"/>
      <c r="H244" s="3"/>
      <c r="I244" s="3"/>
      <c r="J244" s="3"/>
      <c r="K244" s="3"/>
      <c r="L244" s="3"/>
      <c r="M244" s="3"/>
      <c r="N244" s="3"/>
      <c r="O244" s="3"/>
      <c r="P244" s="3"/>
      <c r="Q244" s="3"/>
      <c r="R244" s="3"/>
      <c r="S244" s="3"/>
      <c r="T244" s="3"/>
      <c r="U244" s="3"/>
    </row>
    <row r="245" spans="1:21" ht="12.75">
      <c r="A245" s="3"/>
      <c r="B245" s="3"/>
      <c r="C245" s="3"/>
      <c r="D245" s="3"/>
      <c r="E245" s="3"/>
      <c r="F245" s="3"/>
      <c r="G245" s="3"/>
      <c r="H245" s="3"/>
      <c r="I245" s="3"/>
      <c r="J245" s="3"/>
      <c r="K245" s="3"/>
      <c r="L245" s="3"/>
      <c r="M245" s="3"/>
      <c r="N245" s="3"/>
      <c r="O245" s="3"/>
      <c r="P245" s="3"/>
      <c r="Q245" s="3"/>
      <c r="R245" s="3"/>
      <c r="S245" s="3"/>
      <c r="T245" s="3"/>
      <c r="U245" s="3"/>
    </row>
    <row r="246" spans="1:21" ht="12.75">
      <c r="A246" s="3"/>
      <c r="B246" s="3"/>
      <c r="C246" s="3"/>
      <c r="D246" s="3"/>
      <c r="E246" s="3"/>
      <c r="F246" s="3"/>
      <c r="G246" s="3"/>
      <c r="H246" s="3"/>
      <c r="I246" s="3"/>
      <c r="J246" s="3"/>
      <c r="K246" s="3"/>
      <c r="L246" s="3"/>
      <c r="M246" s="3"/>
      <c r="N246" s="3"/>
      <c r="O246" s="3"/>
      <c r="P246" s="3"/>
      <c r="Q246" s="3"/>
      <c r="R246" s="3"/>
      <c r="S246" s="3"/>
      <c r="T246" s="3"/>
      <c r="U246" s="3"/>
    </row>
    <row r="247" spans="1:21" ht="12.75">
      <c r="A247" s="3"/>
      <c r="B247" s="3"/>
      <c r="C247" s="3"/>
      <c r="D247" s="3"/>
      <c r="E247" s="3"/>
      <c r="F247" s="3"/>
      <c r="G247" s="3"/>
      <c r="H247" s="3"/>
      <c r="I247" s="3"/>
      <c r="J247" s="3"/>
      <c r="K247" s="3"/>
      <c r="L247" s="3"/>
      <c r="M247" s="3"/>
      <c r="N247" s="3"/>
      <c r="O247" s="3"/>
      <c r="P247" s="3"/>
      <c r="Q247" s="3"/>
      <c r="R247" s="3"/>
      <c r="S247" s="3"/>
      <c r="T247" s="3"/>
      <c r="U247" s="3"/>
    </row>
    <row r="248" spans="1:21" ht="12.75">
      <c r="A248" s="3"/>
      <c r="B248" s="3"/>
      <c r="C248" s="3"/>
      <c r="D248" s="3"/>
      <c r="E248" s="3"/>
      <c r="F248" s="3"/>
      <c r="G248" s="3"/>
      <c r="H248" s="3"/>
      <c r="I248" s="3"/>
      <c r="J248" s="3"/>
      <c r="K248" s="3"/>
      <c r="L248" s="3"/>
      <c r="M248" s="3"/>
      <c r="N248" s="3"/>
      <c r="O248" s="3"/>
      <c r="P248" s="3"/>
      <c r="Q248" s="3"/>
      <c r="R248" s="3"/>
      <c r="S248" s="3"/>
      <c r="T248" s="3"/>
      <c r="U248" s="3"/>
    </row>
    <row r="249" spans="1:21" ht="12.75">
      <c r="A249" s="3"/>
      <c r="B249" s="3"/>
      <c r="C249" s="3"/>
      <c r="D249" s="3"/>
      <c r="E249" s="3"/>
      <c r="F249" s="3"/>
      <c r="G249" s="3"/>
      <c r="H249" s="3"/>
      <c r="I249" s="3"/>
      <c r="J249" s="3"/>
      <c r="K249" s="3"/>
      <c r="L249" s="3"/>
      <c r="M249" s="3"/>
      <c r="N249" s="3"/>
      <c r="O249" s="3"/>
      <c r="P249" s="3"/>
      <c r="Q249" s="3"/>
      <c r="R249" s="3"/>
      <c r="S249" s="3"/>
      <c r="T249" s="3"/>
      <c r="U249" s="3"/>
    </row>
    <row r="250" spans="1:21" ht="12.75">
      <c r="A250" s="3"/>
      <c r="B250" s="3"/>
      <c r="C250" s="3"/>
      <c r="D250" s="3"/>
      <c r="E250" s="3"/>
      <c r="F250" s="3"/>
      <c r="G250" s="3"/>
      <c r="H250" s="3"/>
      <c r="I250" s="3"/>
      <c r="J250" s="3"/>
      <c r="K250" s="3"/>
      <c r="L250" s="3"/>
      <c r="M250" s="3"/>
      <c r="N250" s="3"/>
      <c r="O250" s="3"/>
      <c r="P250" s="3"/>
      <c r="Q250" s="3"/>
      <c r="R250" s="3"/>
      <c r="S250" s="3"/>
      <c r="T250" s="3"/>
      <c r="U250" s="3"/>
    </row>
    <row r="251" spans="1:21" ht="12.75">
      <c r="A251" s="3"/>
      <c r="B251" s="3"/>
      <c r="C251" s="3"/>
      <c r="D251" s="3"/>
      <c r="E251" s="3"/>
      <c r="F251" s="3"/>
      <c r="G251" s="3"/>
      <c r="H251" s="3"/>
      <c r="I251" s="3"/>
      <c r="J251" s="3"/>
      <c r="K251" s="3"/>
      <c r="L251" s="3"/>
      <c r="M251" s="3"/>
      <c r="N251" s="3"/>
      <c r="O251" s="3"/>
      <c r="P251" s="3"/>
      <c r="Q251" s="3"/>
      <c r="R251" s="3"/>
      <c r="S251" s="3"/>
      <c r="T251" s="3"/>
      <c r="U251" s="3"/>
    </row>
    <row r="252" spans="1:21" ht="12.75">
      <c r="A252" s="3"/>
      <c r="B252" s="3"/>
      <c r="C252" s="3"/>
      <c r="D252" s="3"/>
      <c r="E252" s="3"/>
      <c r="F252" s="3"/>
      <c r="G252" s="3"/>
      <c r="H252" s="3"/>
      <c r="I252" s="3"/>
      <c r="J252" s="3"/>
      <c r="K252" s="3"/>
      <c r="L252" s="3"/>
      <c r="M252" s="3"/>
      <c r="N252" s="3"/>
      <c r="O252" s="3"/>
      <c r="P252" s="3"/>
      <c r="Q252" s="3"/>
      <c r="R252" s="3"/>
      <c r="S252" s="3"/>
      <c r="T252" s="3"/>
      <c r="U252" s="3"/>
    </row>
    <row r="253" spans="1:21" ht="12.75">
      <c r="A253" s="3"/>
      <c r="B253" s="3"/>
      <c r="C253" s="3"/>
      <c r="D253" s="3"/>
      <c r="E253" s="3"/>
      <c r="F253" s="3"/>
      <c r="G253" s="3"/>
      <c r="H253" s="3"/>
      <c r="I253" s="3"/>
      <c r="J253" s="3"/>
      <c r="K253" s="3"/>
      <c r="L253" s="3"/>
      <c r="M253" s="3"/>
      <c r="N253" s="3"/>
      <c r="O253" s="3"/>
      <c r="P253" s="3"/>
      <c r="Q253" s="3"/>
      <c r="R253" s="3"/>
      <c r="S253" s="3"/>
      <c r="T253" s="3"/>
      <c r="U253" s="3"/>
    </row>
    <row r="254" spans="1:21" ht="12.75">
      <c r="A254" s="3"/>
      <c r="B254" s="3"/>
      <c r="C254" s="3"/>
      <c r="D254" s="3"/>
      <c r="E254" s="3"/>
      <c r="F254" s="3"/>
      <c r="G254" s="3"/>
      <c r="H254" s="3"/>
      <c r="I254" s="3"/>
      <c r="J254" s="3"/>
      <c r="K254" s="3"/>
      <c r="L254" s="3"/>
      <c r="M254" s="3"/>
      <c r="N254" s="3"/>
      <c r="O254" s="3"/>
      <c r="P254" s="3"/>
      <c r="Q254" s="3"/>
      <c r="R254" s="3"/>
      <c r="S254" s="3"/>
      <c r="T254" s="3"/>
      <c r="U254" s="3"/>
    </row>
    <row r="255" spans="1:21" ht="12.75">
      <c r="A255" s="3"/>
      <c r="B255" s="3"/>
      <c r="C255" s="3"/>
      <c r="D255" s="3"/>
      <c r="E255" s="3"/>
      <c r="F255" s="3"/>
      <c r="G255" s="3"/>
      <c r="H255" s="3"/>
      <c r="I255" s="3"/>
      <c r="J255" s="3"/>
      <c r="K255" s="3"/>
      <c r="L255" s="3"/>
      <c r="M255" s="3"/>
      <c r="N255" s="3"/>
      <c r="O255" s="3"/>
      <c r="P255" s="3"/>
      <c r="Q255" s="3"/>
      <c r="R255" s="3"/>
      <c r="S255" s="3"/>
      <c r="T255" s="3"/>
      <c r="U255" s="3"/>
    </row>
    <row r="256" spans="1:21" ht="12.75">
      <c r="A256" s="3"/>
      <c r="B256" s="3"/>
      <c r="C256" s="3"/>
      <c r="D256" s="3"/>
      <c r="E256" s="3"/>
      <c r="F256" s="3"/>
      <c r="G256" s="3"/>
      <c r="H256" s="3"/>
      <c r="I256" s="3"/>
      <c r="J256" s="3"/>
      <c r="K256" s="3"/>
      <c r="L256" s="3"/>
      <c r="M256" s="3"/>
      <c r="N256" s="3"/>
      <c r="O256" s="3"/>
      <c r="P256" s="3"/>
      <c r="Q256" s="3"/>
      <c r="R256" s="3"/>
      <c r="S256" s="3"/>
      <c r="T256" s="3"/>
      <c r="U256" s="3"/>
    </row>
    <row r="257" spans="1:21" ht="12.75">
      <c r="A257" s="3"/>
      <c r="B257" s="3"/>
      <c r="C257" s="3"/>
      <c r="D257" s="3"/>
      <c r="E257" s="3"/>
      <c r="F257" s="3"/>
      <c r="G257" s="3"/>
      <c r="H257" s="3"/>
      <c r="I257" s="3"/>
      <c r="J257" s="3"/>
      <c r="K257" s="3"/>
      <c r="L257" s="3"/>
      <c r="M257" s="3"/>
      <c r="N257" s="3"/>
      <c r="O257" s="3"/>
      <c r="P257" s="3"/>
      <c r="Q257" s="3"/>
      <c r="R257" s="3"/>
      <c r="S257" s="3"/>
      <c r="T257" s="3"/>
      <c r="U257" s="3"/>
    </row>
    <row r="258" spans="1:21" ht="12.75">
      <c r="A258" s="3"/>
      <c r="B258" s="3"/>
      <c r="C258" s="3"/>
      <c r="D258" s="3"/>
      <c r="E258" s="3"/>
      <c r="F258" s="3"/>
      <c r="G258" s="3"/>
      <c r="H258" s="3"/>
      <c r="I258" s="3"/>
      <c r="J258" s="3"/>
      <c r="K258" s="3"/>
      <c r="L258" s="3"/>
      <c r="M258" s="3"/>
      <c r="N258" s="3"/>
      <c r="O258" s="3"/>
      <c r="P258" s="3"/>
      <c r="Q258" s="3"/>
      <c r="R258" s="3"/>
      <c r="S258" s="3"/>
      <c r="T258" s="3"/>
      <c r="U258" s="3"/>
    </row>
    <row r="259" spans="1:21" ht="12.75">
      <c r="A259" s="3"/>
      <c r="B259" s="3"/>
      <c r="C259" s="3"/>
      <c r="D259" s="3"/>
      <c r="E259" s="3"/>
      <c r="F259" s="3"/>
      <c r="G259" s="3"/>
      <c r="H259" s="3"/>
      <c r="I259" s="3"/>
      <c r="J259" s="3"/>
      <c r="K259" s="3"/>
      <c r="L259" s="3"/>
      <c r="M259" s="3"/>
      <c r="N259" s="3"/>
      <c r="O259" s="3"/>
      <c r="P259" s="3"/>
      <c r="Q259" s="3"/>
      <c r="R259" s="3"/>
      <c r="S259" s="3"/>
      <c r="T259" s="3"/>
      <c r="U259" s="3"/>
    </row>
    <row r="260" spans="1:21" ht="12.75">
      <c r="A260" s="3"/>
      <c r="B260" s="3"/>
      <c r="C260" s="3"/>
      <c r="D260" s="3"/>
      <c r="E260" s="3"/>
      <c r="F260" s="3"/>
      <c r="G260" s="3"/>
      <c r="H260" s="3"/>
      <c r="I260" s="3"/>
      <c r="J260" s="3"/>
      <c r="K260" s="3"/>
      <c r="L260" s="3"/>
      <c r="M260" s="3"/>
      <c r="N260" s="3"/>
      <c r="O260" s="3"/>
      <c r="P260" s="3"/>
      <c r="Q260" s="3"/>
      <c r="R260" s="3"/>
      <c r="S260" s="3"/>
      <c r="T260" s="3"/>
      <c r="U260" s="3"/>
    </row>
    <row r="261" spans="1:21" ht="12.75">
      <c r="A261" s="3"/>
      <c r="B261" s="3"/>
      <c r="C261" s="3"/>
      <c r="D261" s="3"/>
      <c r="E261" s="3"/>
      <c r="F261" s="3"/>
      <c r="G261" s="3"/>
      <c r="H261" s="3"/>
      <c r="I261" s="3"/>
      <c r="J261" s="3"/>
      <c r="K261" s="3"/>
      <c r="L261" s="3"/>
      <c r="M261" s="3"/>
      <c r="N261" s="3"/>
      <c r="O261" s="3"/>
      <c r="P261" s="3"/>
      <c r="Q261" s="3"/>
      <c r="R261" s="3"/>
      <c r="S261" s="3"/>
      <c r="T261" s="3"/>
      <c r="U261" s="3"/>
    </row>
    <row r="262" spans="1:21" ht="12.75">
      <c r="A262" s="3"/>
      <c r="B262" s="3"/>
      <c r="C262" s="3"/>
      <c r="D262" s="3"/>
      <c r="E262" s="3"/>
      <c r="F262" s="3"/>
      <c r="G262" s="3"/>
      <c r="H262" s="3"/>
      <c r="I262" s="3"/>
      <c r="J262" s="3"/>
      <c r="K262" s="3"/>
      <c r="L262" s="3"/>
      <c r="M262" s="3"/>
      <c r="N262" s="3"/>
      <c r="O262" s="3"/>
      <c r="P262" s="3"/>
      <c r="Q262" s="3"/>
      <c r="R262" s="3"/>
      <c r="S262" s="3"/>
      <c r="T262" s="3"/>
      <c r="U262" s="3"/>
    </row>
    <row r="263" spans="1:21" ht="12.75">
      <c r="A263" s="3"/>
      <c r="B263" s="3"/>
      <c r="C263" s="3"/>
      <c r="D263" s="3"/>
      <c r="E263" s="3"/>
      <c r="F263" s="3"/>
      <c r="G263" s="3"/>
      <c r="H263" s="3"/>
      <c r="I263" s="3"/>
      <c r="J263" s="3"/>
      <c r="K263" s="3"/>
      <c r="L263" s="3"/>
      <c r="M263" s="3"/>
      <c r="N263" s="3"/>
      <c r="O263" s="3"/>
      <c r="P263" s="3"/>
      <c r="Q263" s="3"/>
      <c r="R263" s="3"/>
      <c r="S263" s="3"/>
      <c r="T263" s="3"/>
      <c r="U263" s="3"/>
    </row>
    <row r="264" spans="1:21" ht="12.75">
      <c r="A264" s="3"/>
      <c r="B264" s="3"/>
      <c r="C264" s="3"/>
      <c r="D264" s="3"/>
      <c r="E264" s="3"/>
      <c r="F264" s="3"/>
      <c r="G264" s="3"/>
      <c r="H264" s="3"/>
      <c r="I264" s="3"/>
      <c r="J264" s="3"/>
      <c r="K264" s="3"/>
      <c r="L264" s="3"/>
      <c r="M264" s="3"/>
      <c r="N264" s="3"/>
      <c r="O264" s="3"/>
      <c r="P264" s="3"/>
      <c r="Q264" s="3"/>
      <c r="R264" s="3"/>
      <c r="S264" s="3"/>
      <c r="T264" s="3"/>
      <c r="U264" s="3"/>
    </row>
    <row r="265" spans="1:21" ht="12.75">
      <c r="A265" s="3"/>
      <c r="B265" s="3"/>
      <c r="C265" s="3"/>
      <c r="D265" s="3"/>
      <c r="E265" s="3"/>
      <c r="F265" s="3"/>
      <c r="G265" s="3"/>
      <c r="H265" s="3"/>
      <c r="I265" s="3"/>
      <c r="J265" s="3"/>
      <c r="K265" s="3"/>
      <c r="L265" s="3"/>
      <c r="M265" s="3"/>
      <c r="N265" s="3"/>
      <c r="O265" s="3"/>
      <c r="P265" s="3"/>
      <c r="Q265" s="3"/>
      <c r="R265" s="3"/>
      <c r="S265" s="3"/>
      <c r="T265" s="3"/>
      <c r="U265" s="3"/>
    </row>
    <row r="266" spans="1:21" ht="12.75">
      <c r="A266" s="3"/>
      <c r="B266" s="3"/>
      <c r="C266" s="3"/>
      <c r="D266" s="3"/>
      <c r="E266" s="3"/>
      <c r="F266" s="3"/>
      <c r="G266" s="3"/>
      <c r="H266" s="3"/>
      <c r="I266" s="3"/>
      <c r="J266" s="3"/>
      <c r="K266" s="3"/>
      <c r="L266" s="3"/>
      <c r="M266" s="3"/>
      <c r="N266" s="3"/>
      <c r="O266" s="3"/>
      <c r="P266" s="3"/>
      <c r="Q266" s="3"/>
      <c r="R266" s="3"/>
      <c r="S266" s="3"/>
      <c r="T266" s="3"/>
      <c r="U266" s="3"/>
    </row>
    <row r="267" spans="1:21" ht="12.75">
      <c r="A267" s="3"/>
      <c r="B267" s="3"/>
      <c r="C267" s="3"/>
      <c r="D267" s="3"/>
      <c r="E267" s="3"/>
      <c r="F267" s="3"/>
      <c r="G267" s="3"/>
      <c r="H267" s="3"/>
      <c r="I267" s="3"/>
      <c r="J267" s="3"/>
      <c r="K267" s="3"/>
      <c r="L267" s="3"/>
      <c r="M267" s="3"/>
      <c r="N267" s="3"/>
      <c r="O267" s="3"/>
      <c r="P267" s="3"/>
      <c r="Q267" s="3"/>
      <c r="R267" s="3"/>
      <c r="S267" s="3"/>
      <c r="T267" s="3"/>
      <c r="U267" s="3"/>
    </row>
    <row r="268" spans="1:21" ht="12.75">
      <c r="A268" s="3"/>
      <c r="B268" s="3"/>
      <c r="C268" s="3"/>
      <c r="D268" s="3"/>
      <c r="E268" s="3"/>
      <c r="F268" s="3"/>
      <c r="G268" s="3"/>
      <c r="H268" s="3"/>
      <c r="I268" s="3"/>
      <c r="J268" s="3"/>
      <c r="K268" s="3"/>
      <c r="L268" s="3"/>
      <c r="M268" s="3"/>
      <c r="N268" s="3"/>
      <c r="O268" s="3"/>
      <c r="P268" s="3"/>
      <c r="Q268" s="3"/>
      <c r="R268" s="3"/>
      <c r="S268" s="3"/>
      <c r="T268" s="3"/>
      <c r="U268" s="3"/>
    </row>
    <row r="269" spans="1:21" ht="12.75">
      <c r="A269" s="3"/>
      <c r="B269" s="3"/>
      <c r="C269" s="3"/>
      <c r="D269" s="3"/>
      <c r="E269" s="3"/>
      <c r="F269" s="3"/>
      <c r="G269" s="3"/>
      <c r="H269" s="3"/>
      <c r="I269" s="3"/>
      <c r="J269" s="3"/>
      <c r="K269" s="3"/>
      <c r="L269" s="3"/>
      <c r="M269" s="3"/>
      <c r="N269" s="3"/>
      <c r="O269" s="3"/>
      <c r="P269" s="3"/>
      <c r="Q269" s="3"/>
      <c r="R269" s="3"/>
      <c r="S269" s="3"/>
      <c r="T269" s="3"/>
      <c r="U269" s="3"/>
    </row>
    <row r="270" spans="1:21" ht="12.75">
      <c r="A270" s="3"/>
      <c r="B270" s="3"/>
      <c r="C270" s="3"/>
      <c r="D270" s="3"/>
      <c r="E270" s="3"/>
      <c r="F270" s="3"/>
      <c r="G270" s="3"/>
      <c r="H270" s="3"/>
      <c r="I270" s="3"/>
      <c r="J270" s="3"/>
      <c r="K270" s="3"/>
      <c r="L270" s="3"/>
      <c r="M270" s="3"/>
      <c r="N270" s="3"/>
      <c r="O270" s="3"/>
      <c r="P270" s="3"/>
      <c r="Q270" s="3"/>
      <c r="R270" s="3"/>
      <c r="S270" s="3"/>
      <c r="T270" s="3"/>
      <c r="U270" s="3"/>
    </row>
    <row r="271" spans="1:21" ht="12.75">
      <c r="A271" s="3"/>
      <c r="B271" s="3"/>
      <c r="C271" s="3"/>
      <c r="D271" s="3"/>
      <c r="E271" s="3"/>
      <c r="F271" s="3"/>
      <c r="G271" s="3"/>
      <c r="H271" s="3"/>
      <c r="I271" s="3"/>
      <c r="J271" s="3"/>
      <c r="K271" s="3"/>
      <c r="L271" s="3"/>
      <c r="M271" s="3"/>
      <c r="N271" s="3"/>
      <c r="O271" s="3"/>
      <c r="P271" s="3"/>
      <c r="Q271" s="3"/>
      <c r="R271" s="3"/>
      <c r="S271" s="3"/>
      <c r="T271" s="3"/>
      <c r="U271" s="3"/>
    </row>
    <row r="272" spans="1:21" ht="12.75">
      <c r="A272" s="3"/>
      <c r="B272" s="3"/>
      <c r="C272" s="3"/>
      <c r="D272" s="3"/>
      <c r="E272" s="3"/>
      <c r="F272" s="3"/>
      <c r="G272" s="3"/>
      <c r="H272" s="3"/>
      <c r="I272" s="3"/>
      <c r="J272" s="3"/>
      <c r="K272" s="3"/>
      <c r="L272" s="3"/>
      <c r="M272" s="3"/>
      <c r="N272" s="3"/>
      <c r="O272" s="3"/>
      <c r="P272" s="3"/>
      <c r="Q272" s="3"/>
      <c r="R272" s="3"/>
      <c r="S272" s="3"/>
      <c r="T272" s="3"/>
      <c r="U272" s="3"/>
    </row>
    <row r="273" spans="1:21" ht="12.75">
      <c r="A273" s="3"/>
      <c r="B273" s="3"/>
      <c r="C273" s="3"/>
      <c r="D273" s="3"/>
      <c r="E273" s="3"/>
      <c r="F273" s="3"/>
      <c r="G273" s="3"/>
      <c r="H273" s="3"/>
      <c r="I273" s="3"/>
      <c r="J273" s="3"/>
      <c r="K273" s="3"/>
      <c r="L273" s="3"/>
      <c r="M273" s="3"/>
      <c r="N273" s="3"/>
      <c r="O273" s="3"/>
      <c r="P273" s="3"/>
      <c r="Q273" s="3"/>
      <c r="R273" s="3"/>
      <c r="S273" s="3"/>
      <c r="T273" s="3"/>
      <c r="U273" s="3"/>
    </row>
    <row r="274" spans="1:21" ht="12.75">
      <c r="A274" s="3"/>
      <c r="B274" s="3"/>
      <c r="C274" s="3"/>
      <c r="D274" s="3"/>
      <c r="E274" s="3"/>
      <c r="F274" s="3"/>
      <c r="G274" s="3"/>
      <c r="H274" s="3"/>
      <c r="I274" s="3"/>
      <c r="J274" s="3"/>
      <c r="K274" s="3"/>
      <c r="L274" s="3"/>
      <c r="M274" s="3"/>
      <c r="N274" s="3"/>
      <c r="O274" s="3"/>
      <c r="P274" s="3"/>
      <c r="Q274" s="3"/>
      <c r="R274" s="3"/>
      <c r="S274" s="3"/>
      <c r="T274" s="3"/>
      <c r="U274" s="3"/>
    </row>
    <row r="275" spans="1:21" ht="12.75">
      <c r="A275" s="3"/>
      <c r="B275" s="3"/>
      <c r="C275" s="3"/>
      <c r="D275" s="3"/>
      <c r="E275" s="3"/>
      <c r="F275" s="3"/>
      <c r="G275" s="3"/>
      <c r="H275" s="3"/>
      <c r="I275" s="3"/>
      <c r="J275" s="3"/>
      <c r="K275" s="3"/>
      <c r="L275" s="3"/>
      <c r="M275" s="3"/>
      <c r="N275" s="3"/>
      <c r="O275" s="3"/>
      <c r="P275" s="3"/>
      <c r="Q275" s="3"/>
      <c r="R275" s="3"/>
      <c r="S275" s="3"/>
      <c r="T275" s="3"/>
      <c r="U275" s="3"/>
    </row>
    <row r="276" spans="1:21" ht="12.75">
      <c r="A276" s="3"/>
      <c r="B276" s="3"/>
      <c r="C276" s="3"/>
      <c r="D276" s="3"/>
      <c r="E276" s="3"/>
      <c r="F276" s="3"/>
      <c r="G276" s="3"/>
      <c r="H276" s="3"/>
      <c r="I276" s="3"/>
      <c r="J276" s="3"/>
      <c r="K276" s="3"/>
      <c r="L276" s="3"/>
      <c r="M276" s="3"/>
      <c r="N276" s="3"/>
      <c r="O276" s="3"/>
      <c r="P276" s="3"/>
      <c r="Q276" s="3"/>
      <c r="R276" s="3"/>
      <c r="S276" s="3"/>
      <c r="T276" s="3"/>
      <c r="U276" s="3"/>
    </row>
    <row r="277" spans="1:21" ht="12.75">
      <c r="A277" s="3"/>
      <c r="B277" s="3"/>
      <c r="C277" s="3"/>
      <c r="D277" s="3"/>
      <c r="E277" s="3"/>
      <c r="F277" s="3"/>
      <c r="G277" s="3"/>
      <c r="H277" s="3"/>
      <c r="I277" s="3"/>
      <c r="J277" s="3"/>
      <c r="K277" s="3"/>
      <c r="L277" s="3"/>
      <c r="M277" s="3"/>
      <c r="N277" s="3"/>
      <c r="O277" s="3"/>
      <c r="P277" s="3"/>
      <c r="Q277" s="3"/>
      <c r="R277" s="3"/>
      <c r="S277" s="3"/>
      <c r="T277" s="3"/>
      <c r="U277" s="3"/>
    </row>
    <row r="278" spans="1:21" ht="12.75">
      <c r="A278" s="3"/>
      <c r="B278" s="3"/>
      <c r="C278" s="3"/>
      <c r="D278" s="3"/>
      <c r="E278" s="3"/>
      <c r="F278" s="3"/>
      <c r="G278" s="3"/>
      <c r="H278" s="3"/>
      <c r="I278" s="3"/>
      <c r="J278" s="3"/>
      <c r="K278" s="3"/>
      <c r="L278" s="3"/>
      <c r="M278" s="3"/>
      <c r="N278" s="3"/>
      <c r="O278" s="3"/>
      <c r="P278" s="3"/>
      <c r="Q278" s="3"/>
      <c r="R278" s="3"/>
      <c r="S278" s="3"/>
      <c r="T278" s="3"/>
      <c r="U278" s="3"/>
    </row>
    <row r="279" spans="1:21" ht="12.75">
      <c r="A279" s="3"/>
      <c r="B279" s="3"/>
      <c r="C279" s="3"/>
      <c r="D279" s="3"/>
      <c r="E279" s="3"/>
      <c r="F279" s="3"/>
      <c r="G279" s="3"/>
      <c r="H279" s="3"/>
      <c r="I279" s="3"/>
      <c r="J279" s="3"/>
      <c r="K279" s="3"/>
      <c r="L279" s="3"/>
      <c r="M279" s="3"/>
      <c r="N279" s="3"/>
      <c r="O279" s="3"/>
      <c r="P279" s="3"/>
      <c r="Q279" s="3"/>
      <c r="R279" s="3"/>
      <c r="S279" s="3"/>
      <c r="T279" s="3"/>
      <c r="U279" s="3"/>
    </row>
    <row r="280" spans="1:21" ht="12.75">
      <c r="A280" s="3"/>
      <c r="B280" s="3"/>
      <c r="C280" s="3"/>
      <c r="D280" s="3"/>
      <c r="E280" s="3"/>
      <c r="F280" s="3"/>
      <c r="G280" s="3"/>
      <c r="H280" s="3"/>
      <c r="I280" s="3"/>
      <c r="J280" s="3"/>
      <c r="K280" s="3"/>
      <c r="L280" s="3"/>
      <c r="M280" s="3"/>
      <c r="N280" s="3"/>
      <c r="O280" s="3"/>
      <c r="P280" s="3"/>
      <c r="Q280" s="3"/>
      <c r="R280" s="3"/>
      <c r="S280" s="3"/>
      <c r="T280" s="3"/>
      <c r="U280" s="3"/>
    </row>
    <row r="281" spans="1:21" ht="12.75">
      <c r="A281" s="3"/>
      <c r="B281" s="3"/>
      <c r="C281" s="3"/>
      <c r="D281" s="3"/>
      <c r="E281" s="3"/>
      <c r="F281" s="3"/>
      <c r="G281" s="3"/>
      <c r="H281" s="3"/>
      <c r="I281" s="3"/>
      <c r="J281" s="3"/>
      <c r="K281" s="3"/>
      <c r="L281" s="3"/>
      <c r="M281" s="3"/>
      <c r="N281" s="3"/>
      <c r="O281" s="3"/>
      <c r="P281" s="3"/>
      <c r="Q281" s="3"/>
      <c r="R281" s="3"/>
      <c r="S281" s="3"/>
      <c r="T281" s="3"/>
      <c r="U281" s="3"/>
    </row>
    <row r="282" spans="1:21" ht="12.75">
      <c r="A282" s="3"/>
      <c r="B282" s="3"/>
      <c r="C282" s="3"/>
      <c r="D282" s="3"/>
      <c r="E282" s="3"/>
      <c r="F282" s="3"/>
      <c r="G282" s="3"/>
      <c r="H282" s="3"/>
      <c r="I282" s="3"/>
      <c r="J282" s="3"/>
      <c r="K282" s="3"/>
      <c r="L282" s="3"/>
      <c r="M282" s="3"/>
      <c r="N282" s="3"/>
      <c r="O282" s="3"/>
      <c r="P282" s="3"/>
      <c r="Q282" s="3"/>
      <c r="R282" s="3"/>
      <c r="S282" s="3"/>
      <c r="T282" s="3"/>
      <c r="U282" s="3"/>
    </row>
    <row r="283" spans="1:21" ht="12.75">
      <c r="A283" s="3"/>
      <c r="B283" s="3"/>
      <c r="C283" s="3"/>
      <c r="D283" s="3"/>
      <c r="E283" s="3"/>
      <c r="F283" s="3"/>
      <c r="G283" s="3"/>
      <c r="H283" s="3"/>
      <c r="I283" s="3"/>
      <c r="J283" s="3"/>
      <c r="K283" s="3"/>
      <c r="L283" s="3"/>
      <c r="M283" s="3"/>
      <c r="N283" s="3"/>
      <c r="O283" s="3"/>
      <c r="P283" s="3"/>
      <c r="Q283" s="3"/>
      <c r="R283" s="3"/>
      <c r="S283" s="3"/>
      <c r="T283" s="3"/>
      <c r="U283" s="3"/>
    </row>
    <row r="284" spans="1:21" ht="12.75">
      <c r="A284" s="3"/>
      <c r="B284" s="3"/>
      <c r="C284" s="3"/>
      <c r="D284" s="3"/>
      <c r="E284" s="3"/>
      <c r="F284" s="3"/>
      <c r="G284" s="3"/>
      <c r="H284" s="3"/>
      <c r="I284" s="3"/>
      <c r="J284" s="3"/>
      <c r="K284" s="3"/>
      <c r="L284" s="3"/>
      <c r="M284" s="3"/>
      <c r="N284" s="3"/>
      <c r="O284" s="3"/>
      <c r="P284" s="3"/>
      <c r="Q284" s="3"/>
      <c r="R284" s="3"/>
      <c r="S284" s="3"/>
      <c r="T284" s="3"/>
      <c r="U284" s="3"/>
    </row>
    <row r="285" spans="1:21" ht="12.75">
      <c r="A285" s="3"/>
      <c r="B285" s="3"/>
      <c r="C285" s="3"/>
      <c r="D285" s="3"/>
      <c r="E285" s="3"/>
      <c r="F285" s="3"/>
      <c r="G285" s="3"/>
      <c r="H285" s="3"/>
      <c r="I285" s="3"/>
      <c r="J285" s="3"/>
      <c r="K285" s="3"/>
      <c r="L285" s="3"/>
      <c r="M285" s="3"/>
      <c r="N285" s="3"/>
      <c r="O285" s="3"/>
      <c r="P285" s="3"/>
      <c r="Q285" s="3"/>
      <c r="R285" s="3"/>
      <c r="S285" s="3"/>
      <c r="T285" s="3"/>
      <c r="U285" s="3"/>
    </row>
    <row r="286" spans="1:21" ht="12.75">
      <c r="A286" s="3"/>
      <c r="B286" s="3"/>
      <c r="C286" s="3"/>
      <c r="D286" s="3"/>
      <c r="E286" s="3"/>
      <c r="F286" s="3"/>
      <c r="G286" s="3"/>
      <c r="H286" s="3"/>
      <c r="I286" s="3"/>
      <c r="J286" s="3"/>
      <c r="K286" s="3"/>
      <c r="L286" s="3"/>
      <c r="M286" s="3"/>
      <c r="N286" s="3"/>
      <c r="O286" s="3"/>
      <c r="P286" s="3"/>
      <c r="Q286" s="3"/>
      <c r="R286" s="3"/>
      <c r="S286" s="3"/>
      <c r="T286" s="3"/>
      <c r="U286" s="3"/>
    </row>
    <row r="287" spans="1:21" ht="12.75">
      <c r="A287" s="3"/>
      <c r="B287" s="3"/>
      <c r="C287" s="3"/>
      <c r="D287" s="3"/>
      <c r="E287" s="3"/>
      <c r="F287" s="3"/>
      <c r="G287" s="3"/>
      <c r="H287" s="3"/>
      <c r="I287" s="3"/>
      <c r="J287" s="3"/>
      <c r="K287" s="3"/>
      <c r="L287" s="3"/>
      <c r="M287" s="3"/>
      <c r="N287" s="3"/>
      <c r="O287" s="3"/>
      <c r="P287" s="3"/>
      <c r="Q287" s="3"/>
      <c r="R287" s="3"/>
      <c r="S287" s="3"/>
      <c r="T287" s="3"/>
      <c r="U287" s="3"/>
    </row>
    <row r="288" spans="1:21" ht="12.75">
      <c r="A288" s="3"/>
      <c r="B288" s="3"/>
      <c r="C288" s="3"/>
      <c r="D288" s="3"/>
      <c r="E288" s="3"/>
      <c r="F288" s="3"/>
      <c r="G288" s="3"/>
      <c r="H288" s="3"/>
      <c r="I288" s="3"/>
      <c r="J288" s="3"/>
      <c r="K288" s="3"/>
      <c r="L288" s="3"/>
      <c r="M288" s="3"/>
      <c r="N288" s="3"/>
      <c r="O288" s="3"/>
      <c r="P288" s="3"/>
      <c r="Q288" s="3"/>
      <c r="R288" s="3"/>
      <c r="S288" s="3"/>
      <c r="T288" s="3"/>
      <c r="U288" s="3"/>
    </row>
    <row r="289" spans="1:21" ht="12.75">
      <c r="A289" s="3"/>
      <c r="B289" s="3"/>
      <c r="C289" s="3"/>
      <c r="D289" s="3"/>
      <c r="E289" s="3"/>
      <c r="F289" s="3"/>
      <c r="G289" s="3"/>
      <c r="H289" s="3"/>
      <c r="I289" s="3"/>
      <c r="J289" s="3"/>
      <c r="K289" s="3"/>
      <c r="L289" s="3"/>
      <c r="M289" s="3"/>
      <c r="N289" s="3"/>
      <c r="O289" s="3"/>
      <c r="P289" s="3"/>
      <c r="Q289" s="3"/>
      <c r="R289" s="3"/>
      <c r="S289" s="3"/>
      <c r="T289" s="3"/>
      <c r="U289" s="3"/>
    </row>
    <row r="290" spans="1:21" ht="12.75">
      <c r="A290" s="3"/>
      <c r="B290" s="3"/>
      <c r="C290" s="3"/>
      <c r="D290" s="3"/>
      <c r="E290" s="3"/>
      <c r="F290" s="3"/>
      <c r="G290" s="3"/>
      <c r="H290" s="3"/>
      <c r="I290" s="3"/>
      <c r="J290" s="3"/>
      <c r="K290" s="3"/>
      <c r="L290" s="3"/>
      <c r="M290" s="3"/>
      <c r="N290" s="3"/>
      <c r="O290" s="3"/>
      <c r="P290" s="3"/>
      <c r="Q290" s="3"/>
      <c r="R290" s="3"/>
      <c r="S290" s="3"/>
      <c r="T290" s="3"/>
      <c r="U290" s="3"/>
    </row>
    <row r="291" spans="1:21" ht="12.75">
      <c r="A291" s="3"/>
      <c r="B291" s="3"/>
      <c r="C291" s="3"/>
      <c r="D291" s="3"/>
      <c r="E291" s="3"/>
      <c r="F291" s="3"/>
      <c r="G291" s="3"/>
      <c r="H291" s="3"/>
      <c r="I291" s="3"/>
      <c r="J291" s="3"/>
      <c r="K291" s="3"/>
      <c r="L291" s="3"/>
      <c r="M291" s="3"/>
      <c r="N291" s="3"/>
      <c r="O291" s="3"/>
      <c r="P291" s="3"/>
      <c r="Q291" s="3"/>
      <c r="R291" s="3"/>
      <c r="S291" s="3"/>
      <c r="T291" s="3"/>
      <c r="U291" s="3"/>
    </row>
    <row r="292" spans="1:21" ht="12.75">
      <c r="A292" s="3"/>
      <c r="B292" s="3"/>
      <c r="C292" s="3"/>
      <c r="D292" s="3"/>
      <c r="E292" s="3"/>
      <c r="F292" s="3"/>
      <c r="G292" s="3"/>
      <c r="H292" s="3"/>
      <c r="I292" s="3"/>
      <c r="J292" s="3"/>
      <c r="K292" s="3"/>
      <c r="L292" s="3"/>
      <c r="M292" s="3"/>
      <c r="N292" s="3"/>
      <c r="O292" s="3"/>
      <c r="P292" s="3"/>
      <c r="Q292" s="3"/>
      <c r="R292" s="3"/>
      <c r="S292" s="3"/>
      <c r="T292" s="3"/>
      <c r="U292" s="3"/>
    </row>
    <row r="293" spans="1:21" ht="12.75">
      <c r="A293" s="3"/>
      <c r="B293" s="3"/>
      <c r="C293" s="3"/>
      <c r="D293" s="3"/>
      <c r="E293" s="3"/>
      <c r="F293" s="3"/>
      <c r="G293" s="3"/>
      <c r="H293" s="3"/>
      <c r="I293" s="3"/>
      <c r="J293" s="3"/>
      <c r="K293" s="3"/>
      <c r="L293" s="3"/>
      <c r="M293" s="3"/>
      <c r="N293" s="3"/>
      <c r="O293" s="3"/>
      <c r="P293" s="3"/>
      <c r="Q293" s="3"/>
      <c r="R293" s="3"/>
      <c r="S293" s="3"/>
      <c r="T293" s="3"/>
      <c r="U293" s="3"/>
    </row>
    <row r="294" spans="1:21" ht="12.75">
      <c r="A294" s="3"/>
      <c r="B294" s="3"/>
      <c r="C294" s="3"/>
      <c r="D294" s="3"/>
      <c r="E294" s="3"/>
      <c r="F294" s="3"/>
      <c r="G294" s="3"/>
      <c r="H294" s="3"/>
      <c r="I294" s="3"/>
      <c r="J294" s="3"/>
      <c r="K294" s="3"/>
      <c r="L294" s="3"/>
      <c r="M294" s="3"/>
      <c r="N294" s="3"/>
      <c r="O294" s="3"/>
      <c r="P294" s="3"/>
      <c r="Q294" s="3"/>
      <c r="R294" s="3"/>
      <c r="S294" s="3"/>
      <c r="T294" s="3"/>
      <c r="U294" s="3"/>
    </row>
    <row r="295" spans="1:21" ht="12.75">
      <c r="A295" s="3"/>
      <c r="B295" s="3"/>
      <c r="C295" s="3"/>
      <c r="D295" s="3"/>
      <c r="E295" s="3"/>
      <c r="F295" s="3"/>
      <c r="G295" s="3"/>
      <c r="H295" s="3"/>
      <c r="I295" s="3"/>
      <c r="J295" s="3"/>
      <c r="K295" s="3"/>
      <c r="L295" s="3"/>
      <c r="M295" s="3"/>
      <c r="N295" s="3"/>
      <c r="O295" s="3"/>
      <c r="P295" s="3"/>
      <c r="Q295" s="3"/>
      <c r="R295" s="3"/>
      <c r="S295" s="3"/>
      <c r="T295" s="3"/>
      <c r="U295" s="3"/>
    </row>
    <row r="296" spans="1:21" ht="12.75">
      <c r="A296" s="3"/>
      <c r="B296" s="3"/>
      <c r="C296" s="3"/>
      <c r="D296" s="3"/>
      <c r="E296" s="3"/>
      <c r="F296" s="3"/>
      <c r="G296" s="3"/>
      <c r="H296" s="3"/>
      <c r="I296" s="3"/>
      <c r="J296" s="3"/>
      <c r="K296" s="3"/>
      <c r="L296" s="3"/>
      <c r="M296" s="3"/>
      <c r="N296" s="3"/>
      <c r="O296" s="3"/>
      <c r="P296" s="3"/>
      <c r="Q296" s="3"/>
      <c r="R296" s="3"/>
      <c r="S296" s="3"/>
      <c r="T296" s="3"/>
      <c r="U296" s="3"/>
    </row>
    <row r="297" spans="1:21" ht="12.75">
      <c r="A297" s="3"/>
      <c r="B297" s="3"/>
      <c r="C297" s="3"/>
      <c r="D297" s="3"/>
      <c r="E297" s="3"/>
      <c r="F297" s="3"/>
      <c r="G297" s="3"/>
      <c r="H297" s="3"/>
      <c r="I297" s="3"/>
      <c r="J297" s="3"/>
      <c r="K297" s="3"/>
      <c r="L297" s="3"/>
      <c r="M297" s="3"/>
      <c r="N297" s="3"/>
      <c r="O297" s="3"/>
      <c r="P297" s="3"/>
      <c r="Q297" s="3"/>
      <c r="R297" s="3"/>
      <c r="S297" s="3"/>
      <c r="T297" s="3"/>
      <c r="U297" s="3"/>
    </row>
    <row r="298" spans="1:21" ht="12.75">
      <c r="A298" s="3"/>
      <c r="B298" s="3"/>
      <c r="C298" s="3"/>
      <c r="D298" s="3"/>
      <c r="E298" s="3"/>
      <c r="F298" s="3"/>
      <c r="G298" s="3"/>
      <c r="H298" s="3"/>
      <c r="I298" s="3"/>
      <c r="J298" s="3"/>
      <c r="K298" s="3"/>
      <c r="L298" s="3"/>
      <c r="M298" s="3"/>
      <c r="N298" s="3"/>
      <c r="O298" s="3"/>
      <c r="P298" s="3"/>
      <c r="Q298" s="3"/>
      <c r="R298" s="3"/>
      <c r="S298" s="3"/>
      <c r="T298" s="3"/>
      <c r="U298" s="3"/>
    </row>
    <row r="299" spans="1:21" ht="12.75">
      <c r="A299" s="3"/>
      <c r="B299" s="3"/>
      <c r="C299" s="3"/>
      <c r="D299" s="3"/>
      <c r="E299" s="3"/>
      <c r="F299" s="3"/>
      <c r="G299" s="3"/>
      <c r="H299" s="3"/>
      <c r="I299" s="3"/>
      <c r="J299" s="3"/>
      <c r="K299" s="3"/>
      <c r="L299" s="3"/>
      <c r="M299" s="3"/>
      <c r="N299" s="3"/>
      <c r="O299" s="3"/>
      <c r="P299" s="3"/>
      <c r="Q299" s="3"/>
      <c r="R299" s="3"/>
      <c r="S299" s="3"/>
      <c r="T299" s="3"/>
      <c r="U299" s="3"/>
    </row>
    <row r="300" spans="1:21" ht="12.75">
      <c r="A300" s="3"/>
      <c r="B300" s="3"/>
      <c r="C300" s="3"/>
      <c r="D300" s="3"/>
      <c r="E300" s="3"/>
      <c r="F300" s="3"/>
      <c r="G300" s="3"/>
      <c r="H300" s="3"/>
      <c r="I300" s="3"/>
      <c r="J300" s="3"/>
      <c r="K300" s="3"/>
      <c r="L300" s="3"/>
      <c r="M300" s="3"/>
      <c r="N300" s="3"/>
      <c r="O300" s="3"/>
      <c r="P300" s="3"/>
      <c r="Q300" s="3"/>
      <c r="R300" s="3"/>
      <c r="S300" s="3"/>
      <c r="T300" s="3"/>
      <c r="U300" s="3"/>
    </row>
    <row r="301" spans="1:21" ht="12.75">
      <c r="A301" s="3"/>
      <c r="B301" s="3"/>
      <c r="C301" s="3"/>
      <c r="D301" s="3"/>
      <c r="E301" s="3"/>
      <c r="F301" s="3"/>
      <c r="G301" s="3"/>
      <c r="H301" s="3"/>
      <c r="I301" s="3"/>
      <c r="J301" s="3"/>
      <c r="K301" s="3"/>
      <c r="L301" s="3"/>
      <c r="M301" s="3"/>
      <c r="N301" s="3"/>
      <c r="O301" s="3"/>
      <c r="P301" s="3"/>
      <c r="Q301" s="3"/>
      <c r="R301" s="3"/>
      <c r="S301" s="3"/>
      <c r="T301" s="3"/>
      <c r="U301" s="3"/>
    </row>
    <row r="302" spans="1:21" ht="12.75">
      <c r="A302" s="3"/>
      <c r="B302" s="3"/>
      <c r="C302" s="3"/>
      <c r="D302" s="3"/>
      <c r="E302" s="3"/>
      <c r="F302" s="3"/>
      <c r="G302" s="3"/>
      <c r="H302" s="3"/>
      <c r="I302" s="3"/>
      <c r="J302" s="3"/>
      <c r="K302" s="3"/>
      <c r="L302" s="3"/>
      <c r="M302" s="3"/>
      <c r="N302" s="3"/>
      <c r="O302" s="3"/>
      <c r="P302" s="3"/>
      <c r="Q302" s="3"/>
      <c r="R302" s="3"/>
      <c r="S302" s="3"/>
      <c r="T302" s="3"/>
      <c r="U302" s="3"/>
    </row>
    <row r="303" spans="1:21" ht="12.75">
      <c r="A303" s="3"/>
      <c r="B303" s="3"/>
      <c r="C303" s="3"/>
      <c r="D303" s="3"/>
      <c r="E303" s="3"/>
      <c r="F303" s="3"/>
      <c r="G303" s="3"/>
      <c r="H303" s="3"/>
      <c r="I303" s="3"/>
      <c r="J303" s="3"/>
      <c r="K303" s="3"/>
      <c r="L303" s="3"/>
      <c r="M303" s="3"/>
      <c r="N303" s="3"/>
      <c r="O303" s="3"/>
      <c r="P303" s="3"/>
      <c r="Q303" s="3"/>
      <c r="R303" s="3"/>
      <c r="S303" s="3"/>
      <c r="T303" s="3"/>
      <c r="U303" s="3"/>
    </row>
    <row r="304" spans="1:21" ht="12.75">
      <c r="A304" s="3"/>
      <c r="B304" s="3"/>
      <c r="C304" s="3"/>
      <c r="D304" s="3"/>
      <c r="E304" s="3"/>
      <c r="F304" s="3"/>
      <c r="G304" s="3"/>
      <c r="H304" s="3"/>
      <c r="I304" s="3"/>
      <c r="J304" s="3"/>
      <c r="K304" s="3"/>
      <c r="L304" s="3"/>
      <c r="M304" s="3"/>
      <c r="N304" s="3"/>
      <c r="O304" s="3"/>
      <c r="P304" s="3"/>
      <c r="Q304" s="3"/>
      <c r="R304" s="3"/>
      <c r="S304" s="3"/>
      <c r="T304" s="3"/>
      <c r="U304" s="3"/>
    </row>
    <row r="305" spans="1:21" ht="12.75">
      <c r="A305" s="3"/>
      <c r="B305" s="3"/>
      <c r="C305" s="3"/>
      <c r="D305" s="3"/>
      <c r="E305" s="3"/>
      <c r="F305" s="3"/>
      <c r="G305" s="3"/>
      <c r="H305" s="3"/>
      <c r="I305" s="3"/>
      <c r="J305" s="3"/>
      <c r="K305" s="3"/>
      <c r="L305" s="3"/>
      <c r="M305" s="3"/>
      <c r="N305" s="3"/>
      <c r="O305" s="3"/>
      <c r="P305" s="3"/>
      <c r="Q305" s="3"/>
      <c r="R305" s="3"/>
      <c r="S305" s="3"/>
      <c r="T305" s="3"/>
      <c r="U305" s="3"/>
    </row>
    <row r="306" spans="1:21" ht="12.75">
      <c r="A306" s="3"/>
      <c r="B306" s="3"/>
      <c r="C306" s="3"/>
      <c r="D306" s="3"/>
      <c r="E306" s="3"/>
      <c r="F306" s="3"/>
      <c r="G306" s="3"/>
      <c r="H306" s="3"/>
      <c r="I306" s="3"/>
      <c r="J306" s="3"/>
      <c r="K306" s="3"/>
      <c r="L306" s="3"/>
      <c r="M306" s="3"/>
      <c r="N306" s="3"/>
      <c r="O306" s="3"/>
      <c r="P306" s="3"/>
      <c r="Q306" s="3"/>
      <c r="R306" s="3"/>
      <c r="S306" s="3"/>
      <c r="T306" s="3"/>
      <c r="U306" s="3"/>
    </row>
    <row r="307" spans="1:21" ht="12.75">
      <c r="A307" s="3"/>
      <c r="B307" s="3"/>
      <c r="C307" s="3"/>
      <c r="D307" s="3"/>
      <c r="E307" s="3"/>
      <c r="F307" s="3"/>
      <c r="G307" s="3"/>
      <c r="H307" s="3"/>
      <c r="I307" s="3"/>
      <c r="J307" s="3"/>
      <c r="K307" s="3"/>
      <c r="L307" s="3"/>
      <c r="M307" s="3"/>
      <c r="N307" s="3"/>
      <c r="O307" s="3"/>
      <c r="P307" s="3"/>
      <c r="Q307" s="3"/>
      <c r="R307" s="3"/>
      <c r="S307" s="3"/>
      <c r="T307" s="3"/>
      <c r="U307" s="3"/>
    </row>
    <row r="308" spans="1:21" ht="12.75">
      <c r="A308" s="3"/>
      <c r="B308" s="3"/>
      <c r="C308" s="3"/>
      <c r="D308" s="3"/>
      <c r="E308" s="3"/>
      <c r="F308" s="3"/>
      <c r="G308" s="3"/>
      <c r="H308" s="3"/>
      <c r="I308" s="3"/>
      <c r="J308" s="3"/>
      <c r="K308" s="3"/>
      <c r="L308" s="3"/>
      <c r="M308" s="3"/>
      <c r="N308" s="3"/>
      <c r="O308" s="3"/>
      <c r="P308" s="3"/>
      <c r="Q308" s="3"/>
      <c r="R308" s="3"/>
      <c r="S308" s="3"/>
      <c r="T308" s="3"/>
      <c r="U308" s="3"/>
    </row>
    <row r="309" spans="1:21" ht="12.75">
      <c r="A309" s="3"/>
      <c r="B309" s="3"/>
      <c r="C309" s="3"/>
      <c r="D309" s="3"/>
      <c r="E309" s="3"/>
      <c r="F309" s="3"/>
      <c r="G309" s="3"/>
      <c r="H309" s="3"/>
      <c r="I309" s="3"/>
      <c r="J309" s="3"/>
      <c r="K309" s="3"/>
      <c r="L309" s="3"/>
      <c r="M309" s="3"/>
      <c r="N309" s="3"/>
      <c r="O309" s="3"/>
      <c r="P309" s="3"/>
      <c r="Q309" s="3"/>
      <c r="R309" s="3"/>
      <c r="S309" s="3"/>
      <c r="T309" s="3"/>
      <c r="U309" s="3"/>
    </row>
    <row r="310" spans="1:21" ht="12.75">
      <c r="A310" s="3"/>
      <c r="B310" s="3"/>
      <c r="C310" s="3"/>
      <c r="D310" s="3"/>
      <c r="E310" s="3"/>
      <c r="F310" s="3"/>
      <c r="G310" s="3"/>
      <c r="H310" s="3"/>
      <c r="I310" s="3"/>
      <c r="J310" s="3"/>
      <c r="K310" s="3"/>
      <c r="L310" s="3"/>
      <c r="M310" s="3"/>
      <c r="N310" s="3"/>
      <c r="O310" s="3"/>
      <c r="P310" s="3"/>
      <c r="Q310" s="3"/>
      <c r="R310" s="3"/>
      <c r="S310" s="3"/>
      <c r="T310" s="3"/>
      <c r="U310" s="3"/>
    </row>
    <row r="311" spans="1:21" ht="12.75">
      <c r="A311" s="3"/>
      <c r="B311" s="3"/>
      <c r="C311" s="3"/>
      <c r="D311" s="3"/>
      <c r="E311" s="3"/>
      <c r="F311" s="3"/>
      <c r="G311" s="3"/>
      <c r="H311" s="3"/>
      <c r="I311" s="3"/>
      <c r="J311" s="3"/>
      <c r="K311" s="3"/>
      <c r="L311" s="3"/>
      <c r="M311" s="3"/>
      <c r="N311" s="3"/>
      <c r="O311" s="3"/>
      <c r="P311" s="3"/>
      <c r="Q311" s="3"/>
      <c r="R311" s="3"/>
      <c r="S311" s="3"/>
      <c r="T311" s="3"/>
      <c r="U311" s="3"/>
    </row>
    <row r="312" spans="1:21" ht="12.75">
      <c r="A312" s="3"/>
      <c r="B312" s="3"/>
      <c r="C312" s="3"/>
      <c r="D312" s="3"/>
      <c r="E312" s="3"/>
      <c r="F312" s="3"/>
      <c r="G312" s="3"/>
      <c r="H312" s="3"/>
      <c r="I312" s="3"/>
      <c r="J312" s="3"/>
      <c r="K312" s="3"/>
      <c r="L312" s="3"/>
      <c r="M312" s="3"/>
      <c r="N312" s="3"/>
      <c r="O312" s="3"/>
      <c r="P312" s="3"/>
      <c r="Q312" s="3"/>
      <c r="R312" s="3"/>
      <c r="S312" s="3"/>
      <c r="T312" s="3"/>
      <c r="U312" s="3"/>
    </row>
    <row r="313" spans="1:21" ht="12.75">
      <c r="A313" s="3"/>
      <c r="B313" s="3"/>
      <c r="C313" s="3"/>
      <c r="D313" s="3"/>
      <c r="E313" s="3"/>
      <c r="F313" s="3"/>
      <c r="G313" s="3"/>
      <c r="H313" s="3"/>
      <c r="I313" s="3"/>
      <c r="J313" s="3"/>
      <c r="K313" s="3"/>
      <c r="L313" s="3"/>
      <c r="M313" s="3"/>
      <c r="N313" s="3"/>
      <c r="O313" s="3"/>
      <c r="P313" s="3"/>
      <c r="Q313" s="3"/>
      <c r="R313" s="3"/>
      <c r="S313" s="3"/>
      <c r="T313" s="3"/>
      <c r="U313" s="3"/>
    </row>
    <row r="314" spans="1:21" ht="12.75">
      <c r="A314" s="3"/>
      <c r="B314" s="3"/>
      <c r="C314" s="3"/>
      <c r="D314" s="3"/>
      <c r="E314" s="3"/>
      <c r="F314" s="3"/>
      <c r="G314" s="3"/>
      <c r="H314" s="3"/>
      <c r="I314" s="3"/>
      <c r="J314" s="3"/>
      <c r="K314" s="3"/>
      <c r="L314" s="3"/>
      <c r="M314" s="3"/>
      <c r="N314" s="3"/>
      <c r="O314" s="3"/>
      <c r="P314" s="3"/>
      <c r="Q314" s="3"/>
      <c r="R314" s="3"/>
      <c r="S314" s="3"/>
      <c r="T314" s="3"/>
      <c r="U314" s="3"/>
    </row>
    <row r="315" spans="1:21" ht="12.75">
      <c r="A315" s="3"/>
      <c r="B315" s="3"/>
      <c r="C315" s="3"/>
      <c r="D315" s="3"/>
      <c r="E315" s="3"/>
      <c r="F315" s="3"/>
      <c r="G315" s="3"/>
      <c r="H315" s="3"/>
      <c r="I315" s="3"/>
      <c r="J315" s="3"/>
      <c r="K315" s="3"/>
      <c r="L315" s="3"/>
      <c r="M315" s="3"/>
      <c r="N315" s="3"/>
      <c r="O315" s="3"/>
      <c r="P315" s="3"/>
      <c r="Q315" s="3"/>
      <c r="R315" s="3"/>
      <c r="S315" s="3"/>
      <c r="T315" s="3"/>
      <c r="U315" s="3"/>
    </row>
    <row r="316" spans="1:21" ht="12.75">
      <c r="A316" s="3"/>
      <c r="B316" s="3"/>
      <c r="C316" s="3"/>
      <c r="D316" s="3"/>
      <c r="E316" s="3"/>
      <c r="F316" s="3"/>
      <c r="G316" s="3"/>
      <c r="H316" s="3"/>
      <c r="I316" s="3"/>
      <c r="J316" s="3"/>
      <c r="K316" s="3"/>
      <c r="L316" s="3"/>
      <c r="M316" s="3"/>
      <c r="N316" s="3"/>
      <c r="O316" s="3"/>
      <c r="P316" s="3"/>
      <c r="Q316" s="3"/>
      <c r="R316" s="3"/>
      <c r="S316" s="3"/>
      <c r="T316" s="3"/>
      <c r="U316" s="3"/>
    </row>
    <row r="317" spans="1:21" ht="12.75">
      <c r="A317" s="3"/>
      <c r="B317" s="3"/>
      <c r="C317" s="3"/>
      <c r="D317" s="3"/>
      <c r="E317" s="3"/>
      <c r="F317" s="3"/>
      <c r="G317" s="3"/>
      <c r="H317" s="3"/>
      <c r="I317" s="3"/>
      <c r="J317" s="3"/>
      <c r="K317" s="3"/>
      <c r="L317" s="3"/>
      <c r="M317" s="3"/>
      <c r="N317" s="3"/>
      <c r="O317" s="3"/>
      <c r="P317" s="3"/>
      <c r="Q317" s="3"/>
      <c r="R317" s="3"/>
      <c r="S317" s="3"/>
      <c r="T317" s="3"/>
      <c r="U317" s="3"/>
    </row>
    <row r="318" spans="1:21" ht="12.75">
      <c r="A318" s="3"/>
      <c r="B318" s="3"/>
      <c r="C318" s="3"/>
      <c r="D318" s="3"/>
      <c r="E318" s="3"/>
      <c r="F318" s="3"/>
      <c r="G318" s="3"/>
      <c r="H318" s="3"/>
      <c r="I318" s="3"/>
      <c r="J318" s="3"/>
      <c r="K318" s="3"/>
      <c r="L318" s="3"/>
      <c r="M318" s="3"/>
      <c r="N318" s="3"/>
      <c r="O318" s="3"/>
      <c r="P318" s="3"/>
      <c r="Q318" s="3"/>
      <c r="R318" s="3"/>
      <c r="S318" s="3"/>
      <c r="T318" s="3"/>
      <c r="U318" s="3"/>
    </row>
    <row r="319" spans="1:21" ht="12.75">
      <c r="A319" s="3"/>
      <c r="B319" s="3"/>
      <c r="C319" s="3"/>
      <c r="D319" s="3"/>
      <c r="E319" s="3"/>
      <c r="F319" s="3"/>
      <c r="G319" s="3"/>
      <c r="H319" s="3"/>
      <c r="I319" s="3"/>
      <c r="J319" s="3"/>
      <c r="K319" s="3"/>
      <c r="L319" s="3"/>
      <c r="M319" s="3"/>
      <c r="N319" s="3"/>
      <c r="O319" s="3"/>
      <c r="P319" s="3"/>
      <c r="Q319" s="3"/>
      <c r="R319" s="3"/>
      <c r="S319" s="3"/>
      <c r="T319" s="3"/>
      <c r="U319" s="3"/>
    </row>
    <row r="320" spans="1:21" ht="12.75">
      <c r="A320" s="3"/>
      <c r="B320" s="3"/>
      <c r="C320" s="3"/>
      <c r="D320" s="3"/>
      <c r="E320" s="3"/>
      <c r="F320" s="3"/>
      <c r="G320" s="3"/>
      <c r="H320" s="3"/>
      <c r="I320" s="3"/>
      <c r="J320" s="3"/>
      <c r="K320" s="3"/>
      <c r="L320" s="3"/>
      <c r="M320" s="3"/>
      <c r="N320" s="3"/>
      <c r="O320" s="3"/>
      <c r="P320" s="3"/>
      <c r="Q320" s="3"/>
      <c r="R320" s="3"/>
      <c r="S320" s="3"/>
      <c r="T320" s="3"/>
      <c r="U320" s="3"/>
    </row>
    <row r="321" spans="1:21" ht="12.75">
      <c r="A321" s="3"/>
      <c r="B321" s="3"/>
      <c r="C321" s="3"/>
      <c r="D321" s="3"/>
      <c r="E321" s="3"/>
      <c r="F321" s="3"/>
      <c r="G321" s="3"/>
      <c r="H321" s="3"/>
      <c r="I321" s="3"/>
      <c r="J321" s="3"/>
      <c r="K321" s="3"/>
      <c r="L321" s="3"/>
      <c r="M321" s="3"/>
      <c r="N321" s="3"/>
      <c r="O321" s="3"/>
      <c r="P321" s="3"/>
      <c r="Q321" s="3"/>
      <c r="R321" s="3"/>
      <c r="S321" s="3"/>
      <c r="T321" s="3"/>
      <c r="U321" s="3"/>
    </row>
    <row r="322" spans="1:21" ht="12.75">
      <c r="A322" s="3"/>
      <c r="B322" s="3"/>
      <c r="C322" s="3"/>
      <c r="D322" s="3"/>
      <c r="E322" s="3"/>
      <c r="F322" s="3"/>
      <c r="G322" s="3"/>
      <c r="H322" s="3"/>
      <c r="I322" s="3"/>
      <c r="J322" s="3"/>
      <c r="K322" s="3"/>
      <c r="L322" s="3"/>
      <c r="M322" s="3"/>
      <c r="N322" s="3"/>
      <c r="O322" s="3"/>
      <c r="P322" s="3"/>
      <c r="Q322" s="3"/>
      <c r="R322" s="3"/>
      <c r="S322" s="3"/>
      <c r="T322" s="3"/>
      <c r="U322" s="3"/>
    </row>
    <row r="323" spans="1:21" ht="12.75">
      <c r="A323" s="3"/>
      <c r="B323" s="3"/>
      <c r="C323" s="3"/>
      <c r="D323" s="3"/>
      <c r="E323" s="3"/>
      <c r="F323" s="3"/>
      <c r="G323" s="3"/>
      <c r="H323" s="3"/>
      <c r="I323" s="3"/>
      <c r="J323" s="3"/>
      <c r="K323" s="3"/>
      <c r="L323" s="3"/>
      <c r="M323" s="3"/>
      <c r="N323" s="3"/>
      <c r="O323" s="3"/>
      <c r="P323" s="3"/>
      <c r="Q323" s="3"/>
      <c r="R323" s="3"/>
      <c r="S323" s="3"/>
      <c r="T323" s="3"/>
      <c r="U323" s="3"/>
    </row>
    <row r="324" spans="1:21" ht="12.75">
      <c r="A324" s="3"/>
      <c r="B324" s="3"/>
      <c r="C324" s="3"/>
      <c r="D324" s="3"/>
      <c r="E324" s="3"/>
      <c r="F324" s="3"/>
      <c r="G324" s="3"/>
      <c r="H324" s="3"/>
      <c r="I324" s="3"/>
      <c r="J324" s="3"/>
      <c r="K324" s="3"/>
      <c r="L324" s="3"/>
      <c r="M324" s="3"/>
      <c r="N324" s="3"/>
      <c r="O324" s="3"/>
      <c r="P324" s="3"/>
      <c r="Q324" s="3"/>
      <c r="R324" s="3"/>
      <c r="S324" s="3"/>
      <c r="T324" s="3"/>
      <c r="U324" s="3"/>
    </row>
    <row r="325" spans="1:21" ht="12.75">
      <c r="A325" s="3"/>
      <c r="B325" s="3"/>
      <c r="C325" s="3"/>
      <c r="D325" s="3"/>
      <c r="E325" s="3"/>
      <c r="F325" s="3"/>
      <c r="G325" s="3"/>
      <c r="H325" s="3"/>
      <c r="I325" s="3"/>
      <c r="J325" s="3"/>
      <c r="K325" s="3"/>
      <c r="L325" s="3"/>
      <c r="M325" s="3"/>
      <c r="N325" s="3"/>
      <c r="O325" s="3"/>
      <c r="P325" s="3"/>
      <c r="Q325" s="3"/>
      <c r="R325" s="3"/>
      <c r="S325" s="3"/>
      <c r="T325" s="3"/>
      <c r="U325" s="3"/>
    </row>
    <row r="326" spans="1:21" ht="12.75">
      <c r="A326" s="3"/>
      <c r="B326" s="3"/>
      <c r="C326" s="3"/>
      <c r="D326" s="3"/>
      <c r="E326" s="3"/>
      <c r="F326" s="3"/>
      <c r="G326" s="3"/>
      <c r="H326" s="3"/>
      <c r="I326" s="3"/>
      <c r="J326" s="3"/>
      <c r="K326" s="3"/>
      <c r="L326" s="3"/>
      <c r="M326" s="3"/>
      <c r="N326" s="3"/>
      <c r="O326" s="3"/>
      <c r="P326" s="3"/>
      <c r="Q326" s="3"/>
      <c r="R326" s="3"/>
      <c r="S326" s="3"/>
      <c r="T326" s="3"/>
      <c r="U326" s="3"/>
    </row>
    <row r="327" spans="1:21" ht="12.75">
      <c r="A327" s="3"/>
      <c r="B327" s="3"/>
      <c r="C327" s="3"/>
      <c r="D327" s="3"/>
      <c r="E327" s="3"/>
      <c r="F327" s="3"/>
      <c r="G327" s="3"/>
      <c r="H327" s="3"/>
      <c r="I327" s="3"/>
      <c r="J327" s="3"/>
      <c r="K327" s="3"/>
      <c r="L327" s="3"/>
      <c r="M327" s="3"/>
      <c r="N327" s="3"/>
      <c r="O327" s="3"/>
      <c r="P327" s="3"/>
      <c r="Q327" s="3"/>
      <c r="R327" s="3"/>
      <c r="S327" s="3"/>
      <c r="T327" s="3"/>
      <c r="U327" s="3"/>
    </row>
    <row r="328" spans="1:21" ht="12.75">
      <c r="A328" s="3"/>
      <c r="B328" s="3"/>
      <c r="C328" s="3"/>
      <c r="D328" s="3"/>
      <c r="E328" s="3"/>
      <c r="F328" s="3"/>
      <c r="G328" s="3"/>
      <c r="H328" s="3"/>
      <c r="I328" s="3"/>
      <c r="J328" s="3"/>
      <c r="K328" s="3"/>
      <c r="L328" s="3"/>
      <c r="M328" s="3"/>
      <c r="N328" s="3"/>
      <c r="O328" s="3"/>
      <c r="P328" s="3"/>
      <c r="Q328" s="3"/>
      <c r="R328" s="3"/>
      <c r="S328" s="3"/>
      <c r="T328" s="3"/>
      <c r="U328" s="3"/>
    </row>
    <row r="329" spans="1:21" ht="12.75">
      <c r="A329" s="3"/>
      <c r="B329" s="3"/>
      <c r="C329" s="3"/>
      <c r="D329" s="3"/>
      <c r="E329" s="3"/>
      <c r="F329" s="3"/>
      <c r="G329" s="3"/>
      <c r="H329" s="3"/>
      <c r="I329" s="3"/>
      <c r="J329" s="3"/>
      <c r="K329" s="3"/>
      <c r="L329" s="3"/>
      <c r="M329" s="3"/>
      <c r="N329" s="3"/>
      <c r="O329" s="3"/>
      <c r="P329" s="3"/>
      <c r="Q329" s="3"/>
      <c r="R329" s="3"/>
      <c r="S329" s="3"/>
      <c r="T329" s="3"/>
      <c r="U329" s="3"/>
    </row>
    <row r="330" spans="1:21" ht="12.75">
      <c r="A330" s="3"/>
      <c r="B330" s="3"/>
      <c r="C330" s="3"/>
      <c r="D330" s="3"/>
      <c r="E330" s="3"/>
      <c r="F330" s="3"/>
      <c r="G330" s="3"/>
      <c r="H330" s="3"/>
      <c r="I330" s="3"/>
      <c r="J330" s="3"/>
      <c r="K330" s="3"/>
      <c r="L330" s="3"/>
      <c r="M330" s="3"/>
      <c r="N330" s="3"/>
      <c r="O330" s="3"/>
      <c r="P330" s="3"/>
      <c r="Q330" s="3"/>
      <c r="R330" s="3"/>
      <c r="S330" s="3"/>
      <c r="T330" s="3"/>
      <c r="U330" s="3"/>
    </row>
    <row r="331" spans="1:21" ht="12.75">
      <c r="A331" s="3"/>
      <c r="B331" s="3"/>
      <c r="C331" s="3"/>
      <c r="D331" s="3"/>
      <c r="E331" s="3"/>
      <c r="F331" s="3"/>
      <c r="G331" s="3"/>
      <c r="H331" s="3"/>
      <c r="I331" s="3"/>
      <c r="J331" s="3"/>
      <c r="K331" s="3"/>
      <c r="L331" s="3"/>
      <c r="M331" s="3"/>
      <c r="N331" s="3"/>
      <c r="O331" s="3"/>
      <c r="P331" s="3"/>
      <c r="Q331" s="3"/>
      <c r="R331" s="3"/>
      <c r="S331" s="3"/>
      <c r="T331" s="3"/>
      <c r="U331" s="3"/>
    </row>
    <row r="332" spans="1:21" ht="12.75">
      <c r="A332" s="3"/>
      <c r="B332" s="3"/>
      <c r="C332" s="3"/>
      <c r="D332" s="3"/>
      <c r="E332" s="3"/>
      <c r="F332" s="3"/>
      <c r="G332" s="3"/>
      <c r="H332" s="3"/>
      <c r="I332" s="3"/>
      <c r="J332" s="3"/>
      <c r="K332" s="3"/>
      <c r="L332" s="3"/>
      <c r="M332" s="3"/>
      <c r="N332" s="3"/>
      <c r="O332" s="3"/>
      <c r="P332" s="3"/>
      <c r="Q332" s="3"/>
      <c r="R332" s="3"/>
      <c r="S332" s="3"/>
      <c r="T332" s="3"/>
      <c r="U332" s="3"/>
    </row>
    <row r="333" spans="1:21" ht="12.75">
      <c r="A333" s="3"/>
      <c r="B333" s="3"/>
      <c r="C333" s="3"/>
      <c r="D333" s="3"/>
      <c r="E333" s="3"/>
      <c r="F333" s="3"/>
      <c r="G333" s="3"/>
      <c r="H333" s="3"/>
      <c r="I333" s="3"/>
      <c r="J333" s="3"/>
      <c r="K333" s="3"/>
      <c r="L333" s="3"/>
      <c r="M333" s="3"/>
      <c r="N333" s="3"/>
      <c r="O333" s="3"/>
      <c r="P333" s="3"/>
      <c r="Q333" s="3"/>
      <c r="R333" s="3"/>
      <c r="S333" s="3"/>
      <c r="T333" s="3"/>
      <c r="U333" s="3"/>
    </row>
    <row r="334" spans="1:21" ht="12.75">
      <c r="A334" s="3"/>
      <c r="B334" s="3"/>
      <c r="C334" s="3"/>
      <c r="D334" s="3"/>
      <c r="E334" s="3"/>
      <c r="F334" s="3"/>
      <c r="G334" s="3"/>
      <c r="H334" s="3"/>
      <c r="I334" s="3"/>
      <c r="J334" s="3"/>
      <c r="K334" s="3"/>
      <c r="L334" s="3"/>
      <c r="M334" s="3"/>
      <c r="N334" s="3"/>
      <c r="O334" s="3"/>
      <c r="P334" s="3"/>
      <c r="Q334" s="3"/>
      <c r="R334" s="3"/>
      <c r="S334" s="3"/>
      <c r="T334" s="3"/>
      <c r="U334" s="3"/>
    </row>
    <row r="335" spans="1:21" ht="12.75">
      <c r="A335" s="3"/>
      <c r="B335" s="3"/>
      <c r="C335" s="3"/>
      <c r="D335" s="3"/>
      <c r="E335" s="3"/>
      <c r="F335" s="3"/>
      <c r="G335" s="3"/>
      <c r="H335" s="3"/>
      <c r="I335" s="3"/>
      <c r="J335" s="3"/>
      <c r="K335" s="3"/>
      <c r="L335" s="3"/>
      <c r="M335" s="3"/>
      <c r="N335" s="3"/>
      <c r="O335" s="3"/>
      <c r="P335" s="3"/>
      <c r="Q335" s="3"/>
      <c r="R335" s="3"/>
      <c r="S335" s="3"/>
      <c r="T335" s="3"/>
      <c r="U335" s="3"/>
    </row>
    <row r="336" spans="1:21" ht="12.75">
      <c r="A336" s="3"/>
      <c r="B336" s="3"/>
      <c r="C336" s="3"/>
      <c r="D336" s="3"/>
      <c r="E336" s="3"/>
      <c r="F336" s="3"/>
      <c r="G336" s="3"/>
      <c r="H336" s="3"/>
      <c r="I336" s="3"/>
      <c r="J336" s="3"/>
      <c r="K336" s="3"/>
      <c r="L336" s="3"/>
      <c r="M336" s="3"/>
      <c r="N336" s="3"/>
      <c r="O336" s="3"/>
      <c r="P336" s="3"/>
      <c r="Q336" s="3"/>
      <c r="R336" s="3"/>
      <c r="S336" s="3"/>
      <c r="T336" s="3"/>
      <c r="U336" s="3"/>
    </row>
    <row r="337" spans="1:21" ht="12.75">
      <c r="A337" s="3"/>
      <c r="B337" s="3"/>
      <c r="C337" s="3"/>
      <c r="D337" s="3"/>
      <c r="E337" s="3"/>
      <c r="F337" s="3"/>
      <c r="G337" s="3"/>
      <c r="H337" s="3"/>
      <c r="I337" s="3"/>
      <c r="J337" s="3"/>
      <c r="K337" s="3"/>
      <c r="L337" s="3"/>
      <c r="M337" s="3"/>
      <c r="N337" s="3"/>
      <c r="O337" s="3"/>
      <c r="P337" s="3"/>
      <c r="Q337" s="3"/>
      <c r="R337" s="3"/>
      <c r="S337" s="3"/>
      <c r="T337" s="3"/>
      <c r="U337" s="3"/>
    </row>
    <row r="338" spans="1:21" ht="12.75">
      <c r="A338" s="3"/>
      <c r="B338" s="3"/>
      <c r="C338" s="3"/>
      <c r="D338" s="3"/>
      <c r="E338" s="3"/>
      <c r="F338" s="3"/>
      <c r="G338" s="3"/>
      <c r="H338" s="3"/>
      <c r="I338" s="3"/>
      <c r="J338" s="3"/>
      <c r="K338" s="3"/>
      <c r="L338" s="3"/>
      <c r="M338" s="3"/>
      <c r="N338" s="3"/>
      <c r="O338" s="3"/>
      <c r="P338" s="3"/>
      <c r="Q338" s="3"/>
      <c r="R338" s="3"/>
      <c r="S338" s="3"/>
      <c r="T338" s="3"/>
      <c r="U338" s="3"/>
    </row>
    <row r="339" spans="1:21" ht="12.75">
      <c r="A339" s="3"/>
      <c r="B339" s="3"/>
      <c r="C339" s="3"/>
      <c r="D339" s="3"/>
      <c r="E339" s="3"/>
      <c r="F339" s="3"/>
      <c r="G339" s="3"/>
      <c r="H339" s="3"/>
      <c r="I339" s="3"/>
      <c r="J339" s="3"/>
      <c r="K339" s="3"/>
      <c r="L339" s="3"/>
      <c r="M339" s="3"/>
      <c r="N339" s="3"/>
      <c r="O339" s="3"/>
      <c r="P339" s="3"/>
      <c r="Q339" s="3"/>
      <c r="R339" s="3"/>
      <c r="S339" s="3"/>
      <c r="T339" s="3"/>
      <c r="U339" s="3"/>
    </row>
    <row r="340" spans="1:21" ht="12.75">
      <c r="A340" s="3"/>
      <c r="B340" s="3"/>
      <c r="C340" s="3"/>
      <c r="D340" s="3"/>
      <c r="E340" s="3"/>
      <c r="F340" s="3"/>
      <c r="G340" s="3"/>
      <c r="H340" s="3"/>
      <c r="I340" s="3"/>
      <c r="J340" s="3"/>
      <c r="K340" s="3"/>
      <c r="L340" s="3"/>
      <c r="M340" s="3"/>
      <c r="N340" s="3"/>
      <c r="O340" s="3"/>
      <c r="P340" s="3"/>
      <c r="Q340" s="3"/>
      <c r="R340" s="3"/>
      <c r="S340" s="3"/>
      <c r="T340" s="3"/>
      <c r="U340" s="3"/>
    </row>
    <row r="341" spans="1:21" ht="12.75">
      <c r="A341" s="3"/>
      <c r="B341" s="3"/>
      <c r="C341" s="3"/>
      <c r="D341" s="3"/>
      <c r="E341" s="3"/>
      <c r="F341" s="3"/>
      <c r="G341" s="3"/>
      <c r="H341" s="3"/>
      <c r="I341" s="3"/>
      <c r="J341" s="3"/>
      <c r="K341" s="3"/>
      <c r="L341" s="3"/>
      <c r="M341" s="3"/>
      <c r="N341" s="3"/>
      <c r="O341" s="3"/>
      <c r="P341" s="3"/>
      <c r="Q341" s="3"/>
      <c r="R341" s="3"/>
      <c r="S341" s="3"/>
      <c r="T341" s="3"/>
      <c r="U341" s="3"/>
    </row>
    <row r="342" spans="1:21" ht="12.75">
      <c r="A342" s="3"/>
      <c r="B342" s="3"/>
      <c r="C342" s="3"/>
      <c r="D342" s="3"/>
      <c r="E342" s="3"/>
      <c r="F342" s="3"/>
      <c r="G342" s="3"/>
      <c r="H342" s="3"/>
      <c r="I342" s="3"/>
      <c r="J342" s="3"/>
      <c r="K342" s="3"/>
      <c r="L342" s="3"/>
      <c r="M342" s="3"/>
      <c r="N342" s="3"/>
      <c r="O342" s="3"/>
      <c r="P342" s="3"/>
      <c r="Q342" s="3"/>
      <c r="R342" s="3"/>
      <c r="S342" s="3"/>
      <c r="T342" s="3"/>
      <c r="U342" s="3"/>
    </row>
    <row r="343" spans="1:21" ht="12.75">
      <c r="A343" s="3"/>
      <c r="B343" s="3"/>
      <c r="C343" s="3"/>
      <c r="D343" s="3"/>
      <c r="E343" s="3"/>
      <c r="F343" s="3"/>
      <c r="G343" s="3"/>
      <c r="H343" s="3"/>
      <c r="I343" s="3"/>
      <c r="J343" s="3"/>
      <c r="K343" s="3"/>
      <c r="L343" s="3"/>
      <c r="M343" s="3"/>
      <c r="N343" s="3"/>
      <c r="O343" s="3"/>
      <c r="P343" s="3"/>
      <c r="Q343" s="3"/>
      <c r="R343" s="3"/>
      <c r="S343" s="3"/>
      <c r="T343" s="3"/>
      <c r="U343" s="3"/>
    </row>
    <row r="344" spans="1:21" ht="12.75">
      <c r="A344" s="3"/>
      <c r="B344" s="3"/>
      <c r="C344" s="3"/>
      <c r="D344" s="3"/>
      <c r="E344" s="3"/>
      <c r="F344" s="3"/>
      <c r="G344" s="3"/>
      <c r="H344" s="3"/>
      <c r="I344" s="3"/>
      <c r="J344" s="3"/>
      <c r="K344" s="3"/>
      <c r="L344" s="3"/>
      <c r="M344" s="3"/>
      <c r="N344" s="3"/>
      <c r="O344" s="3"/>
      <c r="P344" s="3"/>
      <c r="Q344" s="3"/>
      <c r="R344" s="3"/>
      <c r="S344" s="3"/>
      <c r="T344" s="3"/>
      <c r="U344" s="3"/>
    </row>
    <row r="345" spans="1:21" ht="12.75">
      <c r="A345" s="3"/>
      <c r="B345" s="3"/>
      <c r="C345" s="3"/>
      <c r="D345" s="3"/>
      <c r="E345" s="3"/>
      <c r="F345" s="3"/>
      <c r="G345" s="3"/>
      <c r="H345" s="3"/>
      <c r="I345" s="3"/>
      <c r="J345" s="3"/>
      <c r="K345" s="3"/>
      <c r="L345" s="3"/>
      <c r="M345" s="3"/>
      <c r="N345" s="3"/>
      <c r="O345" s="3"/>
      <c r="P345" s="3"/>
      <c r="Q345" s="3"/>
      <c r="R345" s="3"/>
      <c r="S345" s="3"/>
      <c r="T345" s="3"/>
      <c r="U345" s="3"/>
    </row>
    <row r="346" spans="1:21" ht="12.75">
      <c r="A346" s="3"/>
      <c r="B346" s="3"/>
      <c r="C346" s="3"/>
      <c r="D346" s="3"/>
      <c r="E346" s="3"/>
      <c r="F346" s="3"/>
      <c r="G346" s="3"/>
      <c r="H346" s="3"/>
      <c r="I346" s="3"/>
      <c r="J346" s="3"/>
      <c r="K346" s="3"/>
      <c r="L346" s="3"/>
      <c r="M346" s="3"/>
      <c r="N346" s="3"/>
      <c r="O346" s="3"/>
      <c r="P346" s="3"/>
      <c r="Q346" s="3"/>
      <c r="R346" s="3"/>
      <c r="S346" s="3"/>
      <c r="T346" s="3"/>
      <c r="U346" s="3"/>
    </row>
    <row r="347" spans="1:21" ht="12.75">
      <c r="A347" s="3"/>
      <c r="B347" s="3"/>
      <c r="C347" s="3"/>
      <c r="D347" s="3"/>
      <c r="E347" s="3"/>
      <c r="F347" s="3"/>
      <c r="G347" s="3"/>
      <c r="H347" s="3"/>
      <c r="I347" s="3"/>
      <c r="J347" s="3"/>
      <c r="K347" s="3"/>
      <c r="L347" s="3"/>
      <c r="M347" s="3"/>
      <c r="N347" s="3"/>
      <c r="O347" s="3"/>
      <c r="P347" s="3"/>
      <c r="Q347" s="3"/>
      <c r="R347" s="3"/>
      <c r="S347" s="3"/>
      <c r="T347" s="3"/>
      <c r="U347" s="3"/>
    </row>
    <row r="348" spans="1:21" ht="12.75">
      <c r="A348" s="3"/>
      <c r="B348" s="3"/>
      <c r="C348" s="3"/>
      <c r="D348" s="3"/>
      <c r="E348" s="3"/>
      <c r="F348" s="3"/>
      <c r="G348" s="3"/>
      <c r="H348" s="3"/>
      <c r="I348" s="3"/>
      <c r="J348" s="3"/>
      <c r="K348" s="3"/>
      <c r="L348" s="3"/>
      <c r="M348" s="3"/>
      <c r="N348" s="3"/>
      <c r="O348" s="3"/>
      <c r="P348" s="3"/>
      <c r="Q348" s="3"/>
      <c r="R348" s="3"/>
      <c r="S348" s="3"/>
      <c r="T348" s="3"/>
      <c r="U348" s="3"/>
    </row>
    <row r="349" spans="1:21" ht="12.75">
      <c r="A349" s="3"/>
      <c r="B349" s="3"/>
      <c r="C349" s="3"/>
      <c r="D349" s="3"/>
      <c r="E349" s="3"/>
      <c r="F349" s="3"/>
      <c r="G349" s="3"/>
      <c r="H349" s="3"/>
      <c r="I349" s="3"/>
      <c r="J349" s="3"/>
      <c r="K349" s="3"/>
      <c r="L349" s="3"/>
      <c r="M349" s="3"/>
      <c r="N349" s="3"/>
      <c r="O349" s="3"/>
      <c r="P349" s="3"/>
      <c r="Q349" s="3"/>
      <c r="R349" s="3"/>
      <c r="S349" s="3"/>
      <c r="T349" s="3"/>
      <c r="U349" s="3"/>
    </row>
    <row r="350" spans="1:21" ht="12.75">
      <c r="A350" s="3"/>
      <c r="B350" s="3"/>
      <c r="C350" s="3"/>
      <c r="D350" s="3"/>
      <c r="E350" s="3"/>
      <c r="F350" s="3"/>
      <c r="G350" s="3"/>
      <c r="H350" s="3"/>
      <c r="I350" s="3"/>
      <c r="J350" s="3"/>
      <c r="K350" s="3"/>
      <c r="L350" s="3"/>
      <c r="M350" s="3"/>
      <c r="N350" s="3"/>
      <c r="O350" s="3"/>
      <c r="P350" s="3"/>
      <c r="Q350" s="3"/>
      <c r="R350" s="3"/>
      <c r="S350" s="3"/>
      <c r="T350" s="3"/>
      <c r="U350" s="3"/>
    </row>
    <row r="351" spans="1:21" ht="12.75">
      <c r="A351" s="3"/>
      <c r="B351" s="3"/>
      <c r="C351" s="3"/>
      <c r="D351" s="3"/>
      <c r="E351" s="3"/>
      <c r="F351" s="3"/>
      <c r="G351" s="3"/>
      <c r="H351" s="3"/>
      <c r="I351" s="3"/>
      <c r="J351" s="3"/>
      <c r="K351" s="3"/>
      <c r="L351" s="3"/>
      <c r="M351" s="3"/>
      <c r="N351" s="3"/>
      <c r="O351" s="3"/>
      <c r="P351" s="3"/>
      <c r="Q351" s="3"/>
      <c r="R351" s="3"/>
      <c r="S351" s="3"/>
      <c r="T351" s="3"/>
      <c r="U351" s="3"/>
    </row>
    <row r="352" spans="1:21" ht="12.75">
      <c r="A352" s="3"/>
      <c r="B352" s="3"/>
      <c r="C352" s="3"/>
      <c r="D352" s="3"/>
      <c r="E352" s="3"/>
      <c r="F352" s="3"/>
      <c r="G352" s="3"/>
      <c r="H352" s="3"/>
      <c r="I352" s="3"/>
      <c r="J352" s="3"/>
      <c r="K352" s="3"/>
      <c r="L352" s="3"/>
      <c r="M352" s="3"/>
      <c r="N352" s="3"/>
      <c r="O352" s="3"/>
      <c r="P352" s="3"/>
      <c r="Q352" s="3"/>
      <c r="R352" s="3"/>
      <c r="S352" s="3"/>
      <c r="T352" s="3"/>
      <c r="U352" s="3"/>
    </row>
    <row r="353" spans="1:21" ht="12.75">
      <c r="A353" s="3"/>
      <c r="B353" s="3"/>
      <c r="C353" s="3"/>
      <c r="D353" s="3"/>
      <c r="E353" s="3"/>
      <c r="F353" s="3"/>
      <c r="G353" s="3"/>
      <c r="H353" s="3"/>
      <c r="I353" s="3"/>
      <c r="J353" s="3"/>
      <c r="K353" s="3"/>
      <c r="L353" s="3"/>
      <c r="M353" s="3"/>
      <c r="N353" s="3"/>
      <c r="O353" s="3"/>
      <c r="P353" s="3"/>
      <c r="Q353" s="3"/>
      <c r="R353" s="3"/>
      <c r="S353" s="3"/>
      <c r="T353" s="3"/>
      <c r="U353" s="3"/>
    </row>
    <row r="354" spans="1:21" ht="12.75">
      <c r="A354" s="3"/>
      <c r="B354" s="3"/>
      <c r="C354" s="3"/>
      <c r="D354" s="3"/>
      <c r="E354" s="3"/>
      <c r="F354" s="3"/>
      <c r="G354" s="3"/>
      <c r="H354" s="3"/>
      <c r="I354" s="3"/>
      <c r="J354" s="3"/>
      <c r="K354" s="3"/>
      <c r="L354" s="3"/>
      <c r="M354" s="3"/>
      <c r="N354" s="3"/>
      <c r="O354" s="3"/>
      <c r="P354" s="3"/>
      <c r="Q354" s="3"/>
      <c r="R354" s="3"/>
      <c r="S354" s="3"/>
      <c r="T354" s="3"/>
      <c r="U354" s="3"/>
    </row>
    <row r="355" spans="1:21" ht="12.75">
      <c r="A355" s="3"/>
      <c r="B355" s="3"/>
      <c r="C355" s="3"/>
      <c r="D355" s="3"/>
      <c r="E355" s="3"/>
      <c r="F355" s="3"/>
      <c r="G355" s="3"/>
      <c r="H355" s="3"/>
      <c r="I355" s="3"/>
      <c r="J355" s="3"/>
      <c r="K355" s="3"/>
      <c r="L355" s="3"/>
      <c r="M355" s="3"/>
      <c r="N355" s="3"/>
      <c r="O355" s="3"/>
      <c r="P355" s="3"/>
      <c r="Q355" s="3"/>
      <c r="R355" s="3"/>
      <c r="S355" s="3"/>
      <c r="T355" s="3"/>
      <c r="U355" s="3"/>
    </row>
    <row r="356" spans="1:21" ht="12.75">
      <c r="A356" s="3"/>
      <c r="B356" s="3"/>
      <c r="C356" s="3"/>
      <c r="D356" s="3"/>
      <c r="E356" s="3"/>
      <c r="F356" s="3"/>
      <c r="G356" s="3"/>
      <c r="H356" s="3"/>
      <c r="I356" s="3"/>
      <c r="J356" s="3"/>
      <c r="K356" s="3"/>
      <c r="L356" s="3"/>
      <c r="M356" s="3"/>
      <c r="N356" s="3"/>
      <c r="O356" s="3"/>
      <c r="P356" s="3"/>
      <c r="Q356" s="3"/>
      <c r="R356" s="3"/>
      <c r="S356" s="3"/>
      <c r="T356" s="3"/>
      <c r="U356" s="3"/>
    </row>
    <row r="357" spans="1:21" ht="12.75">
      <c r="A357" s="3"/>
      <c r="B357" s="3"/>
      <c r="C357" s="3"/>
      <c r="D357" s="3"/>
      <c r="E357" s="3"/>
      <c r="F357" s="3"/>
      <c r="G357" s="3"/>
      <c r="H357" s="3"/>
      <c r="I357" s="3"/>
      <c r="J357" s="3"/>
      <c r="K357" s="3"/>
      <c r="L357" s="3"/>
      <c r="M357" s="3"/>
      <c r="N357" s="3"/>
      <c r="O357" s="3"/>
      <c r="P357" s="3"/>
      <c r="Q357" s="3"/>
      <c r="R357" s="3"/>
      <c r="S357" s="3"/>
      <c r="T357" s="3"/>
      <c r="U357" s="3"/>
    </row>
    <row r="358" spans="1:21" ht="12.75">
      <c r="A358" s="3"/>
      <c r="B358" s="3"/>
      <c r="C358" s="3"/>
      <c r="D358" s="3"/>
      <c r="E358" s="3"/>
      <c r="F358" s="3"/>
      <c r="G358" s="3"/>
      <c r="H358" s="3"/>
      <c r="I358" s="3"/>
      <c r="J358" s="3"/>
      <c r="K358" s="3"/>
      <c r="L358" s="3"/>
      <c r="M358" s="3"/>
      <c r="N358" s="3"/>
      <c r="O358" s="3"/>
      <c r="P358" s="3"/>
      <c r="Q358" s="3"/>
      <c r="R358" s="3"/>
      <c r="S358" s="3"/>
      <c r="T358" s="3"/>
      <c r="U358" s="3"/>
    </row>
    <row r="359" spans="1:21" ht="12.75">
      <c r="A359" s="3"/>
      <c r="B359" s="3"/>
      <c r="C359" s="3"/>
      <c r="D359" s="3"/>
      <c r="E359" s="3"/>
      <c r="F359" s="3"/>
      <c r="G359" s="3"/>
      <c r="H359" s="3"/>
      <c r="I359" s="3"/>
      <c r="J359" s="3"/>
      <c r="K359" s="3"/>
      <c r="L359" s="3"/>
      <c r="M359" s="3"/>
      <c r="N359" s="3"/>
      <c r="O359" s="3"/>
      <c r="P359" s="3"/>
      <c r="Q359" s="3"/>
      <c r="R359" s="3"/>
      <c r="S359" s="3"/>
      <c r="T359" s="3"/>
      <c r="U359" s="3"/>
    </row>
    <row r="360" spans="1:21" ht="12.75">
      <c r="A360" s="3"/>
      <c r="B360" s="3"/>
      <c r="C360" s="3"/>
      <c r="D360" s="3"/>
      <c r="E360" s="3"/>
      <c r="F360" s="3"/>
      <c r="G360" s="3"/>
      <c r="H360" s="3"/>
      <c r="I360" s="3"/>
      <c r="J360" s="3"/>
      <c r="K360" s="3"/>
      <c r="L360" s="3"/>
      <c r="M360" s="3"/>
      <c r="N360" s="3"/>
      <c r="O360" s="3"/>
      <c r="P360" s="3"/>
      <c r="Q360" s="3"/>
      <c r="R360" s="3"/>
      <c r="S360" s="3"/>
      <c r="T360" s="3"/>
      <c r="U360" s="3"/>
    </row>
    <row r="361" spans="1:21" ht="12.75">
      <c r="A361" s="3"/>
      <c r="B361" s="3"/>
      <c r="C361" s="3"/>
      <c r="D361" s="3"/>
      <c r="E361" s="3"/>
      <c r="F361" s="3"/>
      <c r="G361" s="3"/>
      <c r="H361" s="3"/>
      <c r="I361" s="3"/>
      <c r="J361" s="3"/>
      <c r="K361" s="3"/>
      <c r="L361" s="3"/>
      <c r="M361" s="3"/>
      <c r="N361" s="3"/>
      <c r="O361" s="3"/>
      <c r="P361" s="3"/>
      <c r="Q361" s="3"/>
      <c r="R361" s="3"/>
      <c r="S361" s="3"/>
      <c r="T361" s="3"/>
      <c r="U361" s="3"/>
    </row>
    <row r="362" spans="1:21" ht="12.75">
      <c r="A362" s="3"/>
      <c r="B362" s="3"/>
      <c r="C362" s="3"/>
      <c r="D362" s="3"/>
      <c r="E362" s="3"/>
      <c r="F362" s="3"/>
      <c r="G362" s="3"/>
      <c r="H362" s="3"/>
      <c r="I362" s="3"/>
      <c r="J362" s="3"/>
      <c r="K362" s="3"/>
      <c r="L362" s="3"/>
      <c r="M362" s="3"/>
      <c r="N362" s="3"/>
      <c r="O362" s="3"/>
      <c r="P362" s="3"/>
      <c r="Q362" s="3"/>
      <c r="R362" s="3"/>
      <c r="S362" s="3"/>
      <c r="T362" s="3"/>
      <c r="U362" s="3"/>
    </row>
    <row r="363" spans="1:21" ht="12.75">
      <c r="A363" s="3"/>
      <c r="B363" s="3"/>
      <c r="C363" s="3"/>
      <c r="D363" s="3"/>
      <c r="E363" s="3"/>
      <c r="F363" s="3"/>
      <c r="G363" s="3"/>
      <c r="H363" s="3"/>
      <c r="I363" s="3"/>
      <c r="J363" s="3"/>
      <c r="K363" s="3"/>
      <c r="L363" s="3"/>
      <c r="M363" s="3"/>
      <c r="N363" s="3"/>
      <c r="O363" s="3"/>
      <c r="P363" s="3"/>
      <c r="Q363" s="3"/>
      <c r="R363" s="3"/>
      <c r="S363" s="3"/>
      <c r="T363" s="3"/>
      <c r="U363" s="3"/>
    </row>
    <row r="364" spans="1:21" ht="12.75">
      <c r="A364" s="3"/>
      <c r="B364" s="3"/>
      <c r="C364" s="3"/>
      <c r="D364" s="3"/>
      <c r="E364" s="3"/>
      <c r="F364" s="3"/>
      <c r="G364" s="3"/>
      <c r="H364" s="3"/>
      <c r="I364" s="3"/>
      <c r="J364" s="3"/>
      <c r="K364" s="3"/>
      <c r="L364" s="3"/>
      <c r="M364" s="3"/>
      <c r="N364" s="3"/>
      <c r="O364" s="3"/>
      <c r="P364" s="3"/>
      <c r="Q364" s="3"/>
      <c r="R364" s="3"/>
      <c r="S364" s="3"/>
      <c r="T364" s="3"/>
      <c r="U364" s="3"/>
    </row>
    <row r="365" spans="1:21" ht="12.75">
      <c r="A365" s="3"/>
      <c r="B365" s="3"/>
      <c r="C365" s="3"/>
      <c r="D365" s="3"/>
      <c r="E365" s="3"/>
      <c r="F365" s="3"/>
      <c r="G365" s="3"/>
      <c r="H365" s="3"/>
      <c r="I365" s="3"/>
      <c r="J365" s="3"/>
      <c r="K365" s="3"/>
      <c r="L365" s="3"/>
      <c r="M365" s="3"/>
      <c r="N365" s="3"/>
      <c r="O365" s="3"/>
      <c r="P365" s="3"/>
      <c r="Q365" s="3"/>
      <c r="R365" s="3"/>
      <c r="S365" s="3"/>
      <c r="T365" s="3"/>
      <c r="U365" s="3"/>
    </row>
    <row r="366" spans="1:21" ht="12.75">
      <c r="A366" s="3"/>
      <c r="B366" s="3"/>
      <c r="C366" s="3"/>
      <c r="D366" s="3"/>
      <c r="E366" s="3"/>
      <c r="F366" s="3"/>
      <c r="G366" s="3"/>
      <c r="H366" s="3"/>
      <c r="I366" s="3"/>
      <c r="J366" s="3"/>
      <c r="K366" s="3"/>
      <c r="L366" s="3"/>
      <c r="M366" s="3"/>
      <c r="N366" s="3"/>
      <c r="O366" s="3"/>
      <c r="P366" s="3"/>
      <c r="Q366" s="3"/>
      <c r="R366" s="3"/>
      <c r="S366" s="3"/>
      <c r="T366" s="3"/>
      <c r="U366" s="3"/>
    </row>
    <row r="367" spans="1:21" ht="12.75">
      <c r="A367" s="3"/>
      <c r="B367" s="3"/>
      <c r="C367" s="3"/>
      <c r="D367" s="3"/>
      <c r="E367" s="3"/>
      <c r="F367" s="3"/>
      <c r="G367" s="3"/>
      <c r="H367" s="3"/>
      <c r="I367" s="3"/>
      <c r="J367" s="3"/>
      <c r="K367" s="3"/>
      <c r="L367" s="3"/>
      <c r="M367" s="3"/>
      <c r="N367" s="3"/>
      <c r="O367" s="3"/>
      <c r="P367" s="3"/>
      <c r="Q367" s="3"/>
      <c r="R367" s="3"/>
      <c r="S367" s="3"/>
      <c r="T367" s="3"/>
      <c r="U367" s="3"/>
    </row>
    <row r="368" spans="1:21" ht="12.75">
      <c r="A368" s="3"/>
      <c r="B368" s="3"/>
      <c r="C368" s="3"/>
      <c r="D368" s="3"/>
      <c r="E368" s="3"/>
      <c r="F368" s="3"/>
      <c r="G368" s="3"/>
      <c r="H368" s="3"/>
      <c r="I368" s="3"/>
      <c r="J368" s="3"/>
      <c r="K368" s="3"/>
      <c r="L368" s="3"/>
      <c r="M368" s="3"/>
      <c r="N368" s="3"/>
      <c r="O368" s="3"/>
      <c r="P368" s="3"/>
      <c r="Q368" s="3"/>
      <c r="R368" s="3"/>
      <c r="S368" s="3"/>
      <c r="T368" s="3"/>
      <c r="U368" s="3"/>
    </row>
    <row r="369" spans="1:21" ht="12.75">
      <c r="A369" s="3"/>
      <c r="B369" s="3"/>
      <c r="C369" s="3"/>
      <c r="D369" s="3"/>
      <c r="E369" s="3"/>
      <c r="F369" s="3"/>
      <c r="G369" s="3"/>
      <c r="H369" s="3"/>
      <c r="I369" s="3"/>
      <c r="J369" s="3"/>
      <c r="K369" s="3"/>
      <c r="L369" s="3"/>
      <c r="M369" s="3"/>
      <c r="N369" s="3"/>
      <c r="O369" s="3"/>
      <c r="P369" s="3"/>
      <c r="Q369" s="3"/>
      <c r="R369" s="3"/>
      <c r="S369" s="3"/>
      <c r="T369" s="3"/>
      <c r="U369" s="3"/>
    </row>
    <row r="370" spans="1:21" ht="12.75">
      <c r="A370" s="3"/>
      <c r="B370" s="3"/>
      <c r="C370" s="3"/>
      <c r="D370" s="3"/>
      <c r="E370" s="3"/>
      <c r="F370" s="3"/>
      <c r="G370" s="3"/>
      <c r="H370" s="3"/>
      <c r="I370" s="3"/>
      <c r="J370" s="3"/>
      <c r="K370" s="3"/>
      <c r="L370" s="3"/>
      <c r="M370" s="3"/>
      <c r="N370" s="3"/>
      <c r="O370" s="3"/>
      <c r="P370" s="3"/>
      <c r="Q370" s="3"/>
      <c r="R370" s="3"/>
      <c r="S370" s="3"/>
      <c r="T370" s="3"/>
      <c r="U370" s="3"/>
    </row>
    <row r="371" spans="1:21" ht="12.75">
      <c r="A371" s="3"/>
      <c r="B371" s="3"/>
      <c r="C371" s="3"/>
      <c r="D371" s="3"/>
      <c r="E371" s="3"/>
      <c r="F371" s="3"/>
      <c r="G371" s="3"/>
      <c r="H371" s="3"/>
      <c r="I371" s="3"/>
      <c r="J371" s="3"/>
      <c r="K371" s="3"/>
      <c r="L371" s="3"/>
      <c r="M371" s="3"/>
      <c r="N371" s="3"/>
      <c r="O371" s="3"/>
      <c r="P371" s="3"/>
      <c r="Q371" s="3"/>
      <c r="R371" s="3"/>
      <c r="S371" s="3"/>
      <c r="T371" s="3"/>
      <c r="U371" s="3"/>
    </row>
    <row r="372" spans="1:21" ht="12.75">
      <c r="A372" s="3"/>
      <c r="B372" s="3"/>
      <c r="C372" s="3"/>
      <c r="D372" s="3"/>
      <c r="E372" s="3"/>
      <c r="F372" s="3"/>
      <c r="G372" s="3"/>
      <c r="H372" s="3"/>
      <c r="I372" s="3"/>
      <c r="J372" s="3"/>
      <c r="K372" s="3"/>
      <c r="L372" s="3"/>
      <c r="M372" s="3"/>
      <c r="N372" s="3"/>
      <c r="O372" s="3"/>
      <c r="P372" s="3"/>
      <c r="Q372" s="3"/>
      <c r="R372" s="3"/>
      <c r="S372" s="3"/>
      <c r="T372" s="3"/>
      <c r="U372" s="3"/>
    </row>
    <row r="373" spans="1:21" ht="12.75">
      <c r="A373" s="3"/>
      <c r="B373" s="3"/>
      <c r="C373" s="3"/>
      <c r="D373" s="3"/>
      <c r="E373" s="3"/>
      <c r="F373" s="3"/>
      <c r="G373" s="3"/>
      <c r="H373" s="3"/>
      <c r="I373" s="3"/>
      <c r="J373" s="3"/>
      <c r="K373" s="3"/>
      <c r="L373" s="3"/>
      <c r="M373" s="3"/>
      <c r="N373" s="3"/>
      <c r="O373" s="3"/>
      <c r="P373" s="3"/>
      <c r="Q373" s="3"/>
      <c r="R373" s="3"/>
      <c r="S373" s="3"/>
      <c r="T373" s="3"/>
      <c r="U373" s="3"/>
    </row>
    <row r="374" spans="1:21" ht="12.75">
      <c r="A374" s="3"/>
      <c r="B374" s="3"/>
      <c r="C374" s="3"/>
      <c r="D374" s="3"/>
      <c r="E374" s="3"/>
      <c r="F374" s="3"/>
      <c r="G374" s="3"/>
      <c r="H374" s="3"/>
      <c r="I374" s="3"/>
      <c r="J374" s="3"/>
      <c r="K374" s="3"/>
      <c r="L374" s="3"/>
      <c r="M374" s="3"/>
      <c r="N374" s="3"/>
      <c r="O374" s="3"/>
      <c r="P374" s="3"/>
      <c r="Q374" s="3"/>
      <c r="R374" s="3"/>
      <c r="S374" s="3"/>
      <c r="T374" s="3"/>
      <c r="U374" s="3"/>
    </row>
    <row r="375" spans="1:21" ht="12.75">
      <c r="A375" s="3"/>
      <c r="B375" s="3"/>
      <c r="C375" s="3"/>
      <c r="D375" s="3"/>
      <c r="E375" s="3"/>
      <c r="F375" s="3"/>
      <c r="G375" s="3"/>
      <c r="H375" s="3"/>
      <c r="I375" s="3"/>
      <c r="J375" s="3"/>
      <c r="K375" s="3"/>
      <c r="L375" s="3"/>
      <c r="M375" s="3"/>
      <c r="N375" s="3"/>
      <c r="O375" s="3"/>
      <c r="P375" s="3"/>
      <c r="Q375" s="3"/>
      <c r="R375" s="3"/>
      <c r="S375" s="3"/>
      <c r="T375" s="3"/>
      <c r="U375" s="3"/>
    </row>
    <row r="376" spans="1:21" ht="12.75">
      <c r="A376" s="3"/>
      <c r="B376" s="3"/>
      <c r="C376" s="3"/>
      <c r="D376" s="3"/>
      <c r="E376" s="3"/>
      <c r="F376" s="3"/>
      <c r="G376" s="3"/>
      <c r="H376" s="3"/>
      <c r="I376" s="3"/>
      <c r="J376" s="3"/>
      <c r="K376" s="3"/>
      <c r="L376" s="3"/>
      <c r="M376" s="3"/>
      <c r="N376" s="3"/>
      <c r="O376" s="3"/>
      <c r="P376" s="3"/>
      <c r="Q376" s="3"/>
      <c r="R376" s="3"/>
      <c r="S376" s="3"/>
      <c r="T376" s="3"/>
      <c r="U376" s="3"/>
    </row>
    <row r="377" spans="1:21" ht="12.75">
      <c r="A377" s="3"/>
      <c r="B377" s="3"/>
      <c r="C377" s="3"/>
      <c r="D377" s="3"/>
      <c r="E377" s="3"/>
      <c r="F377" s="3"/>
      <c r="G377" s="3"/>
      <c r="H377" s="3"/>
      <c r="I377" s="3"/>
      <c r="J377" s="3"/>
      <c r="K377" s="3"/>
      <c r="L377" s="3"/>
      <c r="M377" s="3"/>
      <c r="N377" s="3"/>
      <c r="O377" s="3"/>
      <c r="P377" s="3"/>
      <c r="Q377" s="3"/>
      <c r="R377" s="3"/>
      <c r="S377" s="3"/>
      <c r="T377" s="3"/>
      <c r="U377" s="3"/>
    </row>
    <row r="378" spans="1:21" ht="12.75">
      <c r="A378" s="3"/>
      <c r="B378" s="3"/>
      <c r="C378" s="3"/>
      <c r="D378" s="3"/>
      <c r="E378" s="3"/>
      <c r="F378" s="3"/>
      <c r="G378" s="3"/>
      <c r="H378" s="3"/>
      <c r="I378" s="3"/>
      <c r="J378" s="3"/>
      <c r="K378" s="3"/>
      <c r="L378" s="3"/>
      <c r="M378" s="3"/>
      <c r="N378" s="3"/>
      <c r="O378" s="3"/>
      <c r="P378" s="3"/>
      <c r="Q378" s="3"/>
      <c r="R378" s="3"/>
      <c r="S378" s="3"/>
      <c r="T378" s="3"/>
      <c r="U378" s="3"/>
    </row>
    <row r="379" spans="1:21" ht="12.75">
      <c r="A379" s="3"/>
      <c r="B379" s="3"/>
      <c r="C379" s="3"/>
      <c r="D379" s="3"/>
      <c r="E379" s="3"/>
      <c r="F379" s="3"/>
      <c r="G379" s="3"/>
      <c r="H379" s="3"/>
      <c r="I379" s="3"/>
      <c r="J379" s="3"/>
      <c r="K379" s="3"/>
      <c r="L379" s="3"/>
      <c r="M379" s="3"/>
      <c r="N379" s="3"/>
      <c r="O379" s="3"/>
      <c r="P379" s="3"/>
      <c r="Q379" s="3"/>
      <c r="R379" s="3"/>
      <c r="S379" s="3"/>
      <c r="T379" s="3"/>
      <c r="U379" s="3"/>
    </row>
    <row r="380" spans="1:21" ht="12.75">
      <c r="A380" s="3"/>
      <c r="B380" s="3"/>
      <c r="C380" s="3"/>
      <c r="D380" s="3"/>
      <c r="E380" s="3"/>
      <c r="F380" s="3"/>
      <c r="G380" s="3"/>
      <c r="H380" s="3"/>
      <c r="I380" s="3"/>
      <c r="J380" s="3"/>
      <c r="K380" s="3"/>
      <c r="L380" s="3"/>
      <c r="M380" s="3"/>
      <c r="N380" s="3"/>
      <c r="O380" s="3"/>
      <c r="P380" s="3"/>
      <c r="Q380" s="3"/>
      <c r="R380" s="3"/>
      <c r="S380" s="3"/>
      <c r="T380" s="3"/>
      <c r="U380" s="3"/>
    </row>
    <row r="381" spans="1:21" ht="12.75">
      <c r="A381" s="3"/>
      <c r="B381" s="3"/>
      <c r="C381" s="3"/>
      <c r="D381" s="3"/>
      <c r="E381" s="3"/>
      <c r="F381" s="3"/>
      <c r="G381" s="3"/>
      <c r="H381" s="3"/>
      <c r="I381" s="3"/>
      <c r="J381" s="3"/>
      <c r="K381" s="3"/>
      <c r="L381" s="3"/>
      <c r="M381" s="3"/>
      <c r="N381" s="3"/>
      <c r="O381" s="3"/>
      <c r="P381" s="3"/>
      <c r="Q381" s="3"/>
      <c r="R381" s="3"/>
      <c r="S381" s="3"/>
      <c r="T381" s="3"/>
      <c r="U381" s="3"/>
    </row>
    <row r="382" spans="1:21" ht="12.75">
      <c r="A382" s="3"/>
      <c r="B382" s="3"/>
      <c r="C382" s="3"/>
      <c r="D382" s="3"/>
      <c r="E382" s="3"/>
      <c r="F382" s="3"/>
      <c r="G382" s="3"/>
      <c r="H382" s="3"/>
      <c r="I382" s="3"/>
      <c r="J382" s="3"/>
      <c r="K382" s="3"/>
      <c r="L382" s="3"/>
      <c r="M382" s="3"/>
      <c r="N382" s="3"/>
      <c r="O382" s="3"/>
      <c r="P382" s="3"/>
      <c r="Q382" s="3"/>
      <c r="R382" s="3"/>
      <c r="S382" s="3"/>
      <c r="T382" s="3"/>
      <c r="U382" s="3"/>
    </row>
    <row r="383" spans="1:21" ht="12.75">
      <c r="A383" s="3"/>
      <c r="B383" s="3"/>
      <c r="C383" s="3"/>
      <c r="D383" s="3"/>
      <c r="E383" s="3"/>
      <c r="F383" s="3"/>
      <c r="G383" s="3"/>
      <c r="H383" s="3"/>
      <c r="I383" s="3"/>
      <c r="J383" s="3"/>
      <c r="K383" s="3"/>
      <c r="L383" s="3"/>
      <c r="M383" s="3"/>
      <c r="N383" s="3"/>
      <c r="O383" s="3"/>
      <c r="P383" s="3"/>
      <c r="Q383" s="3"/>
      <c r="R383" s="3"/>
      <c r="S383" s="3"/>
      <c r="T383" s="3"/>
      <c r="U383" s="3"/>
    </row>
    <row r="384" spans="1:21" ht="12.75">
      <c r="A384" s="3"/>
      <c r="B384" s="3"/>
      <c r="C384" s="3"/>
      <c r="D384" s="3"/>
      <c r="E384" s="3"/>
      <c r="F384" s="3"/>
      <c r="G384" s="3"/>
      <c r="H384" s="3"/>
      <c r="I384" s="3"/>
      <c r="J384" s="3"/>
      <c r="K384" s="3"/>
      <c r="L384" s="3"/>
      <c r="M384" s="3"/>
      <c r="N384" s="3"/>
      <c r="O384" s="3"/>
      <c r="P384" s="3"/>
      <c r="Q384" s="3"/>
      <c r="R384" s="3"/>
      <c r="S384" s="3"/>
      <c r="T384" s="3"/>
      <c r="U384" s="3"/>
    </row>
    <row r="385" spans="1:21" ht="12.75">
      <c r="A385" s="3"/>
      <c r="B385" s="3"/>
      <c r="C385" s="3"/>
      <c r="D385" s="3"/>
      <c r="E385" s="3"/>
      <c r="F385" s="3"/>
      <c r="G385" s="3"/>
      <c r="H385" s="3"/>
      <c r="I385" s="3"/>
      <c r="J385" s="3"/>
      <c r="K385" s="3"/>
      <c r="L385" s="3"/>
      <c r="M385" s="3"/>
      <c r="N385" s="3"/>
      <c r="O385" s="3"/>
      <c r="P385" s="3"/>
      <c r="Q385" s="3"/>
      <c r="R385" s="3"/>
      <c r="S385" s="3"/>
      <c r="T385" s="3"/>
      <c r="U385" s="3"/>
    </row>
    <row r="386" spans="1:21" ht="12.75">
      <c r="A386" s="3"/>
      <c r="B386" s="3"/>
      <c r="C386" s="3"/>
      <c r="D386" s="3"/>
      <c r="E386" s="3"/>
      <c r="F386" s="3"/>
      <c r="G386" s="3"/>
      <c r="H386" s="3"/>
      <c r="I386" s="3"/>
      <c r="J386" s="3"/>
      <c r="K386" s="3"/>
      <c r="L386" s="3"/>
      <c r="M386" s="3"/>
      <c r="N386" s="3"/>
      <c r="O386" s="3"/>
      <c r="P386" s="3"/>
      <c r="Q386" s="3"/>
      <c r="R386" s="3"/>
      <c r="S386" s="3"/>
      <c r="T386" s="3"/>
      <c r="U386" s="3"/>
    </row>
    <row r="387" spans="1:21" ht="12.75">
      <c r="A387" s="3"/>
      <c r="B387" s="3"/>
      <c r="C387" s="3"/>
      <c r="D387" s="3"/>
      <c r="E387" s="3"/>
      <c r="F387" s="3"/>
      <c r="G387" s="3"/>
      <c r="H387" s="3"/>
      <c r="I387" s="3"/>
      <c r="J387" s="3"/>
      <c r="K387" s="3"/>
      <c r="L387" s="3"/>
      <c r="M387" s="3"/>
      <c r="N387" s="3"/>
      <c r="O387" s="3"/>
      <c r="P387" s="3"/>
      <c r="Q387" s="3"/>
      <c r="R387" s="3"/>
      <c r="S387" s="3"/>
      <c r="T387" s="3"/>
      <c r="U387" s="3"/>
    </row>
    <row r="388" spans="1:21" ht="12.75">
      <c r="A388" s="3"/>
      <c r="B388" s="3"/>
      <c r="C388" s="3"/>
      <c r="D388" s="3"/>
      <c r="E388" s="3"/>
      <c r="F388" s="3"/>
      <c r="G388" s="3"/>
      <c r="H388" s="3"/>
      <c r="I388" s="3"/>
      <c r="J388" s="3"/>
      <c r="K388" s="3"/>
      <c r="L388" s="3"/>
      <c r="M388" s="3"/>
      <c r="N388" s="3"/>
      <c r="O388" s="3"/>
      <c r="P388" s="3"/>
      <c r="Q388" s="3"/>
      <c r="R388" s="3"/>
      <c r="S388" s="3"/>
      <c r="T388" s="3"/>
      <c r="U388" s="3"/>
    </row>
    <row r="389" spans="1:21" ht="12.75">
      <c r="A389" s="3"/>
      <c r="B389" s="3"/>
      <c r="C389" s="3"/>
      <c r="D389" s="3"/>
      <c r="E389" s="3"/>
      <c r="F389" s="3"/>
      <c r="G389" s="3"/>
      <c r="H389" s="3"/>
      <c r="I389" s="3"/>
      <c r="J389" s="3"/>
      <c r="K389" s="3"/>
      <c r="L389" s="3"/>
      <c r="M389" s="3"/>
      <c r="N389" s="3"/>
      <c r="O389" s="3"/>
      <c r="P389" s="3"/>
      <c r="Q389" s="3"/>
      <c r="R389" s="3"/>
      <c r="S389" s="3"/>
      <c r="T389" s="3"/>
      <c r="U389" s="3"/>
    </row>
    <row r="390" spans="1:21" ht="12.75">
      <c r="A390" s="3"/>
      <c r="B390" s="3"/>
      <c r="C390" s="3"/>
      <c r="D390" s="3"/>
      <c r="E390" s="3"/>
      <c r="F390" s="3"/>
      <c r="G390" s="3"/>
      <c r="H390" s="3"/>
      <c r="I390" s="3"/>
      <c r="J390" s="3"/>
      <c r="K390" s="3"/>
      <c r="L390" s="3"/>
      <c r="M390" s="3"/>
      <c r="N390" s="3"/>
      <c r="O390" s="3"/>
      <c r="P390" s="3"/>
      <c r="Q390" s="3"/>
      <c r="R390" s="3"/>
      <c r="S390" s="3"/>
      <c r="T390" s="3"/>
      <c r="U390" s="3"/>
    </row>
    <row r="391" spans="1:21" ht="12.75">
      <c r="A391" s="3"/>
      <c r="B391" s="3"/>
      <c r="C391" s="3"/>
      <c r="D391" s="3"/>
      <c r="E391" s="3"/>
      <c r="F391" s="3"/>
      <c r="G391" s="3"/>
      <c r="H391" s="3"/>
      <c r="I391" s="3"/>
      <c r="J391" s="3"/>
      <c r="K391" s="3"/>
      <c r="L391" s="3"/>
      <c r="M391" s="3"/>
      <c r="N391" s="3"/>
      <c r="O391" s="3"/>
      <c r="P391" s="3"/>
      <c r="Q391" s="3"/>
      <c r="R391" s="3"/>
      <c r="S391" s="3"/>
      <c r="T391" s="3"/>
      <c r="U391" s="3"/>
    </row>
    <row r="392" spans="1:21" ht="12.75">
      <c r="A392" s="3"/>
      <c r="B392" s="3"/>
      <c r="C392" s="3"/>
      <c r="D392" s="3"/>
      <c r="E392" s="3"/>
      <c r="F392" s="3"/>
      <c r="G392" s="3"/>
      <c r="H392" s="3"/>
      <c r="I392" s="3"/>
      <c r="J392" s="3"/>
      <c r="K392" s="3"/>
      <c r="L392" s="3"/>
      <c r="M392" s="3"/>
      <c r="N392" s="3"/>
      <c r="O392" s="3"/>
      <c r="P392" s="3"/>
      <c r="Q392" s="3"/>
      <c r="R392" s="3"/>
      <c r="S392" s="3"/>
      <c r="T392" s="3"/>
      <c r="U392" s="3"/>
    </row>
    <row r="393" spans="1:21" ht="12.75">
      <c r="A393" s="3"/>
      <c r="B393" s="3"/>
      <c r="C393" s="3"/>
      <c r="D393" s="3"/>
      <c r="E393" s="3"/>
      <c r="F393" s="3"/>
      <c r="G393" s="3"/>
      <c r="H393" s="3"/>
      <c r="I393" s="3"/>
      <c r="J393" s="3"/>
      <c r="K393" s="3"/>
      <c r="L393" s="3"/>
      <c r="M393" s="3"/>
      <c r="N393" s="3"/>
      <c r="O393" s="3"/>
      <c r="P393" s="3"/>
      <c r="Q393" s="3"/>
      <c r="R393" s="3"/>
      <c r="S393" s="3"/>
      <c r="T393" s="3"/>
      <c r="U393" s="3"/>
    </row>
    <row r="394" spans="1:21" ht="12.75">
      <c r="A394" s="3"/>
      <c r="B394" s="3"/>
      <c r="C394" s="3"/>
      <c r="D394" s="3"/>
      <c r="E394" s="3"/>
      <c r="F394" s="3"/>
      <c r="G394" s="3"/>
      <c r="H394" s="3"/>
      <c r="I394" s="3"/>
      <c r="J394" s="3"/>
      <c r="K394" s="3"/>
      <c r="L394" s="3"/>
      <c r="M394" s="3"/>
      <c r="N394" s="3"/>
      <c r="O394" s="3"/>
      <c r="P394" s="3"/>
      <c r="Q394" s="3"/>
      <c r="R394" s="3"/>
      <c r="S394" s="3"/>
      <c r="T394" s="3"/>
      <c r="U394" s="3"/>
    </row>
    <row r="395" spans="1:21" ht="12.75">
      <c r="A395" s="3"/>
      <c r="B395" s="3"/>
      <c r="C395" s="3"/>
      <c r="D395" s="3"/>
      <c r="E395" s="3"/>
      <c r="F395" s="3"/>
      <c r="G395" s="3"/>
      <c r="H395" s="3"/>
      <c r="I395" s="3"/>
      <c r="J395" s="3"/>
      <c r="K395" s="3"/>
      <c r="L395" s="3"/>
      <c r="M395" s="3"/>
      <c r="N395" s="3"/>
      <c r="O395" s="3"/>
      <c r="P395" s="3"/>
      <c r="Q395" s="3"/>
      <c r="R395" s="3"/>
      <c r="S395" s="3"/>
      <c r="T395" s="3"/>
      <c r="U395" s="3"/>
    </row>
    <row r="396" spans="1:21" ht="12.75">
      <c r="A396" s="3"/>
      <c r="B396" s="3"/>
      <c r="C396" s="3"/>
      <c r="D396" s="3"/>
      <c r="E396" s="3"/>
      <c r="F396" s="3"/>
      <c r="G396" s="3"/>
      <c r="H396" s="3"/>
      <c r="I396" s="3"/>
      <c r="J396" s="3"/>
      <c r="K396" s="3"/>
      <c r="L396" s="3"/>
      <c r="M396" s="3"/>
      <c r="N396" s="3"/>
      <c r="O396" s="3"/>
      <c r="P396" s="3"/>
      <c r="Q396" s="3"/>
      <c r="R396" s="3"/>
      <c r="S396" s="3"/>
      <c r="T396" s="3"/>
      <c r="U396" s="3"/>
    </row>
    <row r="397" spans="1:21" ht="12.75">
      <c r="A397" s="3"/>
      <c r="B397" s="3"/>
      <c r="C397" s="3"/>
      <c r="D397" s="3"/>
      <c r="E397" s="3"/>
      <c r="F397" s="3"/>
      <c r="G397" s="3"/>
      <c r="H397" s="3"/>
      <c r="I397" s="3"/>
      <c r="J397" s="3"/>
      <c r="K397" s="3"/>
      <c r="L397" s="3"/>
      <c r="M397" s="3"/>
      <c r="N397" s="3"/>
      <c r="O397" s="3"/>
      <c r="P397" s="3"/>
      <c r="Q397" s="3"/>
      <c r="R397" s="3"/>
      <c r="S397" s="3"/>
      <c r="T397" s="3"/>
      <c r="U397" s="3"/>
    </row>
    <row r="398" spans="1:21" ht="12.75">
      <c r="A398" s="3"/>
      <c r="B398" s="3"/>
      <c r="C398" s="3"/>
      <c r="D398" s="3"/>
      <c r="E398" s="3"/>
      <c r="F398" s="3"/>
      <c r="G398" s="3"/>
      <c r="H398" s="3"/>
      <c r="I398" s="3"/>
      <c r="J398" s="3"/>
      <c r="K398" s="3"/>
      <c r="L398" s="3"/>
      <c r="M398" s="3"/>
      <c r="N398" s="3"/>
      <c r="O398" s="3"/>
      <c r="P398" s="3"/>
      <c r="Q398" s="3"/>
      <c r="R398" s="3"/>
      <c r="S398" s="3"/>
      <c r="T398" s="3"/>
      <c r="U398" s="3"/>
    </row>
    <row r="399" spans="1:21" ht="12.75">
      <c r="A399" s="3"/>
      <c r="B399" s="3"/>
      <c r="C399" s="3"/>
      <c r="D399" s="3"/>
      <c r="E399" s="3"/>
      <c r="F399" s="3"/>
      <c r="G399" s="3"/>
      <c r="H399" s="3"/>
      <c r="I399" s="3"/>
      <c r="J399" s="3"/>
      <c r="K399" s="3"/>
      <c r="L399" s="3"/>
      <c r="M399" s="3"/>
      <c r="N399" s="3"/>
      <c r="O399" s="3"/>
      <c r="P399" s="3"/>
      <c r="Q399" s="3"/>
      <c r="R399" s="3"/>
      <c r="S399" s="3"/>
      <c r="T399" s="3"/>
      <c r="U399" s="3"/>
    </row>
    <row r="400" spans="1:21" ht="12.75">
      <c r="A400" s="3"/>
      <c r="B400" s="3"/>
      <c r="C400" s="3"/>
      <c r="D400" s="3"/>
      <c r="E400" s="3"/>
      <c r="F400" s="3"/>
      <c r="G400" s="3"/>
      <c r="H400" s="3"/>
      <c r="I400" s="3"/>
      <c r="J400" s="3"/>
      <c r="K400" s="3"/>
      <c r="L400" s="3"/>
      <c r="M400" s="3"/>
      <c r="N400" s="3"/>
      <c r="O400" s="3"/>
      <c r="P400" s="3"/>
      <c r="Q400" s="3"/>
      <c r="R400" s="3"/>
      <c r="S400" s="3"/>
      <c r="T400" s="3"/>
      <c r="U400" s="3"/>
    </row>
    <row r="401" spans="1:21" ht="12.75">
      <c r="A401" s="3"/>
      <c r="B401" s="3"/>
      <c r="C401" s="3"/>
      <c r="D401" s="3"/>
      <c r="E401" s="3"/>
      <c r="F401" s="3"/>
      <c r="G401" s="3"/>
      <c r="H401" s="3"/>
      <c r="I401" s="3"/>
      <c r="J401" s="3"/>
      <c r="K401" s="3"/>
      <c r="L401" s="3"/>
      <c r="M401" s="3"/>
      <c r="N401" s="3"/>
      <c r="O401" s="3"/>
      <c r="P401" s="3"/>
      <c r="Q401" s="3"/>
      <c r="R401" s="3"/>
      <c r="S401" s="3"/>
      <c r="T401" s="3"/>
      <c r="U401" s="3"/>
    </row>
    <row r="402" spans="1:21" ht="12.75">
      <c r="A402" s="3"/>
      <c r="B402" s="3"/>
      <c r="C402" s="3"/>
      <c r="D402" s="3"/>
      <c r="E402" s="3"/>
      <c r="F402" s="3"/>
      <c r="G402" s="3"/>
      <c r="H402" s="3"/>
      <c r="I402" s="3"/>
      <c r="J402" s="3"/>
      <c r="K402" s="3"/>
      <c r="L402" s="3"/>
      <c r="M402" s="3"/>
      <c r="N402" s="3"/>
      <c r="O402" s="3"/>
      <c r="P402" s="3"/>
      <c r="Q402" s="3"/>
      <c r="R402" s="3"/>
      <c r="S402" s="3"/>
      <c r="T402" s="3"/>
      <c r="U402" s="3"/>
    </row>
    <row r="403" spans="1:21" ht="12.75">
      <c r="A403" s="3"/>
      <c r="B403" s="3"/>
      <c r="C403" s="3"/>
      <c r="D403" s="3"/>
      <c r="E403" s="3"/>
      <c r="F403" s="3"/>
      <c r="G403" s="3"/>
      <c r="H403" s="3"/>
      <c r="I403" s="3"/>
      <c r="J403" s="3"/>
      <c r="K403" s="3"/>
      <c r="L403" s="3"/>
      <c r="M403" s="3"/>
      <c r="N403" s="3"/>
      <c r="O403" s="3"/>
      <c r="P403" s="3"/>
      <c r="Q403" s="3"/>
      <c r="R403" s="3"/>
      <c r="S403" s="3"/>
      <c r="T403" s="3"/>
      <c r="U403" s="3"/>
    </row>
    <row r="404" spans="1:21" ht="12.75">
      <c r="A404" s="3"/>
      <c r="B404" s="3"/>
      <c r="C404" s="3"/>
      <c r="D404" s="3"/>
      <c r="E404" s="3"/>
      <c r="F404" s="3"/>
      <c r="G404" s="3"/>
      <c r="H404" s="3"/>
      <c r="I404" s="3"/>
      <c r="J404" s="3"/>
      <c r="K404" s="3"/>
      <c r="L404" s="3"/>
      <c r="M404" s="3"/>
      <c r="N404" s="3"/>
      <c r="O404" s="3"/>
      <c r="P404" s="3"/>
      <c r="Q404" s="3"/>
      <c r="R404" s="3"/>
      <c r="S404" s="3"/>
      <c r="T404" s="3"/>
      <c r="U404" s="3"/>
    </row>
    <row r="405" spans="1:21" ht="12.75">
      <c r="A405" s="3"/>
      <c r="B405" s="3"/>
      <c r="C405" s="3"/>
      <c r="D405" s="3"/>
      <c r="E405" s="3"/>
      <c r="F405" s="3"/>
      <c r="G405" s="3"/>
      <c r="H405" s="3"/>
      <c r="I405" s="3"/>
      <c r="J405" s="3"/>
      <c r="K405" s="3"/>
      <c r="L405" s="3"/>
      <c r="M405" s="3"/>
      <c r="N405" s="3"/>
      <c r="O405" s="3"/>
      <c r="P405" s="3"/>
      <c r="Q405" s="3"/>
      <c r="R405" s="3"/>
      <c r="S405" s="3"/>
      <c r="T405" s="3"/>
      <c r="U405" s="3"/>
    </row>
    <row r="406" spans="1:21" ht="12.75">
      <c r="A406" s="3"/>
      <c r="B406" s="3"/>
      <c r="C406" s="3"/>
      <c r="D406" s="3"/>
      <c r="E406" s="3"/>
      <c r="F406" s="3"/>
      <c r="G406" s="3"/>
      <c r="H406" s="3"/>
      <c r="I406" s="3"/>
      <c r="J406" s="3"/>
      <c r="K406" s="3"/>
      <c r="L406" s="3"/>
      <c r="M406" s="3"/>
      <c r="N406" s="3"/>
      <c r="O406" s="3"/>
      <c r="P406" s="3"/>
      <c r="Q406" s="3"/>
      <c r="R406" s="3"/>
      <c r="S406" s="3"/>
      <c r="T406" s="3"/>
      <c r="U406" s="3"/>
    </row>
    <row r="407" spans="1:21" ht="12.75">
      <c r="A407" s="3"/>
      <c r="B407" s="3"/>
      <c r="C407" s="3"/>
      <c r="D407" s="3"/>
      <c r="E407" s="3"/>
      <c r="F407" s="3"/>
      <c r="G407" s="3"/>
      <c r="H407" s="3"/>
      <c r="I407" s="3"/>
      <c r="J407" s="3"/>
      <c r="K407" s="3"/>
      <c r="L407" s="3"/>
      <c r="M407" s="3"/>
      <c r="N407" s="3"/>
      <c r="O407" s="3"/>
      <c r="P407" s="3"/>
      <c r="Q407" s="3"/>
      <c r="R407" s="3"/>
      <c r="S407" s="3"/>
      <c r="T407" s="3"/>
      <c r="U407" s="3"/>
    </row>
    <row r="408" spans="1:21" ht="12.75">
      <c r="A408" s="3"/>
      <c r="B408" s="3"/>
      <c r="C408" s="3"/>
      <c r="D408" s="3"/>
      <c r="E408" s="3"/>
      <c r="F408" s="3"/>
      <c r="G408" s="3"/>
      <c r="H408" s="3"/>
      <c r="I408" s="3"/>
      <c r="J408" s="3"/>
      <c r="K408" s="3"/>
      <c r="L408" s="3"/>
      <c r="M408" s="3"/>
      <c r="N408" s="3"/>
      <c r="O408" s="3"/>
      <c r="P408" s="3"/>
      <c r="Q408" s="3"/>
      <c r="R408" s="3"/>
      <c r="S408" s="3"/>
      <c r="T408" s="3"/>
      <c r="U408" s="3"/>
    </row>
    <row r="409" spans="1:21" ht="12.75">
      <c r="A409" s="3"/>
      <c r="B409" s="3"/>
      <c r="C409" s="3"/>
      <c r="D409" s="3"/>
      <c r="E409" s="3"/>
      <c r="F409" s="3"/>
      <c r="G409" s="3"/>
      <c r="H409" s="3"/>
      <c r="I409" s="3"/>
      <c r="J409" s="3"/>
      <c r="K409" s="3"/>
      <c r="L409" s="3"/>
      <c r="M409" s="3"/>
      <c r="N409" s="3"/>
      <c r="O409" s="3"/>
      <c r="P409" s="3"/>
      <c r="Q409" s="3"/>
      <c r="R409" s="3"/>
      <c r="S409" s="3"/>
      <c r="T409" s="3"/>
      <c r="U409" s="3"/>
    </row>
    <row r="410" spans="1:21" ht="12.75">
      <c r="A410" s="3"/>
      <c r="B410" s="3"/>
      <c r="C410" s="3"/>
      <c r="D410" s="3"/>
      <c r="E410" s="3"/>
      <c r="F410" s="3"/>
      <c r="G410" s="3"/>
      <c r="H410" s="3"/>
      <c r="I410" s="3"/>
      <c r="J410" s="3"/>
      <c r="K410" s="3"/>
      <c r="L410" s="3"/>
      <c r="M410" s="3"/>
      <c r="N410" s="3"/>
      <c r="O410" s="3"/>
      <c r="P410" s="3"/>
      <c r="Q410" s="3"/>
      <c r="R410" s="3"/>
      <c r="S410" s="3"/>
      <c r="T410" s="3"/>
      <c r="U410" s="3"/>
    </row>
    <row r="411" spans="1:21" ht="12.75">
      <c r="A411" s="3"/>
      <c r="B411" s="3"/>
      <c r="C411" s="3"/>
      <c r="D411" s="3"/>
      <c r="E411" s="3"/>
      <c r="F411" s="3"/>
      <c r="G411" s="3"/>
      <c r="H411" s="3"/>
      <c r="I411" s="3"/>
      <c r="J411" s="3"/>
      <c r="K411" s="3"/>
      <c r="L411" s="3"/>
      <c r="M411" s="3"/>
      <c r="N411" s="3"/>
      <c r="O411" s="3"/>
      <c r="P411" s="3"/>
      <c r="Q411" s="3"/>
      <c r="R411" s="3"/>
      <c r="S411" s="3"/>
      <c r="T411" s="3"/>
      <c r="U411" s="3"/>
    </row>
    <row r="412" spans="1:21" ht="12.75">
      <c r="A412" s="3"/>
      <c r="B412" s="3"/>
      <c r="C412" s="3"/>
      <c r="D412" s="3"/>
      <c r="E412" s="3"/>
      <c r="F412" s="3"/>
      <c r="G412" s="3"/>
      <c r="H412" s="3"/>
      <c r="I412" s="3"/>
      <c r="J412" s="3"/>
      <c r="K412" s="3"/>
      <c r="L412" s="3"/>
      <c r="M412" s="3"/>
      <c r="N412" s="3"/>
      <c r="O412" s="3"/>
      <c r="P412" s="3"/>
      <c r="Q412" s="3"/>
      <c r="R412" s="3"/>
      <c r="S412" s="3"/>
      <c r="T412" s="3"/>
      <c r="U412" s="3"/>
    </row>
    <row r="413" spans="1:21" ht="12.75">
      <c r="A413" s="3"/>
      <c r="B413" s="3"/>
      <c r="C413" s="3"/>
      <c r="D413" s="3"/>
      <c r="E413" s="3"/>
      <c r="F413" s="3"/>
      <c r="G413" s="3"/>
      <c r="H413" s="3"/>
      <c r="I413" s="3"/>
      <c r="J413" s="3"/>
      <c r="K413" s="3"/>
      <c r="L413" s="3"/>
      <c r="M413" s="3"/>
      <c r="N413" s="3"/>
      <c r="O413" s="3"/>
      <c r="P413" s="3"/>
      <c r="Q413" s="3"/>
      <c r="R413" s="3"/>
      <c r="S413" s="3"/>
      <c r="T413" s="3"/>
      <c r="U413" s="3"/>
    </row>
    <row r="414" spans="1:21" ht="12.75">
      <c r="A414" s="3"/>
      <c r="B414" s="3"/>
      <c r="C414" s="3"/>
      <c r="D414" s="3"/>
      <c r="E414" s="3"/>
      <c r="F414" s="3"/>
      <c r="G414" s="3"/>
      <c r="H414" s="3"/>
      <c r="I414" s="3"/>
      <c r="J414" s="3"/>
      <c r="K414" s="3"/>
      <c r="L414" s="3"/>
      <c r="M414" s="3"/>
      <c r="N414" s="3"/>
      <c r="O414" s="3"/>
      <c r="P414" s="3"/>
      <c r="Q414" s="3"/>
      <c r="R414" s="3"/>
      <c r="S414" s="3"/>
      <c r="T414" s="3"/>
      <c r="U414" s="3"/>
    </row>
    <row r="415" spans="1:21" ht="12.75">
      <c r="A415" s="3"/>
      <c r="B415" s="3"/>
      <c r="C415" s="3"/>
      <c r="D415" s="3"/>
      <c r="E415" s="3"/>
      <c r="F415" s="3"/>
      <c r="G415" s="3"/>
      <c r="H415" s="3"/>
      <c r="I415" s="3"/>
      <c r="J415" s="3"/>
      <c r="K415" s="3"/>
      <c r="L415" s="3"/>
      <c r="M415" s="3"/>
      <c r="N415" s="3"/>
      <c r="O415" s="3"/>
      <c r="P415" s="3"/>
      <c r="Q415" s="3"/>
      <c r="R415" s="3"/>
      <c r="S415" s="3"/>
      <c r="T415" s="3"/>
      <c r="U415" s="3"/>
    </row>
    <row r="416" spans="1:21" ht="12.75">
      <c r="A416" s="3"/>
      <c r="B416" s="3"/>
      <c r="C416" s="3"/>
      <c r="D416" s="3"/>
      <c r="E416" s="3"/>
      <c r="F416" s="3"/>
      <c r="G416" s="3"/>
      <c r="H416" s="3"/>
      <c r="I416" s="3"/>
      <c r="J416" s="3"/>
      <c r="K416" s="3"/>
      <c r="L416" s="3"/>
      <c r="M416" s="3"/>
      <c r="N416" s="3"/>
      <c r="O416" s="3"/>
      <c r="P416" s="3"/>
      <c r="Q416" s="3"/>
      <c r="R416" s="3"/>
      <c r="S416" s="3"/>
      <c r="T416" s="3"/>
      <c r="U416" s="3"/>
    </row>
    <row r="417" spans="1:21" ht="12.75">
      <c r="A417" s="3"/>
      <c r="B417" s="3"/>
      <c r="C417" s="3"/>
      <c r="D417" s="3"/>
      <c r="E417" s="3"/>
      <c r="F417" s="3"/>
      <c r="G417" s="3"/>
      <c r="H417" s="3"/>
      <c r="I417" s="3"/>
      <c r="J417" s="3"/>
      <c r="K417" s="3"/>
      <c r="L417" s="3"/>
      <c r="M417" s="3"/>
      <c r="N417" s="3"/>
      <c r="O417" s="3"/>
      <c r="P417" s="3"/>
      <c r="Q417" s="3"/>
      <c r="R417" s="3"/>
      <c r="S417" s="3"/>
      <c r="T417" s="3"/>
      <c r="U417" s="3"/>
    </row>
    <row r="418" spans="1:21" ht="12.75">
      <c r="A418" s="3"/>
      <c r="B418" s="3"/>
      <c r="C418" s="3"/>
      <c r="D418" s="3"/>
      <c r="E418" s="3"/>
      <c r="F418" s="3"/>
      <c r="G418" s="3"/>
      <c r="H418" s="3"/>
      <c r="I418" s="3"/>
      <c r="J418" s="3"/>
      <c r="K418" s="3"/>
      <c r="L418" s="3"/>
      <c r="M418" s="3"/>
      <c r="N418" s="3"/>
      <c r="O418" s="3"/>
      <c r="P418" s="3"/>
      <c r="Q418" s="3"/>
      <c r="R418" s="3"/>
      <c r="S418" s="3"/>
      <c r="T418" s="3"/>
      <c r="U418" s="3"/>
    </row>
    <row r="419" spans="1:21" ht="12.75">
      <c r="A419" s="3"/>
      <c r="B419" s="3"/>
      <c r="C419" s="3"/>
      <c r="D419" s="3"/>
      <c r="E419" s="3"/>
      <c r="F419" s="3"/>
      <c r="G419" s="3"/>
      <c r="H419" s="3"/>
      <c r="I419" s="3"/>
      <c r="J419" s="3"/>
      <c r="K419" s="3"/>
      <c r="L419" s="3"/>
      <c r="M419" s="3"/>
      <c r="N419" s="3"/>
      <c r="O419" s="3"/>
      <c r="P419" s="3"/>
      <c r="Q419" s="3"/>
      <c r="R419" s="3"/>
      <c r="S419" s="3"/>
      <c r="T419" s="3"/>
      <c r="U419" s="3"/>
    </row>
    <row r="420" spans="1:21" ht="12.75">
      <c r="A420" s="3"/>
      <c r="B420" s="3"/>
      <c r="C420" s="3"/>
      <c r="D420" s="3"/>
      <c r="E420" s="3"/>
      <c r="F420" s="3"/>
      <c r="G420" s="3"/>
      <c r="H420" s="3"/>
      <c r="I420" s="3"/>
      <c r="J420" s="3"/>
      <c r="K420" s="3"/>
      <c r="L420" s="3"/>
      <c r="M420" s="3"/>
      <c r="N420" s="3"/>
      <c r="O420" s="3"/>
      <c r="P420" s="3"/>
      <c r="Q420" s="3"/>
      <c r="R420" s="3"/>
      <c r="S420" s="3"/>
      <c r="T420" s="3"/>
      <c r="U420" s="3"/>
    </row>
    <row r="421" spans="1:21" ht="12.75">
      <c r="A421" s="3"/>
      <c r="B421" s="3"/>
      <c r="C421" s="3"/>
      <c r="D421" s="3"/>
      <c r="E421" s="3"/>
      <c r="F421" s="3"/>
      <c r="G421" s="3"/>
      <c r="H421" s="3"/>
      <c r="I421" s="3"/>
      <c r="J421" s="3"/>
      <c r="K421" s="3"/>
      <c r="L421" s="3"/>
      <c r="M421" s="3"/>
      <c r="N421" s="3"/>
      <c r="O421" s="3"/>
      <c r="P421" s="3"/>
      <c r="Q421" s="3"/>
      <c r="R421" s="3"/>
      <c r="S421" s="3"/>
      <c r="T421" s="3"/>
      <c r="U421" s="3"/>
    </row>
    <row r="422" spans="1:21" ht="12.75">
      <c r="A422" s="3"/>
      <c r="B422" s="3"/>
      <c r="C422" s="3"/>
      <c r="D422" s="3"/>
      <c r="E422" s="3"/>
      <c r="F422" s="3"/>
      <c r="G422" s="3"/>
      <c r="H422" s="3"/>
      <c r="I422" s="3"/>
      <c r="J422" s="3"/>
      <c r="K422" s="3"/>
      <c r="L422" s="3"/>
      <c r="M422" s="3"/>
      <c r="N422" s="3"/>
      <c r="O422" s="3"/>
      <c r="P422" s="3"/>
      <c r="Q422" s="3"/>
      <c r="R422" s="3"/>
      <c r="S422" s="3"/>
      <c r="T422" s="3"/>
      <c r="U422" s="3"/>
    </row>
    <row r="423" spans="1:21" ht="12.75">
      <c r="A423" s="3"/>
      <c r="B423" s="3"/>
      <c r="C423" s="3"/>
      <c r="D423" s="3"/>
      <c r="E423" s="3"/>
      <c r="F423" s="3"/>
      <c r="G423" s="3"/>
      <c r="H423" s="3"/>
      <c r="I423" s="3"/>
      <c r="J423" s="3"/>
      <c r="K423" s="3"/>
      <c r="L423" s="3"/>
      <c r="M423" s="3"/>
      <c r="N423" s="3"/>
      <c r="O423" s="3"/>
      <c r="P423" s="3"/>
      <c r="Q423" s="3"/>
      <c r="R423" s="3"/>
      <c r="S423" s="3"/>
      <c r="T423" s="3"/>
      <c r="U423" s="3"/>
    </row>
    <row r="424" spans="1:21" ht="12.75">
      <c r="A424" s="3"/>
      <c r="B424" s="3"/>
      <c r="C424" s="3"/>
      <c r="D424" s="3"/>
      <c r="E424" s="3"/>
      <c r="F424" s="3"/>
      <c r="G424" s="3"/>
      <c r="H424" s="3"/>
      <c r="I424" s="3"/>
      <c r="J424" s="3"/>
      <c r="K424" s="3"/>
      <c r="L424" s="3"/>
      <c r="M424" s="3"/>
      <c r="N424" s="3"/>
      <c r="O424" s="3"/>
      <c r="P424" s="3"/>
      <c r="Q424" s="3"/>
      <c r="R424" s="3"/>
      <c r="S424" s="3"/>
      <c r="T424" s="3"/>
      <c r="U424" s="3"/>
    </row>
    <row r="425" spans="1:21" ht="12.75">
      <c r="A425" s="3"/>
      <c r="B425" s="3"/>
      <c r="C425" s="3"/>
      <c r="D425" s="3"/>
      <c r="E425" s="3"/>
      <c r="F425" s="3"/>
      <c r="G425" s="3"/>
      <c r="H425" s="3"/>
      <c r="I425" s="3"/>
      <c r="J425" s="3"/>
      <c r="K425" s="3"/>
      <c r="L425" s="3"/>
      <c r="M425" s="3"/>
      <c r="N425" s="3"/>
      <c r="O425" s="3"/>
      <c r="P425" s="3"/>
      <c r="Q425" s="3"/>
      <c r="R425" s="3"/>
      <c r="S425" s="3"/>
      <c r="T425" s="3"/>
      <c r="U425" s="3"/>
    </row>
    <row r="426" spans="1:21" ht="12.75">
      <c r="A426" s="3"/>
      <c r="B426" s="3"/>
      <c r="C426" s="3"/>
      <c r="D426" s="3"/>
      <c r="E426" s="3"/>
      <c r="F426" s="3"/>
      <c r="G426" s="3"/>
      <c r="H426" s="3"/>
      <c r="I426" s="3"/>
      <c r="J426" s="3"/>
      <c r="K426" s="3"/>
      <c r="L426" s="3"/>
      <c r="M426" s="3"/>
      <c r="N426" s="3"/>
      <c r="O426" s="3"/>
      <c r="P426" s="3"/>
      <c r="Q426" s="3"/>
      <c r="R426" s="3"/>
      <c r="S426" s="3"/>
      <c r="T426" s="3"/>
      <c r="U426" s="3"/>
    </row>
    <row r="427" spans="1:21" ht="12.75">
      <c r="A427" s="3"/>
      <c r="B427" s="3"/>
      <c r="C427" s="3"/>
      <c r="D427" s="3"/>
      <c r="E427" s="3"/>
      <c r="F427" s="3"/>
      <c r="G427" s="3"/>
      <c r="H427" s="3"/>
      <c r="I427" s="3"/>
      <c r="J427" s="3"/>
      <c r="K427" s="3"/>
      <c r="L427" s="3"/>
      <c r="M427" s="3"/>
      <c r="N427" s="3"/>
      <c r="O427" s="3"/>
      <c r="P427" s="3"/>
      <c r="Q427" s="3"/>
      <c r="R427" s="3"/>
      <c r="S427" s="3"/>
      <c r="T427" s="3"/>
      <c r="U427" s="3"/>
    </row>
    <row r="428" spans="1:21" ht="12.75">
      <c r="A428" s="3"/>
      <c r="B428" s="3"/>
      <c r="C428" s="3"/>
      <c r="D428" s="3"/>
      <c r="E428" s="3"/>
      <c r="F428" s="3"/>
      <c r="G428" s="3"/>
      <c r="H428" s="3"/>
      <c r="I428" s="3"/>
      <c r="J428" s="3"/>
      <c r="K428" s="3"/>
      <c r="L428" s="3"/>
      <c r="M428" s="3"/>
      <c r="N428" s="3"/>
      <c r="O428" s="3"/>
      <c r="P428" s="3"/>
      <c r="Q428" s="3"/>
      <c r="R428" s="3"/>
      <c r="S428" s="3"/>
      <c r="T428" s="3"/>
      <c r="U428" s="3"/>
    </row>
    <row r="429" spans="1:21" ht="12.75">
      <c r="A429" s="3"/>
      <c r="B429" s="3"/>
      <c r="C429" s="3"/>
      <c r="D429" s="3"/>
      <c r="E429" s="3"/>
      <c r="F429" s="3"/>
      <c r="G429" s="3"/>
      <c r="H429" s="3"/>
      <c r="I429" s="3"/>
      <c r="J429" s="3"/>
      <c r="K429" s="3"/>
      <c r="L429" s="3"/>
      <c r="M429" s="3"/>
      <c r="N429" s="3"/>
      <c r="O429" s="3"/>
      <c r="P429" s="3"/>
      <c r="Q429" s="3"/>
      <c r="R429" s="3"/>
      <c r="S429" s="3"/>
      <c r="T429" s="3"/>
      <c r="U429" s="3"/>
    </row>
    <row r="430" spans="1:21" ht="12.75">
      <c r="A430" s="3"/>
      <c r="B430" s="3"/>
      <c r="C430" s="3"/>
      <c r="D430" s="3"/>
      <c r="E430" s="3"/>
      <c r="F430" s="3"/>
      <c r="G430" s="3"/>
      <c r="H430" s="3"/>
      <c r="I430" s="3"/>
      <c r="J430" s="3"/>
      <c r="K430" s="3"/>
      <c r="L430" s="3"/>
      <c r="M430" s="3"/>
      <c r="N430" s="3"/>
      <c r="O430" s="3"/>
      <c r="P430" s="3"/>
      <c r="Q430" s="3"/>
      <c r="R430" s="3"/>
      <c r="S430" s="3"/>
      <c r="T430" s="3"/>
      <c r="U430" s="3"/>
    </row>
    <row r="431" spans="1:21" ht="12.75">
      <c r="A431" s="3"/>
      <c r="B431" s="3"/>
      <c r="C431" s="3"/>
      <c r="D431" s="3"/>
      <c r="E431" s="3"/>
      <c r="F431" s="3"/>
      <c r="G431" s="3"/>
      <c r="H431" s="3"/>
      <c r="I431" s="3"/>
      <c r="J431" s="3"/>
      <c r="K431" s="3"/>
      <c r="L431" s="3"/>
      <c r="M431" s="3"/>
      <c r="N431" s="3"/>
      <c r="O431" s="3"/>
      <c r="P431" s="3"/>
      <c r="Q431" s="3"/>
      <c r="R431" s="3"/>
      <c r="S431" s="3"/>
      <c r="T431" s="3"/>
      <c r="U431" s="3"/>
    </row>
    <row r="432" spans="1:21" ht="12.75">
      <c r="A432" s="3"/>
      <c r="B432" s="3"/>
      <c r="C432" s="3"/>
      <c r="D432" s="3"/>
      <c r="E432" s="3"/>
      <c r="F432" s="3"/>
      <c r="G432" s="3"/>
      <c r="H432" s="3"/>
      <c r="I432" s="3"/>
      <c r="J432" s="3"/>
      <c r="K432" s="3"/>
      <c r="L432" s="3"/>
      <c r="M432" s="3"/>
      <c r="N432" s="3"/>
      <c r="O432" s="3"/>
      <c r="P432" s="3"/>
      <c r="Q432" s="3"/>
      <c r="R432" s="3"/>
      <c r="S432" s="3"/>
      <c r="T432" s="3"/>
      <c r="U432" s="3"/>
    </row>
    <row r="433" spans="1:21" ht="12.75">
      <c r="A433" s="3"/>
      <c r="B433" s="3"/>
      <c r="C433" s="3"/>
      <c r="D433" s="3"/>
      <c r="E433" s="3"/>
      <c r="F433" s="3"/>
      <c r="G433" s="3"/>
      <c r="H433" s="3"/>
      <c r="I433" s="3"/>
      <c r="J433" s="3"/>
      <c r="K433" s="3"/>
      <c r="L433" s="3"/>
      <c r="M433" s="3"/>
      <c r="N433" s="3"/>
      <c r="O433" s="3"/>
      <c r="P433" s="3"/>
      <c r="Q433" s="3"/>
      <c r="R433" s="3"/>
      <c r="S433" s="3"/>
      <c r="T433" s="3"/>
      <c r="U433" s="3"/>
    </row>
    <row r="434" spans="1:21" ht="12.75">
      <c r="A434" s="3"/>
      <c r="B434" s="3"/>
      <c r="C434" s="3"/>
      <c r="D434" s="3"/>
      <c r="E434" s="3"/>
      <c r="F434" s="3"/>
      <c r="G434" s="3"/>
      <c r="H434" s="3"/>
      <c r="I434" s="3"/>
      <c r="J434" s="3"/>
      <c r="K434" s="3"/>
      <c r="L434" s="3"/>
      <c r="M434" s="3"/>
      <c r="N434" s="3"/>
      <c r="O434" s="3"/>
      <c r="P434" s="3"/>
      <c r="Q434" s="3"/>
      <c r="R434" s="3"/>
      <c r="S434" s="3"/>
      <c r="T434" s="3"/>
      <c r="U434" s="3"/>
    </row>
    <row r="435" spans="1:21" ht="12.75">
      <c r="A435" s="3"/>
      <c r="B435" s="3"/>
      <c r="C435" s="3"/>
      <c r="D435" s="3"/>
      <c r="E435" s="3"/>
      <c r="F435" s="3"/>
      <c r="G435" s="3"/>
      <c r="H435" s="3"/>
      <c r="I435" s="3"/>
      <c r="J435" s="3"/>
      <c r="K435" s="3"/>
      <c r="L435" s="3"/>
      <c r="M435" s="3"/>
      <c r="N435" s="3"/>
      <c r="O435" s="3"/>
      <c r="P435" s="3"/>
      <c r="Q435" s="3"/>
      <c r="R435" s="3"/>
      <c r="S435" s="3"/>
      <c r="T435" s="3"/>
      <c r="U435" s="3"/>
    </row>
    <row r="436" spans="1:21" ht="12.75">
      <c r="A436" s="3"/>
      <c r="B436" s="3"/>
      <c r="C436" s="3"/>
      <c r="D436" s="3"/>
      <c r="E436" s="3"/>
      <c r="F436" s="3"/>
      <c r="G436" s="3"/>
      <c r="H436" s="3"/>
      <c r="I436" s="3"/>
      <c r="J436" s="3"/>
      <c r="K436" s="3"/>
      <c r="L436" s="3"/>
      <c r="M436" s="3"/>
      <c r="N436" s="3"/>
      <c r="O436" s="3"/>
      <c r="P436" s="3"/>
      <c r="Q436" s="3"/>
      <c r="R436" s="3"/>
      <c r="S436" s="3"/>
      <c r="T436" s="3"/>
      <c r="U436" s="3"/>
    </row>
    <row r="437" spans="1:21" ht="12.75">
      <c r="A437" s="3"/>
      <c r="B437" s="3"/>
      <c r="C437" s="3"/>
      <c r="D437" s="3"/>
      <c r="E437" s="3"/>
      <c r="F437" s="3"/>
      <c r="G437" s="3"/>
      <c r="H437" s="3"/>
      <c r="I437" s="3"/>
      <c r="J437" s="3"/>
      <c r="K437" s="3"/>
      <c r="L437" s="3"/>
      <c r="M437" s="3"/>
      <c r="N437" s="3"/>
      <c r="O437" s="3"/>
      <c r="P437" s="3"/>
      <c r="Q437" s="3"/>
      <c r="R437" s="3"/>
      <c r="S437" s="3"/>
      <c r="T437" s="3"/>
      <c r="U437" s="3"/>
    </row>
    <row r="438" spans="1:21" ht="12.75">
      <c r="A438" s="3"/>
      <c r="B438" s="3"/>
      <c r="C438" s="3"/>
      <c r="D438" s="3"/>
      <c r="E438" s="3"/>
      <c r="F438" s="3"/>
      <c r="G438" s="3"/>
      <c r="H438" s="3"/>
      <c r="I438" s="3"/>
      <c r="J438" s="3"/>
      <c r="K438" s="3"/>
      <c r="L438" s="3"/>
      <c r="M438" s="3"/>
      <c r="N438" s="3"/>
      <c r="O438" s="3"/>
      <c r="P438" s="3"/>
      <c r="Q438" s="3"/>
      <c r="R438" s="3"/>
      <c r="S438" s="3"/>
      <c r="T438" s="3"/>
      <c r="U438" s="3"/>
    </row>
    <row r="439" spans="1:21" ht="12.75">
      <c r="A439" s="3"/>
      <c r="B439" s="3"/>
      <c r="C439" s="3"/>
      <c r="D439" s="3"/>
      <c r="E439" s="3"/>
      <c r="F439" s="3"/>
      <c r="G439" s="3"/>
      <c r="H439" s="3"/>
      <c r="I439" s="3"/>
      <c r="J439" s="3"/>
      <c r="K439" s="3"/>
      <c r="L439" s="3"/>
      <c r="M439" s="3"/>
      <c r="N439" s="3"/>
      <c r="O439" s="3"/>
      <c r="P439" s="3"/>
      <c r="Q439" s="3"/>
      <c r="R439" s="3"/>
      <c r="S439" s="3"/>
      <c r="T439" s="3"/>
      <c r="U439" s="3"/>
    </row>
    <row r="440" spans="1:21" ht="12.75">
      <c r="A440" s="3"/>
      <c r="B440" s="3"/>
      <c r="C440" s="3"/>
      <c r="D440" s="3"/>
      <c r="E440" s="3"/>
      <c r="F440" s="3"/>
      <c r="G440" s="3"/>
      <c r="H440" s="3"/>
      <c r="I440" s="3"/>
      <c r="J440" s="3"/>
      <c r="K440" s="3"/>
      <c r="L440" s="3"/>
      <c r="M440" s="3"/>
      <c r="N440" s="3"/>
      <c r="O440" s="3"/>
      <c r="P440" s="3"/>
      <c r="Q440" s="3"/>
      <c r="R440" s="3"/>
      <c r="S440" s="3"/>
      <c r="T440" s="3"/>
      <c r="U440" s="3"/>
    </row>
    <row r="441" spans="1:21" ht="12.75">
      <c r="A441" s="3"/>
      <c r="B441" s="3"/>
      <c r="C441" s="3"/>
      <c r="D441" s="3"/>
      <c r="E441" s="3"/>
      <c r="F441" s="3"/>
      <c r="G441" s="3"/>
      <c r="H441" s="3"/>
      <c r="I441" s="3"/>
      <c r="J441" s="3"/>
      <c r="K441" s="3"/>
      <c r="L441" s="3"/>
      <c r="M441" s="3"/>
      <c r="N441" s="3"/>
      <c r="O441" s="3"/>
      <c r="P441" s="3"/>
      <c r="Q441" s="3"/>
      <c r="R441" s="3"/>
      <c r="S441" s="3"/>
      <c r="T441" s="3"/>
      <c r="U441" s="3"/>
    </row>
    <row r="442" spans="1:21" ht="12.75">
      <c r="A442" s="3"/>
      <c r="B442" s="3"/>
      <c r="C442" s="3"/>
      <c r="D442" s="3"/>
      <c r="E442" s="3"/>
      <c r="F442" s="3"/>
      <c r="G442" s="3"/>
      <c r="H442" s="3"/>
      <c r="I442" s="3"/>
      <c r="J442" s="3"/>
      <c r="K442" s="3"/>
      <c r="L442" s="3"/>
      <c r="M442" s="3"/>
      <c r="N442" s="3"/>
      <c r="O442" s="3"/>
      <c r="P442" s="3"/>
      <c r="Q442" s="3"/>
      <c r="R442" s="3"/>
      <c r="S442" s="3"/>
      <c r="T442" s="3"/>
      <c r="U442" s="3"/>
    </row>
    <row r="443" spans="1:21" ht="12.75">
      <c r="A443" s="3"/>
      <c r="B443" s="3"/>
      <c r="C443" s="3"/>
      <c r="D443" s="3"/>
      <c r="E443" s="3"/>
      <c r="F443" s="3"/>
      <c r="G443" s="3"/>
      <c r="H443" s="3"/>
      <c r="I443" s="3"/>
      <c r="J443" s="3"/>
      <c r="K443" s="3"/>
      <c r="L443" s="3"/>
      <c r="M443" s="3"/>
      <c r="N443" s="3"/>
      <c r="O443" s="3"/>
      <c r="P443" s="3"/>
      <c r="Q443" s="3"/>
      <c r="R443" s="3"/>
      <c r="S443" s="3"/>
      <c r="T443" s="3"/>
      <c r="U443" s="3"/>
    </row>
    <row r="444" spans="1:21" ht="12.75">
      <c r="A444" s="3"/>
      <c r="B444" s="3"/>
      <c r="C444" s="3"/>
      <c r="D444" s="3"/>
      <c r="E444" s="3"/>
      <c r="F444" s="3"/>
      <c r="G444" s="3"/>
      <c r="H444" s="3"/>
      <c r="I444" s="3"/>
      <c r="J444" s="3"/>
      <c r="K444" s="3"/>
      <c r="L444" s="3"/>
      <c r="M444" s="3"/>
      <c r="N444" s="3"/>
      <c r="O444" s="3"/>
      <c r="P444" s="3"/>
      <c r="Q444" s="3"/>
      <c r="R444" s="3"/>
      <c r="S444" s="3"/>
      <c r="T444" s="3"/>
      <c r="U444" s="3"/>
    </row>
    <row r="445" spans="1:21" ht="12.75">
      <c r="A445" s="3"/>
      <c r="B445" s="3"/>
      <c r="C445" s="3"/>
      <c r="D445" s="3"/>
      <c r="E445" s="3"/>
      <c r="F445" s="3"/>
      <c r="G445" s="3"/>
      <c r="H445" s="3"/>
      <c r="I445" s="3"/>
      <c r="J445" s="3"/>
      <c r="K445" s="3"/>
      <c r="L445" s="3"/>
      <c r="M445" s="3"/>
      <c r="N445" s="3"/>
      <c r="O445" s="3"/>
      <c r="P445" s="3"/>
      <c r="Q445" s="3"/>
      <c r="R445" s="3"/>
      <c r="S445" s="3"/>
      <c r="T445" s="3"/>
      <c r="U445" s="3"/>
    </row>
    <row r="446" spans="1:21" ht="12.75">
      <c r="A446" s="3"/>
      <c r="B446" s="3"/>
      <c r="C446" s="3"/>
      <c r="D446" s="3"/>
      <c r="E446" s="3"/>
      <c r="F446" s="3"/>
      <c r="G446" s="3"/>
      <c r="H446" s="3"/>
      <c r="I446" s="3"/>
      <c r="J446" s="3"/>
      <c r="K446" s="3"/>
      <c r="L446" s="3"/>
      <c r="M446" s="3"/>
      <c r="N446" s="3"/>
      <c r="O446" s="3"/>
      <c r="P446" s="3"/>
      <c r="Q446" s="3"/>
      <c r="R446" s="3"/>
      <c r="S446" s="3"/>
      <c r="T446" s="3"/>
      <c r="U446" s="3"/>
    </row>
    <row r="447" spans="1:21" ht="12.75">
      <c r="A447" s="3"/>
      <c r="B447" s="3"/>
      <c r="C447" s="3"/>
      <c r="D447" s="3"/>
      <c r="E447" s="3"/>
      <c r="F447" s="3"/>
      <c r="G447" s="3"/>
      <c r="H447" s="3"/>
      <c r="I447" s="3"/>
      <c r="J447" s="3"/>
      <c r="K447" s="3"/>
      <c r="L447" s="3"/>
      <c r="M447" s="3"/>
      <c r="N447" s="3"/>
      <c r="O447" s="3"/>
      <c r="P447" s="3"/>
      <c r="Q447" s="3"/>
      <c r="R447" s="3"/>
      <c r="S447" s="3"/>
      <c r="T447" s="3"/>
      <c r="U447" s="3"/>
    </row>
    <row r="448" spans="1:21" ht="12.75">
      <c r="A448" s="3"/>
      <c r="B448" s="3"/>
      <c r="C448" s="3"/>
      <c r="D448" s="3"/>
      <c r="E448" s="3"/>
      <c r="F448" s="3"/>
      <c r="G448" s="3"/>
      <c r="H448" s="3"/>
      <c r="I448" s="3"/>
      <c r="J448" s="3"/>
      <c r="K448" s="3"/>
      <c r="L448" s="3"/>
      <c r="M448" s="3"/>
      <c r="N448" s="3"/>
      <c r="O448" s="3"/>
      <c r="P448" s="3"/>
      <c r="Q448" s="3"/>
      <c r="R448" s="3"/>
      <c r="S448" s="3"/>
      <c r="T448" s="3"/>
      <c r="U448" s="3"/>
    </row>
    <row r="449" spans="1:21" ht="12.75">
      <c r="A449" s="3"/>
      <c r="B449" s="3"/>
      <c r="C449" s="3"/>
      <c r="D449" s="3"/>
      <c r="E449" s="3"/>
      <c r="F449" s="3"/>
      <c r="G449" s="3"/>
      <c r="H449" s="3"/>
      <c r="I449" s="3"/>
      <c r="J449" s="3"/>
      <c r="K449" s="3"/>
      <c r="L449" s="3"/>
      <c r="M449" s="3"/>
      <c r="N449" s="3"/>
      <c r="O449" s="3"/>
      <c r="P449" s="3"/>
      <c r="Q449" s="3"/>
      <c r="R449" s="3"/>
      <c r="S449" s="3"/>
      <c r="T449" s="3"/>
      <c r="U449" s="3"/>
    </row>
    <row r="450" spans="1:21" ht="12.75">
      <c r="A450" s="3"/>
      <c r="B450" s="3"/>
      <c r="C450" s="3"/>
      <c r="D450" s="3"/>
      <c r="E450" s="3"/>
      <c r="F450" s="3"/>
      <c r="G450" s="3"/>
      <c r="H450" s="3"/>
      <c r="I450" s="3"/>
      <c r="J450" s="3"/>
      <c r="K450" s="3"/>
      <c r="L450" s="3"/>
      <c r="M450" s="3"/>
      <c r="N450" s="3"/>
      <c r="O450" s="3"/>
      <c r="P450" s="3"/>
      <c r="Q450" s="3"/>
      <c r="R450" s="3"/>
      <c r="S450" s="3"/>
      <c r="T450" s="3"/>
      <c r="U450" s="3"/>
    </row>
    <row r="451" spans="1:21" ht="12.75">
      <c r="A451" s="3"/>
      <c r="B451" s="3"/>
      <c r="C451" s="3"/>
      <c r="D451" s="3"/>
      <c r="E451" s="3"/>
      <c r="F451" s="3"/>
      <c r="G451" s="3"/>
      <c r="H451" s="3"/>
      <c r="I451" s="3"/>
      <c r="J451" s="3"/>
      <c r="K451" s="3"/>
      <c r="L451" s="3"/>
      <c r="M451" s="3"/>
      <c r="N451" s="3"/>
      <c r="O451" s="3"/>
      <c r="P451" s="3"/>
      <c r="Q451" s="3"/>
      <c r="R451" s="3"/>
      <c r="S451" s="3"/>
      <c r="T451" s="3"/>
      <c r="U451" s="3"/>
    </row>
    <row r="452" spans="1:21" ht="12.75">
      <c r="A452" s="3"/>
      <c r="B452" s="3"/>
      <c r="C452" s="3"/>
      <c r="D452" s="3"/>
      <c r="E452" s="3"/>
      <c r="F452" s="3"/>
      <c r="G452" s="3"/>
      <c r="H452" s="3"/>
      <c r="I452" s="3"/>
      <c r="J452" s="3"/>
      <c r="K452" s="3"/>
      <c r="L452" s="3"/>
      <c r="M452" s="3"/>
      <c r="N452" s="3"/>
      <c r="O452" s="3"/>
      <c r="P452" s="3"/>
      <c r="Q452" s="3"/>
      <c r="R452" s="3"/>
      <c r="S452" s="3"/>
      <c r="T452" s="3"/>
      <c r="U452" s="3"/>
    </row>
    <row r="453" spans="1:21" ht="12.75">
      <c r="A453" s="3"/>
      <c r="B453" s="3"/>
      <c r="C453" s="3"/>
      <c r="D453" s="3"/>
      <c r="E453" s="3"/>
      <c r="F453" s="3"/>
      <c r="G453" s="3"/>
      <c r="H453" s="3"/>
      <c r="I453" s="3"/>
      <c r="J453" s="3"/>
      <c r="K453" s="3"/>
      <c r="L453" s="3"/>
      <c r="M453" s="3"/>
      <c r="N453" s="3"/>
      <c r="O453" s="3"/>
      <c r="P453" s="3"/>
      <c r="Q453" s="3"/>
      <c r="R453" s="3"/>
      <c r="S453" s="3"/>
      <c r="T453" s="3"/>
      <c r="U453" s="3"/>
    </row>
    <row r="454" spans="1:21" ht="12.75">
      <c r="A454" s="3"/>
      <c r="B454" s="3"/>
      <c r="C454" s="3"/>
      <c r="D454" s="3"/>
      <c r="E454" s="3"/>
      <c r="F454" s="3"/>
      <c r="G454" s="3"/>
      <c r="H454" s="3"/>
      <c r="I454" s="3"/>
      <c r="J454" s="3"/>
      <c r="K454" s="3"/>
      <c r="L454" s="3"/>
      <c r="M454" s="3"/>
      <c r="N454" s="3"/>
      <c r="O454" s="3"/>
      <c r="P454" s="3"/>
      <c r="Q454" s="3"/>
      <c r="R454" s="3"/>
      <c r="S454" s="3"/>
      <c r="T454" s="3"/>
      <c r="U454" s="3"/>
    </row>
    <row r="455" spans="1:21" ht="12.75">
      <c r="A455" s="3"/>
      <c r="B455" s="3"/>
      <c r="C455" s="3"/>
      <c r="D455" s="3"/>
      <c r="E455" s="3"/>
      <c r="F455" s="3"/>
      <c r="G455" s="3"/>
      <c r="H455" s="3"/>
      <c r="I455" s="3"/>
      <c r="J455" s="3"/>
      <c r="K455" s="3"/>
      <c r="L455" s="3"/>
      <c r="M455" s="3"/>
      <c r="N455" s="3"/>
      <c r="O455" s="3"/>
      <c r="P455" s="3"/>
      <c r="Q455" s="3"/>
      <c r="R455" s="3"/>
      <c r="S455" s="3"/>
      <c r="T455" s="3"/>
      <c r="U455" s="3"/>
    </row>
    <row r="456" spans="1:21" ht="12.75">
      <c r="A456" s="3"/>
      <c r="B456" s="3"/>
      <c r="C456" s="3"/>
      <c r="D456" s="3"/>
      <c r="E456" s="3"/>
      <c r="F456" s="3"/>
      <c r="G456" s="3"/>
      <c r="H456" s="3"/>
      <c r="I456" s="3"/>
      <c r="J456" s="3"/>
      <c r="K456" s="3"/>
      <c r="L456" s="3"/>
      <c r="M456" s="3"/>
      <c r="N456" s="3"/>
      <c r="O456" s="3"/>
      <c r="P456" s="3"/>
      <c r="Q456" s="3"/>
      <c r="R456" s="3"/>
      <c r="S456" s="3"/>
      <c r="T456" s="3"/>
      <c r="U456" s="3"/>
    </row>
    <row r="457" spans="1:21" ht="12.75">
      <c r="A457" s="3"/>
      <c r="B457" s="3"/>
      <c r="C457" s="3"/>
      <c r="D457" s="3"/>
      <c r="E457" s="3"/>
      <c r="F457" s="3"/>
      <c r="G457" s="3"/>
      <c r="H457" s="3"/>
      <c r="I457" s="3"/>
      <c r="J457" s="3"/>
      <c r="K457" s="3"/>
      <c r="L457" s="3"/>
      <c r="M457" s="3"/>
      <c r="N457" s="3"/>
      <c r="O457" s="3"/>
      <c r="P457" s="3"/>
      <c r="Q457" s="3"/>
      <c r="R457" s="3"/>
      <c r="S457" s="3"/>
      <c r="T457" s="3"/>
      <c r="U457" s="3"/>
    </row>
    <row r="458" spans="1:21" ht="12.75">
      <c r="A458" s="3"/>
      <c r="B458" s="3"/>
      <c r="C458" s="3"/>
      <c r="D458" s="3"/>
      <c r="E458" s="3"/>
      <c r="F458" s="3"/>
      <c r="G458" s="3"/>
      <c r="H458" s="3"/>
      <c r="I458" s="3"/>
      <c r="J458" s="3"/>
      <c r="K458" s="3"/>
      <c r="L458" s="3"/>
      <c r="M458" s="3"/>
      <c r="N458" s="3"/>
      <c r="O458" s="3"/>
      <c r="P458" s="3"/>
      <c r="Q458" s="3"/>
      <c r="R458" s="3"/>
      <c r="S458" s="3"/>
      <c r="T458" s="3"/>
      <c r="U458" s="3"/>
    </row>
    <row r="459" spans="1:21" ht="12.75">
      <c r="A459" s="3"/>
      <c r="B459" s="3"/>
      <c r="C459" s="3"/>
      <c r="D459" s="3"/>
      <c r="E459" s="3"/>
      <c r="F459" s="3"/>
      <c r="G459" s="3"/>
      <c r="H459" s="3"/>
      <c r="I459" s="3"/>
      <c r="J459" s="3"/>
      <c r="K459" s="3"/>
      <c r="L459" s="3"/>
      <c r="M459" s="3"/>
      <c r="N459" s="3"/>
      <c r="O459" s="3"/>
      <c r="P459" s="3"/>
      <c r="Q459" s="3"/>
      <c r="R459" s="3"/>
      <c r="S459" s="3"/>
      <c r="T459" s="3"/>
      <c r="U459" s="3"/>
    </row>
    <row r="460" spans="1:21" ht="12.75">
      <c r="A460" s="3"/>
      <c r="B460" s="3"/>
      <c r="C460" s="3"/>
      <c r="D460" s="3"/>
      <c r="E460" s="3"/>
      <c r="F460" s="3"/>
      <c r="G460" s="3"/>
      <c r="H460" s="3"/>
      <c r="I460" s="3"/>
      <c r="J460" s="3"/>
      <c r="K460" s="3"/>
      <c r="L460" s="3"/>
      <c r="M460" s="3"/>
      <c r="N460" s="3"/>
      <c r="O460" s="3"/>
      <c r="P460" s="3"/>
      <c r="Q460" s="3"/>
      <c r="R460" s="3"/>
      <c r="S460" s="3"/>
      <c r="T460" s="3"/>
      <c r="U460" s="3"/>
    </row>
    <row r="461" spans="1:21" ht="12.75">
      <c r="A461" s="3"/>
      <c r="B461" s="3"/>
      <c r="C461" s="3"/>
      <c r="D461" s="3"/>
      <c r="E461" s="3"/>
      <c r="F461" s="3"/>
      <c r="G461" s="3"/>
      <c r="H461" s="3"/>
      <c r="I461" s="3"/>
      <c r="J461" s="3"/>
      <c r="K461" s="3"/>
      <c r="L461" s="3"/>
      <c r="M461" s="3"/>
      <c r="N461" s="3"/>
      <c r="O461" s="3"/>
      <c r="P461" s="3"/>
      <c r="Q461" s="3"/>
      <c r="R461" s="3"/>
      <c r="S461" s="3"/>
      <c r="T461" s="3"/>
      <c r="U461" s="3"/>
    </row>
    <row r="462" spans="1:21" ht="12.75">
      <c r="A462" s="3"/>
      <c r="B462" s="3"/>
      <c r="C462" s="3"/>
      <c r="D462" s="3"/>
      <c r="E462" s="3"/>
      <c r="F462" s="3"/>
      <c r="G462" s="3"/>
      <c r="H462" s="3"/>
      <c r="I462" s="3"/>
      <c r="J462" s="3"/>
      <c r="K462" s="3"/>
      <c r="L462" s="3"/>
      <c r="M462" s="3"/>
      <c r="N462" s="3"/>
      <c r="O462" s="3"/>
      <c r="P462" s="3"/>
      <c r="Q462" s="3"/>
      <c r="R462" s="3"/>
      <c r="S462" s="3"/>
      <c r="T462" s="3"/>
      <c r="U462" s="3"/>
    </row>
    <row r="463" spans="1:21" ht="12.75">
      <c r="A463" s="3"/>
      <c r="B463" s="3"/>
      <c r="C463" s="3"/>
      <c r="D463" s="3"/>
      <c r="E463" s="3"/>
      <c r="F463" s="3"/>
      <c r="G463" s="3"/>
      <c r="H463" s="3"/>
      <c r="I463" s="3"/>
      <c r="J463" s="3"/>
      <c r="K463" s="3"/>
      <c r="L463" s="3"/>
      <c r="M463" s="3"/>
      <c r="N463" s="3"/>
      <c r="O463" s="3"/>
      <c r="P463" s="3"/>
      <c r="Q463" s="3"/>
      <c r="R463" s="3"/>
      <c r="S463" s="3"/>
      <c r="T463" s="3"/>
      <c r="U463" s="3"/>
    </row>
    <row r="464" spans="1:21" ht="12.75">
      <c r="A464" s="3"/>
      <c r="B464" s="3"/>
      <c r="C464" s="3"/>
      <c r="D464" s="3"/>
      <c r="E464" s="3"/>
      <c r="F464" s="3"/>
      <c r="G464" s="3"/>
      <c r="H464" s="3"/>
      <c r="I464" s="3"/>
      <c r="J464" s="3"/>
      <c r="K464" s="3"/>
      <c r="L464" s="3"/>
      <c r="M464" s="3"/>
      <c r="N464" s="3"/>
      <c r="O464" s="3"/>
      <c r="P464" s="3"/>
      <c r="Q464" s="3"/>
      <c r="R464" s="3"/>
      <c r="S464" s="3"/>
      <c r="T464" s="3"/>
      <c r="U464" s="3"/>
    </row>
    <row r="465" spans="1:21" ht="12.75">
      <c r="A465" s="3"/>
      <c r="B465" s="3"/>
      <c r="C465" s="3"/>
      <c r="D465" s="3"/>
      <c r="E465" s="3"/>
      <c r="F465" s="3"/>
      <c r="G465" s="3"/>
      <c r="H465" s="3"/>
      <c r="I465" s="3"/>
      <c r="J465" s="3"/>
      <c r="K465" s="3"/>
      <c r="L465" s="3"/>
      <c r="M465" s="3"/>
      <c r="N465" s="3"/>
      <c r="O465" s="3"/>
      <c r="P465" s="3"/>
      <c r="Q465" s="3"/>
      <c r="R465" s="3"/>
      <c r="S465" s="3"/>
      <c r="T465" s="3"/>
      <c r="U465" s="3"/>
    </row>
    <row r="466" spans="1:21" ht="12.75">
      <c r="A466" s="3"/>
      <c r="B466" s="3"/>
      <c r="C466" s="3"/>
      <c r="D466" s="3"/>
      <c r="E466" s="3"/>
      <c r="F466" s="3"/>
      <c r="G466" s="3"/>
      <c r="H466" s="3"/>
      <c r="I466" s="3"/>
      <c r="J466" s="3"/>
      <c r="K466" s="3"/>
      <c r="L466" s="3"/>
      <c r="M466" s="3"/>
      <c r="N466" s="3"/>
      <c r="O466" s="3"/>
      <c r="P466" s="3"/>
      <c r="Q466" s="3"/>
      <c r="R466" s="3"/>
      <c r="S466" s="3"/>
      <c r="T466" s="3"/>
      <c r="U466" s="3"/>
    </row>
    <row r="467" spans="1:21" ht="12.75">
      <c r="A467" s="3"/>
      <c r="B467" s="3"/>
      <c r="C467" s="3"/>
      <c r="D467" s="3"/>
      <c r="E467" s="3"/>
      <c r="F467" s="3"/>
      <c r="G467" s="3"/>
      <c r="H467" s="3"/>
      <c r="I467" s="3"/>
      <c r="J467" s="3"/>
      <c r="K467" s="3"/>
      <c r="L467" s="3"/>
      <c r="M467" s="3"/>
      <c r="N467" s="3"/>
      <c r="O467" s="3"/>
      <c r="P467" s="3"/>
      <c r="Q467" s="3"/>
      <c r="R467" s="3"/>
      <c r="S467" s="3"/>
      <c r="T467" s="3"/>
      <c r="U467" s="3"/>
    </row>
    <row r="468" spans="1:21" ht="12.75">
      <c r="A468" s="3"/>
      <c r="B468" s="3"/>
      <c r="C468" s="3"/>
      <c r="D468" s="3"/>
      <c r="E468" s="3"/>
      <c r="F468" s="3"/>
      <c r="G468" s="3"/>
      <c r="H468" s="3"/>
      <c r="I468" s="3"/>
      <c r="J468" s="3"/>
      <c r="K468" s="3"/>
      <c r="L468" s="3"/>
      <c r="M468" s="3"/>
      <c r="N468" s="3"/>
      <c r="O468" s="3"/>
      <c r="P468" s="3"/>
      <c r="Q468" s="3"/>
      <c r="R468" s="3"/>
      <c r="S468" s="3"/>
      <c r="T468" s="3"/>
      <c r="U468" s="3"/>
    </row>
    <row r="469" spans="1:21" ht="12.75">
      <c r="A469" s="3"/>
      <c r="B469" s="3"/>
      <c r="C469" s="3"/>
      <c r="D469" s="3"/>
      <c r="E469" s="3"/>
      <c r="F469" s="3"/>
      <c r="G469" s="3"/>
      <c r="H469" s="3"/>
      <c r="I469" s="3"/>
      <c r="J469" s="3"/>
      <c r="K469" s="3"/>
      <c r="L469" s="3"/>
      <c r="M469" s="3"/>
      <c r="N469" s="3"/>
      <c r="O469" s="3"/>
      <c r="P469" s="3"/>
      <c r="Q469" s="3"/>
      <c r="R469" s="3"/>
      <c r="S469" s="3"/>
      <c r="T469" s="3"/>
      <c r="U469" s="3"/>
    </row>
    <row r="470" spans="1:21" ht="12.75">
      <c r="A470" s="3"/>
      <c r="B470" s="3"/>
      <c r="C470" s="3"/>
      <c r="D470" s="3"/>
      <c r="E470" s="3"/>
      <c r="F470" s="3"/>
      <c r="G470" s="3"/>
      <c r="H470" s="3"/>
      <c r="I470" s="3"/>
      <c r="J470" s="3"/>
      <c r="K470" s="3"/>
      <c r="L470" s="3"/>
      <c r="M470" s="3"/>
      <c r="N470" s="3"/>
      <c r="O470" s="3"/>
      <c r="P470" s="3"/>
      <c r="Q470" s="3"/>
      <c r="R470" s="3"/>
      <c r="S470" s="3"/>
      <c r="T470" s="3"/>
      <c r="U470" s="3"/>
    </row>
    <row r="471" spans="1:21" ht="12.75">
      <c r="A471" s="3"/>
      <c r="B471" s="3"/>
      <c r="C471" s="3"/>
      <c r="D471" s="3"/>
      <c r="E471" s="3"/>
      <c r="F471" s="3"/>
      <c r="G471" s="3"/>
      <c r="H471" s="3"/>
      <c r="I471" s="3"/>
      <c r="J471" s="3"/>
      <c r="K471" s="3"/>
      <c r="L471" s="3"/>
      <c r="M471" s="3"/>
      <c r="N471" s="3"/>
      <c r="O471" s="3"/>
      <c r="P471" s="3"/>
      <c r="Q471" s="3"/>
      <c r="R471" s="3"/>
      <c r="S471" s="3"/>
      <c r="T471" s="3"/>
      <c r="U471" s="3"/>
    </row>
    <row r="472" spans="1:21" ht="12.75">
      <c r="A472" s="3"/>
      <c r="B472" s="3"/>
      <c r="C472" s="3"/>
      <c r="D472" s="3"/>
      <c r="E472" s="3"/>
      <c r="F472" s="3"/>
      <c r="G472" s="3"/>
      <c r="H472" s="3"/>
      <c r="I472" s="3"/>
      <c r="J472" s="3"/>
      <c r="K472" s="3"/>
      <c r="L472" s="3"/>
      <c r="M472" s="3"/>
      <c r="N472" s="3"/>
      <c r="O472" s="3"/>
      <c r="P472" s="3"/>
      <c r="Q472" s="3"/>
      <c r="R472" s="3"/>
      <c r="S472" s="3"/>
      <c r="T472" s="3"/>
      <c r="U472" s="3"/>
    </row>
    <row r="473" spans="1:21" ht="12.75">
      <c r="A473" s="3"/>
      <c r="B473" s="3"/>
      <c r="C473" s="3"/>
      <c r="D473" s="3"/>
      <c r="E473" s="3"/>
      <c r="F473" s="3"/>
      <c r="G473" s="3"/>
      <c r="H473" s="3"/>
      <c r="I473" s="3"/>
      <c r="J473" s="3"/>
      <c r="K473" s="3"/>
      <c r="L473" s="3"/>
      <c r="M473" s="3"/>
      <c r="N473" s="3"/>
      <c r="O473" s="3"/>
      <c r="P473" s="3"/>
      <c r="Q473" s="3"/>
      <c r="R473" s="3"/>
      <c r="S473" s="3"/>
      <c r="T473" s="3"/>
      <c r="U473" s="3"/>
    </row>
    <row r="474" spans="1:21" ht="12.75">
      <c r="A474" s="3"/>
      <c r="B474" s="3"/>
      <c r="C474" s="3"/>
      <c r="D474" s="3"/>
      <c r="E474" s="3"/>
      <c r="F474" s="3"/>
      <c r="G474" s="3"/>
      <c r="H474" s="3"/>
      <c r="I474" s="3"/>
      <c r="J474" s="3"/>
      <c r="K474" s="3"/>
      <c r="L474" s="3"/>
      <c r="M474" s="3"/>
      <c r="N474" s="3"/>
      <c r="O474" s="3"/>
      <c r="P474" s="3"/>
      <c r="Q474" s="3"/>
      <c r="R474" s="3"/>
      <c r="S474" s="3"/>
      <c r="T474" s="3"/>
      <c r="U474" s="3"/>
    </row>
    <row r="475" spans="1:21" ht="12.75">
      <c r="A475" s="3"/>
      <c r="B475" s="3"/>
      <c r="C475" s="3"/>
      <c r="D475" s="3"/>
      <c r="E475" s="3"/>
      <c r="F475" s="3"/>
      <c r="G475" s="3"/>
      <c r="H475" s="3"/>
      <c r="I475" s="3"/>
      <c r="J475" s="3"/>
      <c r="K475" s="3"/>
      <c r="L475" s="3"/>
      <c r="M475" s="3"/>
      <c r="N475" s="3"/>
      <c r="O475" s="3"/>
      <c r="P475" s="3"/>
      <c r="Q475" s="3"/>
      <c r="R475" s="3"/>
      <c r="S475" s="3"/>
      <c r="T475" s="3"/>
      <c r="U475" s="3"/>
    </row>
    <row r="476" spans="1:21" ht="12.75">
      <c r="A476" s="3"/>
      <c r="B476" s="3"/>
      <c r="C476" s="3"/>
      <c r="D476" s="3"/>
      <c r="E476" s="3"/>
      <c r="F476" s="3"/>
      <c r="G476" s="3"/>
      <c r="H476" s="3"/>
      <c r="I476" s="3"/>
      <c r="J476" s="3"/>
      <c r="K476" s="3"/>
      <c r="L476" s="3"/>
      <c r="M476" s="3"/>
      <c r="N476" s="3"/>
      <c r="O476" s="3"/>
      <c r="P476" s="3"/>
      <c r="Q476" s="3"/>
      <c r="R476" s="3"/>
      <c r="S476" s="3"/>
      <c r="T476" s="3"/>
      <c r="U476" s="3"/>
    </row>
    <row r="477" spans="1:21" ht="12.75">
      <c r="A477" s="3"/>
      <c r="B477" s="3"/>
      <c r="C477" s="3"/>
      <c r="D477" s="3"/>
      <c r="E477" s="3"/>
      <c r="F477" s="3"/>
      <c r="G477" s="3"/>
      <c r="H477" s="3"/>
      <c r="I477" s="3"/>
      <c r="J477" s="3"/>
      <c r="K477" s="3"/>
      <c r="L477" s="3"/>
      <c r="M477" s="3"/>
      <c r="N477" s="3"/>
      <c r="O477" s="3"/>
      <c r="P477" s="3"/>
      <c r="Q477" s="3"/>
      <c r="R477" s="3"/>
      <c r="S477" s="3"/>
      <c r="T477" s="3"/>
      <c r="U477" s="3"/>
    </row>
    <row r="478" spans="1:21" ht="12.75">
      <c r="A478" s="3"/>
      <c r="B478" s="3"/>
      <c r="C478" s="3"/>
      <c r="D478" s="3"/>
      <c r="E478" s="3"/>
      <c r="F478" s="3"/>
      <c r="G478" s="3"/>
      <c r="H478" s="3"/>
      <c r="I478" s="3"/>
      <c r="J478" s="3"/>
      <c r="K478" s="3"/>
      <c r="L478" s="3"/>
      <c r="M478" s="3"/>
      <c r="N478" s="3"/>
      <c r="O478" s="3"/>
      <c r="P478" s="3"/>
      <c r="Q478" s="3"/>
      <c r="R478" s="3"/>
      <c r="S478" s="3"/>
      <c r="T478" s="3"/>
      <c r="U478" s="3"/>
    </row>
    <row r="479" spans="1:21" ht="12.75">
      <c r="A479" s="3"/>
      <c r="B479" s="3"/>
      <c r="C479" s="3"/>
      <c r="D479" s="3"/>
      <c r="E479" s="3"/>
      <c r="F479" s="3"/>
      <c r="G479" s="3"/>
      <c r="H479" s="3"/>
      <c r="I479" s="3"/>
      <c r="J479" s="3"/>
      <c r="K479" s="3"/>
      <c r="L479" s="3"/>
      <c r="M479" s="3"/>
      <c r="N479" s="3"/>
      <c r="O479" s="3"/>
      <c r="P479" s="3"/>
      <c r="Q479" s="3"/>
      <c r="R479" s="3"/>
      <c r="S479" s="3"/>
      <c r="T479" s="3"/>
      <c r="U479" s="3"/>
    </row>
    <row r="480" spans="1:21" ht="12.75">
      <c r="A480" s="3"/>
      <c r="B480" s="3"/>
      <c r="C480" s="3"/>
      <c r="D480" s="3"/>
      <c r="E480" s="3"/>
      <c r="F480" s="3"/>
      <c r="G480" s="3"/>
      <c r="H480" s="3"/>
      <c r="I480" s="3"/>
      <c r="J480" s="3"/>
      <c r="K480" s="3"/>
      <c r="L480" s="3"/>
      <c r="M480" s="3"/>
      <c r="N480" s="3"/>
      <c r="O480" s="3"/>
      <c r="P480" s="3"/>
      <c r="Q480" s="3"/>
      <c r="R480" s="3"/>
      <c r="S480" s="3"/>
      <c r="T480" s="3"/>
      <c r="U480" s="3"/>
    </row>
    <row r="481" spans="1:21" ht="12.75">
      <c r="A481" s="3"/>
      <c r="B481" s="3"/>
      <c r="C481" s="3"/>
      <c r="D481" s="3"/>
      <c r="E481" s="3"/>
      <c r="F481" s="3"/>
      <c r="G481" s="3"/>
      <c r="H481" s="3"/>
      <c r="I481" s="3"/>
      <c r="J481" s="3"/>
      <c r="K481" s="3"/>
      <c r="L481" s="3"/>
      <c r="M481" s="3"/>
      <c r="N481" s="3"/>
      <c r="O481" s="3"/>
      <c r="P481" s="3"/>
      <c r="Q481" s="3"/>
      <c r="R481" s="3"/>
      <c r="S481" s="3"/>
      <c r="T481" s="3"/>
      <c r="U481" s="3"/>
    </row>
    <row r="482" spans="1:21" ht="12.75">
      <c r="A482" s="3"/>
      <c r="B482" s="3"/>
      <c r="C482" s="3"/>
      <c r="D482" s="3"/>
      <c r="E482" s="3"/>
      <c r="F482" s="3"/>
      <c r="G482" s="3"/>
      <c r="H482" s="3"/>
      <c r="I482" s="3"/>
      <c r="J482" s="3"/>
      <c r="K482" s="3"/>
      <c r="L482" s="3"/>
      <c r="M482" s="3"/>
      <c r="N482" s="3"/>
      <c r="O482" s="3"/>
      <c r="P482" s="3"/>
      <c r="Q482" s="3"/>
      <c r="R482" s="3"/>
      <c r="S482" s="3"/>
      <c r="T482" s="3"/>
      <c r="U482" s="3"/>
    </row>
    <row r="483" spans="1:21" ht="12.75">
      <c r="A483" s="3"/>
      <c r="B483" s="3"/>
      <c r="C483" s="3"/>
      <c r="D483" s="3"/>
      <c r="E483" s="3"/>
      <c r="F483" s="3"/>
      <c r="G483" s="3"/>
      <c r="H483" s="3"/>
      <c r="I483" s="3"/>
      <c r="J483" s="3"/>
      <c r="K483" s="3"/>
      <c r="L483" s="3"/>
      <c r="M483" s="3"/>
      <c r="N483" s="3"/>
      <c r="O483" s="3"/>
      <c r="P483" s="3"/>
      <c r="Q483" s="3"/>
      <c r="R483" s="3"/>
      <c r="S483" s="3"/>
      <c r="T483" s="3"/>
      <c r="U483" s="3"/>
    </row>
    <row r="484" spans="1:21" ht="12.75">
      <c r="A484" s="3"/>
      <c r="B484" s="3"/>
      <c r="C484" s="3"/>
      <c r="D484" s="3"/>
      <c r="E484" s="3"/>
      <c r="F484" s="3"/>
      <c r="G484" s="3"/>
      <c r="H484" s="3"/>
      <c r="I484" s="3"/>
      <c r="J484" s="3"/>
      <c r="K484" s="3"/>
      <c r="L484" s="3"/>
      <c r="M484" s="3"/>
      <c r="N484" s="3"/>
      <c r="O484" s="3"/>
      <c r="P484" s="3"/>
      <c r="Q484" s="3"/>
      <c r="R484" s="3"/>
      <c r="S484" s="3"/>
      <c r="T484" s="3"/>
      <c r="U484" s="3"/>
    </row>
    <row r="485" spans="1:21" ht="12.75">
      <c r="A485" s="3"/>
      <c r="B485" s="3"/>
      <c r="C485" s="3"/>
      <c r="D485" s="3"/>
      <c r="E485" s="3"/>
      <c r="F485" s="3"/>
      <c r="G485" s="3"/>
      <c r="H485" s="3"/>
      <c r="I485" s="3"/>
      <c r="J485" s="3"/>
      <c r="K485" s="3"/>
      <c r="L485" s="3"/>
      <c r="M485" s="3"/>
      <c r="N485" s="3"/>
      <c r="O485" s="3"/>
      <c r="P485" s="3"/>
      <c r="Q485" s="3"/>
      <c r="R485" s="3"/>
      <c r="S485" s="3"/>
      <c r="T485" s="3"/>
      <c r="U485" s="3"/>
    </row>
    <row r="486" spans="1:21" ht="12.75">
      <c r="A486" s="3"/>
      <c r="B486" s="3"/>
      <c r="C486" s="3"/>
      <c r="D486" s="3"/>
      <c r="E486" s="3"/>
      <c r="F486" s="3"/>
      <c r="G486" s="3"/>
      <c r="H486" s="3"/>
      <c r="I486" s="3"/>
      <c r="J486" s="3"/>
      <c r="K486" s="3"/>
      <c r="L486" s="3"/>
      <c r="M486" s="3"/>
      <c r="N486" s="3"/>
      <c r="O486" s="3"/>
      <c r="P486" s="3"/>
      <c r="Q486" s="3"/>
      <c r="R486" s="3"/>
      <c r="S486" s="3"/>
      <c r="T486" s="3"/>
      <c r="U486" s="3"/>
    </row>
    <row r="487" spans="1:21" ht="12.75">
      <c r="A487" s="3"/>
      <c r="B487" s="3"/>
      <c r="C487" s="3"/>
      <c r="D487" s="3"/>
      <c r="E487" s="3"/>
      <c r="F487" s="3"/>
      <c r="G487" s="3"/>
      <c r="H487" s="3"/>
      <c r="I487" s="3"/>
      <c r="J487" s="3"/>
      <c r="K487" s="3"/>
      <c r="L487" s="3"/>
      <c r="M487" s="3"/>
      <c r="N487" s="3"/>
      <c r="O487" s="3"/>
      <c r="P487" s="3"/>
      <c r="Q487" s="3"/>
      <c r="R487" s="3"/>
      <c r="S487" s="3"/>
      <c r="T487" s="3"/>
      <c r="U487" s="3"/>
    </row>
    <row r="488" spans="1:21" ht="12.75">
      <c r="A488" s="3"/>
      <c r="B488" s="3"/>
      <c r="C488" s="3"/>
      <c r="D488" s="3"/>
      <c r="E488" s="3"/>
      <c r="F488" s="3"/>
      <c r="G488" s="3"/>
      <c r="H488" s="3"/>
      <c r="I488" s="3"/>
      <c r="J488" s="3"/>
      <c r="K488" s="3"/>
      <c r="L488" s="3"/>
      <c r="M488" s="3"/>
      <c r="N488" s="3"/>
      <c r="O488" s="3"/>
      <c r="P488" s="3"/>
      <c r="Q488" s="3"/>
      <c r="R488" s="3"/>
      <c r="S488" s="3"/>
      <c r="T488" s="3"/>
      <c r="U488" s="3"/>
    </row>
    <row r="489" spans="1:21" ht="12.75">
      <c r="A489" s="3"/>
      <c r="B489" s="3"/>
      <c r="C489" s="3"/>
      <c r="D489" s="3"/>
      <c r="E489" s="3"/>
      <c r="F489" s="3"/>
      <c r="G489" s="3"/>
      <c r="H489" s="3"/>
      <c r="I489" s="3"/>
      <c r="J489" s="3"/>
      <c r="K489" s="3"/>
      <c r="L489" s="3"/>
      <c r="M489" s="3"/>
      <c r="N489" s="3"/>
      <c r="O489" s="3"/>
      <c r="P489" s="3"/>
      <c r="Q489" s="3"/>
      <c r="R489" s="3"/>
      <c r="S489" s="3"/>
      <c r="T489" s="3"/>
      <c r="U489" s="3"/>
    </row>
    <row r="490" spans="1:21" ht="12.75">
      <c r="A490" s="3"/>
      <c r="B490" s="3"/>
      <c r="C490" s="3"/>
      <c r="D490" s="3"/>
      <c r="E490" s="3"/>
      <c r="F490" s="3"/>
      <c r="G490" s="3"/>
      <c r="H490" s="3"/>
      <c r="I490" s="3"/>
      <c r="J490" s="3"/>
      <c r="K490" s="3"/>
      <c r="L490" s="3"/>
      <c r="M490" s="3"/>
      <c r="N490" s="3"/>
      <c r="O490" s="3"/>
      <c r="P490" s="3"/>
      <c r="Q490" s="3"/>
      <c r="R490" s="3"/>
      <c r="S490" s="3"/>
      <c r="T490" s="3"/>
      <c r="U490" s="3"/>
    </row>
    <row r="491" spans="1:21" ht="12.75">
      <c r="A491" s="3"/>
      <c r="B491" s="3"/>
      <c r="C491" s="3"/>
      <c r="D491" s="3"/>
      <c r="E491" s="3"/>
      <c r="F491" s="3"/>
      <c r="G491" s="3"/>
      <c r="H491" s="3"/>
      <c r="I491" s="3"/>
      <c r="J491" s="3"/>
      <c r="K491" s="3"/>
      <c r="L491" s="3"/>
      <c r="M491" s="3"/>
      <c r="N491" s="3"/>
      <c r="O491" s="3"/>
      <c r="P491" s="3"/>
      <c r="Q491" s="3"/>
      <c r="R491" s="3"/>
      <c r="S491" s="3"/>
      <c r="T491" s="3"/>
      <c r="U491" s="3"/>
    </row>
    <row r="492" spans="1:21" ht="12.75">
      <c r="A492" s="3"/>
      <c r="B492" s="3"/>
      <c r="C492" s="3"/>
      <c r="D492" s="3"/>
      <c r="E492" s="3"/>
      <c r="F492" s="3"/>
      <c r="G492" s="3"/>
      <c r="H492" s="3"/>
      <c r="I492" s="3"/>
      <c r="J492" s="3"/>
      <c r="K492" s="3"/>
      <c r="L492" s="3"/>
      <c r="M492" s="3"/>
      <c r="N492" s="3"/>
      <c r="O492" s="3"/>
      <c r="P492" s="3"/>
      <c r="Q492" s="3"/>
      <c r="R492" s="3"/>
      <c r="S492" s="3"/>
      <c r="T492" s="3"/>
      <c r="U492" s="3"/>
    </row>
    <row r="493" spans="1:21" ht="12.75">
      <c r="A493" s="3"/>
      <c r="B493" s="3"/>
      <c r="C493" s="3"/>
      <c r="D493" s="3"/>
      <c r="E493" s="3"/>
      <c r="F493" s="3"/>
      <c r="G493" s="3"/>
      <c r="H493" s="3"/>
      <c r="I493" s="3"/>
      <c r="J493" s="3"/>
      <c r="K493" s="3"/>
      <c r="L493" s="3"/>
      <c r="M493" s="3"/>
      <c r="N493" s="3"/>
      <c r="O493" s="3"/>
      <c r="P493" s="3"/>
      <c r="Q493" s="3"/>
      <c r="R493" s="3"/>
      <c r="S493" s="3"/>
      <c r="T493" s="3"/>
      <c r="U493" s="3"/>
    </row>
    <row r="494" spans="1:21" ht="12.75">
      <c r="A494" s="3"/>
      <c r="B494" s="3"/>
      <c r="C494" s="3"/>
      <c r="D494" s="3"/>
      <c r="E494" s="3"/>
      <c r="F494" s="3"/>
      <c r="G494" s="3"/>
      <c r="H494" s="3"/>
      <c r="I494" s="3"/>
      <c r="J494" s="3"/>
      <c r="K494" s="3"/>
      <c r="L494" s="3"/>
      <c r="M494" s="3"/>
      <c r="N494" s="3"/>
      <c r="O494" s="3"/>
      <c r="P494" s="3"/>
      <c r="Q494" s="3"/>
      <c r="R494" s="3"/>
      <c r="S494" s="3"/>
      <c r="T494" s="3"/>
      <c r="U494" s="3"/>
    </row>
    <row r="495" spans="1:21" ht="12.75">
      <c r="A495" s="3"/>
      <c r="B495" s="3"/>
      <c r="C495" s="3"/>
      <c r="D495" s="3"/>
      <c r="E495" s="3"/>
      <c r="F495" s="3"/>
      <c r="G495" s="3"/>
      <c r="H495" s="3"/>
      <c r="I495" s="3"/>
      <c r="J495" s="3"/>
      <c r="K495" s="3"/>
      <c r="L495" s="3"/>
      <c r="M495" s="3"/>
      <c r="N495" s="3"/>
      <c r="O495" s="3"/>
      <c r="P495" s="3"/>
      <c r="Q495" s="3"/>
      <c r="R495" s="3"/>
      <c r="S495" s="3"/>
      <c r="T495" s="3"/>
      <c r="U495" s="3"/>
    </row>
    <row r="496" spans="1:21" ht="12.75">
      <c r="A496" s="3"/>
      <c r="B496" s="3"/>
      <c r="C496" s="3"/>
      <c r="D496" s="3"/>
      <c r="E496" s="3"/>
      <c r="F496" s="3"/>
      <c r="G496" s="3"/>
      <c r="H496" s="3"/>
      <c r="I496" s="3"/>
      <c r="J496" s="3"/>
      <c r="K496" s="3"/>
      <c r="L496" s="3"/>
      <c r="M496" s="3"/>
      <c r="N496" s="3"/>
      <c r="O496" s="3"/>
      <c r="P496" s="3"/>
      <c r="Q496" s="3"/>
      <c r="R496" s="3"/>
      <c r="S496" s="3"/>
      <c r="T496" s="3"/>
      <c r="U496" s="3"/>
    </row>
    <row r="497" spans="1:21" ht="12.75">
      <c r="A497" s="3"/>
      <c r="B497" s="3"/>
      <c r="C497" s="3"/>
      <c r="D497" s="3"/>
      <c r="E497" s="3"/>
      <c r="F497" s="3"/>
      <c r="G497" s="3"/>
      <c r="H497" s="3"/>
      <c r="I497" s="3"/>
      <c r="J497" s="3"/>
      <c r="K497" s="3"/>
      <c r="L497" s="3"/>
      <c r="M497" s="3"/>
      <c r="N497" s="3"/>
      <c r="O497" s="3"/>
      <c r="P497" s="3"/>
      <c r="Q497" s="3"/>
      <c r="R497" s="3"/>
      <c r="S497" s="3"/>
      <c r="T497" s="3"/>
      <c r="U497" s="3"/>
    </row>
    <row r="498" spans="1:21" ht="12.75">
      <c r="A498" s="3"/>
      <c r="B498" s="3"/>
      <c r="C498" s="3"/>
      <c r="D498" s="3"/>
      <c r="E498" s="3"/>
      <c r="F498" s="3"/>
      <c r="G498" s="3"/>
      <c r="H498" s="3"/>
      <c r="I498" s="3"/>
      <c r="J498" s="3"/>
      <c r="K498" s="3"/>
      <c r="L498" s="3"/>
      <c r="M498" s="3"/>
      <c r="N498" s="3"/>
      <c r="O498" s="3"/>
      <c r="P498" s="3"/>
      <c r="Q498" s="3"/>
      <c r="R498" s="3"/>
      <c r="S498" s="3"/>
      <c r="T498" s="3"/>
      <c r="U498" s="3"/>
    </row>
    <row r="499" spans="1:21" ht="12.75">
      <c r="A499" s="3"/>
      <c r="B499" s="3"/>
      <c r="C499" s="3"/>
      <c r="D499" s="3"/>
      <c r="E499" s="3"/>
      <c r="F499" s="3"/>
      <c r="G499" s="3"/>
      <c r="H499" s="3"/>
      <c r="I499" s="3"/>
      <c r="J499" s="3"/>
      <c r="K499" s="3"/>
      <c r="L499" s="3"/>
      <c r="M499" s="3"/>
      <c r="N499" s="3"/>
      <c r="O499" s="3"/>
      <c r="P499" s="3"/>
      <c r="Q499" s="3"/>
      <c r="R499" s="3"/>
      <c r="S499" s="3"/>
      <c r="T499" s="3"/>
      <c r="U499" s="3"/>
    </row>
    <row r="500" spans="1:21" ht="12.75">
      <c r="A500" s="3"/>
      <c r="B500" s="3"/>
      <c r="C500" s="3"/>
      <c r="D500" s="3"/>
      <c r="E500" s="3"/>
      <c r="F500" s="3"/>
      <c r="G500" s="3"/>
      <c r="H500" s="3"/>
      <c r="I500" s="3"/>
      <c r="J500" s="3"/>
      <c r="K500" s="3"/>
      <c r="L500" s="3"/>
      <c r="M500" s="3"/>
      <c r="N500" s="3"/>
      <c r="O500" s="3"/>
      <c r="P500" s="3"/>
      <c r="Q500" s="3"/>
      <c r="R500" s="3"/>
      <c r="S500" s="3"/>
      <c r="T500" s="3"/>
      <c r="U500" s="3"/>
    </row>
    <row r="501" spans="1:21" ht="12.75">
      <c r="A501" s="3"/>
      <c r="B501" s="3"/>
      <c r="C501" s="3"/>
      <c r="D501" s="3"/>
      <c r="E501" s="3"/>
      <c r="F501" s="3"/>
      <c r="G501" s="3"/>
      <c r="H501" s="3"/>
      <c r="I501" s="3"/>
      <c r="J501" s="3"/>
      <c r="K501" s="3"/>
      <c r="L501" s="3"/>
      <c r="M501" s="3"/>
      <c r="N501" s="3"/>
      <c r="O501" s="3"/>
      <c r="P501" s="3"/>
      <c r="Q501" s="3"/>
      <c r="R501" s="3"/>
      <c r="S501" s="3"/>
      <c r="T501" s="3"/>
      <c r="U501" s="3"/>
    </row>
    <row r="502" spans="1:21" ht="12.75">
      <c r="A502" s="3"/>
      <c r="B502" s="3"/>
      <c r="C502" s="3"/>
      <c r="D502" s="3"/>
      <c r="E502" s="3"/>
      <c r="F502" s="3"/>
      <c r="G502" s="3"/>
      <c r="H502" s="3"/>
      <c r="I502" s="3"/>
      <c r="J502" s="3"/>
      <c r="K502" s="3"/>
      <c r="L502" s="3"/>
      <c r="M502" s="3"/>
      <c r="N502" s="3"/>
      <c r="O502" s="3"/>
      <c r="P502" s="3"/>
      <c r="Q502" s="3"/>
      <c r="R502" s="3"/>
      <c r="S502" s="3"/>
      <c r="T502" s="3"/>
      <c r="U502" s="3"/>
    </row>
    <row r="503" spans="1:21" ht="12.75">
      <c r="A503" s="3"/>
      <c r="B503" s="3"/>
      <c r="C503" s="3"/>
      <c r="D503" s="3"/>
      <c r="E503" s="3"/>
      <c r="F503" s="3"/>
      <c r="G503" s="3"/>
      <c r="H503" s="3"/>
      <c r="I503" s="3"/>
      <c r="J503" s="3"/>
      <c r="K503" s="3"/>
      <c r="L503" s="3"/>
      <c r="M503" s="3"/>
      <c r="N503" s="3"/>
      <c r="O503" s="3"/>
      <c r="P503" s="3"/>
      <c r="Q503" s="3"/>
      <c r="R503" s="3"/>
      <c r="S503" s="3"/>
      <c r="T503" s="3"/>
      <c r="U503" s="3"/>
    </row>
    <row r="504" spans="1:21" ht="12.75">
      <c r="A504" s="3"/>
      <c r="B504" s="3"/>
      <c r="C504" s="3"/>
      <c r="D504" s="3"/>
      <c r="E504" s="3"/>
      <c r="F504" s="3"/>
      <c r="G504" s="3"/>
      <c r="H504" s="3"/>
      <c r="I504" s="3"/>
      <c r="J504" s="3"/>
      <c r="K504" s="3"/>
      <c r="L504" s="3"/>
      <c r="M504" s="3"/>
      <c r="N504" s="3"/>
      <c r="O504" s="3"/>
      <c r="P504" s="3"/>
      <c r="Q504" s="3"/>
      <c r="R504" s="3"/>
      <c r="S504" s="3"/>
      <c r="T504" s="3"/>
      <c r="U504" s="3"/>
    </row>
    <row r="505" spans="1:21" ht="12.75">
      <c r="A505" s="3"/>
      <c r="B505" s="3"/>
      <c r="C505" s="3"/>
      <c r="D505" s="3"/>
      <c r="E505" s="3"/>
      <c r="F505" s="3"/>
      <c r="G505" s="3"/>
      <c r="H505" s="3"/>
      <c r="I505" s="3"/>
      <c r="J505" s="3"/>
      <c r="K505" s="3"/>
      <c r="L505" s="3"/>
      <c r="M505" s="3"/>
      <c r="N505" s="3"/>
      <c r="O505" s="3"/>
      <c r="P505" s="3"/>
      <c r="Q505" s="3"/>
      <c r="R505" s="3"/>
      <c r="S505" s="3"/>
      <c r="T505" s="3"/>
      <c r="U505" s="3"/>
    </row>
    <row r="506" spans="1:21" ht="12.75">
      <c r="A506" s="3"/>
      <c r="B506" s="3"/>
      <c r="C506" s="3"/>
      <c r="D506" s="3"/>
      <c r="E506" s="3"/>
      <c r="F506" s="3"/>
      <c r="G506" s="3"/>
      <c r="H506" s="3"/>
      <c r="I506" s="3"/>
      <c r="J506" s="3"/>
      <c r="K506" s="3"/>
      <c r="L506" s="3"/>
      <c r="M506" s="3"/>
      <c r="N506" s="3"/>
      <c r="O506" s="3"/>
      <c r="P506" s="3"/>
      <c r="Q506" s="3"/>
      <c r="R506" s="3"/>
      <c r="S506" s="3"/>
      <c r="T506" s="3"/>
      <c r="U506" s="3"/>
    </row>
    <row r="507" spans="1:21" ht="12.75">
      <c r="A507" s="3"/>
      <c r="B507" s="3"/>
      <c r="C507" s="3"/>
      <c r="D507" s="3"/>
      <c r="E507" s="3"/>
      <c r="F507" s="3"/>
      <c r="G507" s="3"/>
      <c r="H507" s="3"/>
      <c r="I507" s="3"/>
      <c r="J507" s="3"/>
      <c r="K507" s="3"/>
      <c r="L507" s="3"/>
      <c r="M507" s="3"/>
      <c r="N507" s="3"/>
      <c r="O507" s="3"/>
      <c r="P507" s="3"/>
      <c r="Q507" s="3"/>
      <c r="R507" s="3"/>
      <c r="S507" s="3"/>
      <c r="T507" s="3"/>
      <c r="U507" s="3"/>
    </row>
    <row r="508" spans="1:21" ht="12.75">
      <c r="A508" s="3"/>
      <c r="B508" s="3"/>
      <c r="C508" s="3"/>
      <c r="D508" s="3"/>
      <c r="E508" s="3"/>
      <c r="F508" s="3"/>
      <c r="G508" s="3"/>
      <c r="H508" s="3"/>
      <c r="I508" s="3"/>
      <c r="J508" s="3"/>
      <c r="K508" s="3"/>
      <c r="L508" s="3"/>
      <c r="M508" s="3"/>
      <c r="N508" s="3"/>
      <c r="O508" s="3"/>
      <c r="P508" s="3"/>
      <c r="Q508" s="3"/>
      <c r="R508" s="3"/>
      <c r="S508" s="3"/>
      <c r="T508" s="3"/>
      <c r="U508" s="3"/>
    </row>
    <row r="509" spans="1:21" ht="12.75">
      <c r="A509" s="3"/>
      <c r="B509" s="3"/>
      <c r="C509" s="3"/>
      <c r="D509" s="3"/>
      <c r="E509" s="3"/>
      <c r="F509" s="3"/>
      <c r="G509" s="3"/>
      <c r="H509" s="3"/>
      <c r="I509" s="3"/>
      <c r="J509" s="3"/>
      <c r="K509" s="3"/>
      <c r="L509" s="3"/>
      <c r="M509" s="3"/>
      <c r="N509" s="3"/>
      <c r="O509" s="3"/>
      <c r="P509" s="3"/>
      <c r="Q509" s="3"/>
      <c r="R509" s="3"/>
      <c r="S509" s="3"/>
      <c r="T509" s="3"/>
      <c r="U509" s="3"/>
    </row>
    <row r="510" spans="1:21" ht="12.75">
      <c r="A510" s="3"/>
      <c r="B510" s="3"/>
      <c r="C510" s="3"/>
      <c r="D510" s="3"/>
      <c r="E510" s="3"/>
      <c r="F510" s="3"/>
      <c r="G510" s="3"/>
      <c r="H510" s="3"/>
      <c r="I510" s="3"/>
      <c r="J510" s="3"/>
      <c r="K510" s="3"/>
      <c r="L510" s="3"/>
      <c r="M510" s="3"/>
      <c r="N510" s="3"/>
      <c r="O510" s="3"/>
      <c r="P510" s="3"/>
      <c r="Q510" s="3"/>
      <c r="R510" s="3"/>
      <c r="S510" s="3"/>
      <c r="T510" s="3"/>
      <c r="U510" s="3"/>
    </row>
    <row r="511" spans="1:21" ht="12.75">
      <c r="A511" s="3"/>
      <c r="B511" s="3"/>
      <c r="C511" s="3"/>
      <c r="D511" s="3"/>
      <c r="E511" s="3"/>
      <c r="F511" s="3"/>
      <c r="G511" s="3"/>
      <c r="H511" s="3"/>
      <c r="I511" s="3"/>
      <c r="J511" s="3"/>
      <c r="K511" s="3"/>
      <c r="L511" s="3"/>
      <c r="M511" s="3"/>
      <c r="N511" s="3"/>
      <c r="O511" s="3"/>
      <c r="P511" s="3"/>
      <c r="Q511" s="3"/>
      <c r="R511" s="3"/>
      <c r="S511" s="3"/>
      <c r="T511" s="3"/>
      <c r="U511" s="3"/>
    </row>
    <row r="512" spans="1:21" ht="12.75">
      <c r="A512" s="3"/>
      <c r="B512" s="3"/>
      <c r="C512" s="3"/>
      <c r="D512" s="3"/>
      <c r="E512" s="3"/>
      <c r="F512" s="3"/>
      <c r="G512" s="3"/>
      <c r="H512" s="3"/>
      <c r="I512" s="3"/>
      <c r="J512" s="3"/>
      <c r="K512" s="3"/>
      <c r="L512" s="3"/>
      <c r="M512" s="3"/>
      <c r="N512" s="3"/>
      <c r="O512" s="3"/>
      <c r="P512" s="3"/>
      <c r="Q512" s="3"/>
      <c r="R512" s="3"/>
      <c r="S512" s="3"/>
      <c r="T512" s="3"/>
      <c r="U512" s="3"/>
    </row>
    <row r="513" spans="1:21" ht="12.75">
      <c r="A513" s="3"/>
      <c r="B513" s="3"/>
      <c r="C513" s="3"/>
      <c r="D513" s="3"/>
      <c r="E513" s="3"/>
      <c r="F513" s="3"/>
      <c r="G513" s="3"/>
      <c r="H513" s="3"/>
      <c r="I513" s="3"/>
      <c r="J513" s="3"/>
      <c r="K513" s="3"/>
      <c r="L513" s="3"/>
      <c r="M513" s="3"/>
      <c r="N513" s="3"/>
      <c r="O513" s="3"/>
      <c r="P513" s="3"/>
      <c r="Q513" s="3"/>
      <c r="R513" s="3"/>
      <c r="S513" s="3"/>
      <c r="T513" s="3"/>
      <c r="U513" s="3"/>
    </row>
    <row r="514" spans="1:21" ht="12.75">
      <c r="A514" s="3"/>
      <c r="B514" s="3"/>
      <c r="C514" s="3"/>
      <c r="D514" s="3"/>
      <c r="E514" s="3"/>
      <c r="F514" s="3"/>
      <c r="G514" s="3"/>
      <c r="H514" s="3"/>
      <c r="I514" s="3"/>
      <c r="J514" s="3"/>
      <c r="K514" s="3"/>
      <c r="L514" s="3"/>
      <c r="M514" s="3"/>
      <c r="N514" s="3"/>
      <c r="O514" s="3"/>
      <c r="P514" s="3"/>
      <c r="Q514" s="3"/>
      <c r="R514" s="3"/>
      <c r="S514" s="3"/>
      <c r="T514" s="3"/>
      <c r="U514" s="3"/>
    </row>
    <row r="515" spans="1:21" ht="12.75">
      <c r="A515" s="3"/>
      <c r="B515" s="3"/>
      <c r="C515" s="3"/>
      <c r="D515" s="3"/>
      <c r="E515" s="3"/>
      <c r="F515" s="3"/>
      <c r="G515" s="3"/>
      <c r="H515" s="3"/>
      <c r="I515" s="3"/>
      <c r="J515" s="3"/>
      <c r="K515" s="3"/>
      <c r="L515" s="3"/>
      <c r="M515" s="3"/>
      <c r="N515" s="3"/>
      <c r="O515" s="3"/>
      <c r="P515" s="3"/>
      <c r="Q515" s="3"/>
      <c r="R515" s="3"/>
      <c r="S515" s="3"/>
      <c r="T515" s="3"/>
      <c r="U515" s="3"/>
    </row>
    <row r="516" spans="1:21" ht="12.75">
      <c r="A516" s="3"/>
      <c r="B516" s="3"/>
      <c r="C516" s="3"/>
      <c r="D516" s="3"/>
      <c r="E516" s="3"/>
      <c r="F516" s="3"/>
      <c r="G516" s="3"/>
      <c r="H516" s="3"/>
      <c r="I516" s="3"/>
      <c r="J516" s="3"/>
      <c r="K516" s="3"/>
      <c r="L516" s="3"/>
      <c r="M516" s="3"/>
      <c r="N516" s="3"/>
      <c r="O516" s="3"/>
      <c r="P516" s="3"/>
      <c r="Q516" s="3"/>
      <c r="R516" s="3"/>
      <c r="S516" s="3"/>
      <c r="T516" s="3"/>
      <c r="U516" s="3"/>
    </row>
    <row r="517" spans="1:21" ht="12.75">
      <c r="A517" s="3"/>
      <c r="B517" s="3"/>
      <c r="C517" s="3"/>
      <c r="D517" s="3"/>
      <c r="E517" s="3"/>
      <c r="F517" s="3"/>
      <c r="G517" s="3"/>
      <c r="H517" s="3"/>
      <c r="I517" s="3"/>
      <c r="J517" s="3"/>
      <c r="K517" s="3"/>
      <c r="L517" s="3"/>
      <c r="M517" s="3"/>
      <c r="N517" s="3"/>
      <c r="O517" s="3"/>
      <c r="P517" s="3"/>
      <c r="Q517" s="3"/>
      <c r="R517" s="3"/>
      <c r="S517" s="3"/>
      <c r="T517" s="3"/>
      <c r="U517" s="3"/>
    </row>
    <row r="518" spans="1:21" ht="12.75">
      <c r="A518" s="3"/>
      <c r="B518" s="3"/>
      <c r="C518" s="3"/>
      <c r="D518" s="3"/>
      <c r="E518" s="3"/>
      <c r="F518" s="3"/>
      <c r="G518" s="3"/>
      <c r="H518" s="3"/>
      <c r="I518" s="3"/>
      <c r="J518" s="3"/>
      <c r="K518" s="3"/>
      <c r="L518" s="3"/>
      <c r="M518" s="3"/>
      <c r="N518" s="3"/>
      <c r="O518" s="3"/>
      <c r="P518" s="3"/>
      <c r="Q518" s="3"/>
      <c r="R518" s="3"/>
      <c r="S518" s="3"/>
      <c r="T518" s="3"/>
      <c r="U518" s="3"/>
    </row>
    <row r="519" spans="1:21" ht="12.75">
      <c r="A519" s="3"/>
      <c r="B519" s="3"/>
      <c r="C519" s="3"/>
      <c r="D519" s="3"/>
      <c r="E519" s="3"/>
      <c r="F519" s="3"/>
      <c r="G519" s="3"/>
      <c r="H519" s="3"/>
      <c r="I519" s="3"/>
      <c r="J519" s="3"/>
      <c r="K519" s="3"/>
      <c r="L519" s="3"/>
      <c r="M519" s="3"/>
      <c r="N519" s="3"/>
      <c r="O519" s="3"/>
      <c r="P519" s="3"/>
      <c r="Q519" s="3"/>
      <c r="R519" s="3"/>
      <c r="S519" s="3"/>
      <c r="T519" s="3"/>
      <c r="U519" s="3"/>
    </row>
    <row r="520" spans="1:21" ht="12.75">
      <c r="A520" s="3"/>
      <c r="B520" s="3"/>
      <c r="C520" s="3"/>
      <c r="D520" s="3"/>
      <c r="E520" s="3"/>
      <c r="F520" s="3"/>
      <c r="G520" s="3"/>
      <c r="H520" s="3"/>
      <c r="I520" s="3"/>
      <c r="J520" s="3"/>
      <c r="K520" s="3"/>
      <c r="L520" s="3"/>
      <c r="M520" s="3"/>
      <c r="N520" s="3"/>
      <c r="O520" s="3"/>
      <c r="P520" s="3"/>
      <c r="Q520" s="3"/>
      <c r="R520" s="3"/>
      <c r="S520" s="3"/>
      <c r="T520" s="3"/>
      <c r="U520" s="3"/>
    </row>
    <row r="521" spans="1:21" ht="12.75">
      <c r="A521" s="3"/>
      <c r="B521" s="3"/>
      <c r="C521" s="3"/>
      <c r="D521" s="3"/>
      <c r="E521" s="3"/>
      <c r="F521" s="3"/>
      <c r="G521" s="3"/>
      <c r="H521" s="3"/>
      <c r="I521" s="3"/>
      <c r="J521" s="3"/>
      <c r="K521" s="3"/>
      <c r="L521" s="3"/>
      <c r="M521" s="3"/>
      <c r="N521" s="3"/>
      <c r="O521" s="3"/>
      <c r="P521" s="3"/>
      <c r="Q521" s="3"/>
      <c r="R521" s="3"/>
      <c r="S521" s="3"/>
      <c r="T521" s="3"/>
      <c r="U521" s="3"/>
    </row>
    <row r="522" spans="1:21" ht="12.75">
      <c r="A522" s="3"/>
      <c r="B522" s="3"/>
      <c r="C522" s="3"/>
      <c r="D522" s="3"/>
      <c r="E522" s="3"/>
      <c r="F522" s="3"/>
      <c r="G522" s="3"/>
      <c r="H522" s="3"/>
      <c r="I522" s="3"/>
      <c r="J522" s="3"/>
      <c r="K522" s="3"/>
      <c r="L522" s="3"/>
      <c r="M522" s="3"/>
      <c r="N522" s="3"/>
      <c r="O522" s="3"/>
      <c r="P522" s="3"/>
      <c r="Q522" s="3"/>
      <c r="R522" s="3"/>
      <c r="S522" s="3"/>
      <c r="T522" s="3"/>
      <c r="U522" s="3"/>
    </row>
    <row r="523" spans="1:21" ht="12.75">
      <c r="A523" s="3"/>
      <c r="B523" s="3"/>
      <c r="C523" s="3"/>
      <c r="D523" s="3"/>
      <c r="E523" s="3"/>
      <c r="F523" s="3"/>
      <c r="G523" s="3"/>
      <c r="H523" s="3"/>
      <c r="I523" s="3"/>
      <c r="J523" s="3"/>
      <c r="K523" s="3"/>
      <c r="L523" s="3"/>
      <c r="M523" s="3"/>
      <c r="N523" s="3"/>
      <c r="O523" s="3"/>
      <c r="P523" s="3"/>
      <c r="Q523" s="3"/>
      <c r="R523" s="3"/>
      <c r="S523" s="3"/>
      <c r="T523" s="3"/>
      <c r="U523" s="3"/>
    </row>
    <row r="524" spans="1:21" ht="12.75">
      <c r="A524" s="3"/>
      <c r="B524" s="3"/>
      <c r="C524" s="3"/>
      <c r="D524" s="3"/>
      <c r="E524" s="3"/>
      <c r="F524" s="3"/>
      <c r="G524" s="3"/>
      <c r="H524" s="3"/>
      <c r="I524" s="3"/>
      <c r="J524" s="3"/>
      <c r="K524" s="3"/>
      <c r="L524" s="3"/>
      <c r="M524" s="3"/>
      <c r="N524" s="3"/>
      <c r="O524" s="3"/>
      <c r="P524" s="3"/>
      <c r="Q524" s="3"/>
      <c r="R524" s="3"/>
      <c r="S524" s="3"/>
      <c r="T524" s="3"/>
      <c r="U524" s="3"/>
    </row>
    <row r="525" spans="1:21" ht="12.75">
      <c r="A525" s="3"/>
      <c r="B525" s="3"/>
      <c r="C525" s="3"/>
      <c r="D525" s="3"/>
      <c r="E525" s="3"/>
      <c r="F525" s="3"/>
      <c r="G525" s="3"/>
      <c r="H525" s="3"/>
      <c r="I525" s="3"/>
      <c r="J525" s="3"/>
      <c r="K525" s="3"/>
      <c r="L525" s="3"/>
      <c r="M525" s="3"/>
      <c r="N525" s="3"/>
      <c r="O525" s="3"/>
      <c r="P525" s="3"/>
      <c r="Q525" s="3"/>
      <c r="R525" s="3"/>
      <c r="S525" s="3"/>
      <c r="T525" s="3"/>
      <c r="U525" s="3"/>
    </row>
    <row r="526" spans="1:21" ht="12.75">
      <c r="A526" s="3"/>
      <c r="B526" s="3"/>
      <c r="C526" s="3"/>
      <c r="D526" s="3"/>
      <c r="E526" s="3"/>
      <c r="F526" s="3"/>
      <c r="G526" s="3"/>
      <c r="H526" s="3"/>
      <c r="I526" s="3"/>
      <c r="J526" s="3"/>
      <c r="K526" s="3"/>
      <c r="L526" s="3"/>
      <c r="M526" s="3"/>
      <c r="N526" s="3"/>
      <c r="O526" s="3"/>
      <c r="P526" s="3"/>
      <c r="Q526" s="3"/>
      <c r="R526" s="3"/>
      <c r="S526" s="3"/>
      <c r="T526" s="3"/>
      <c r="U526" s="3"/>
    </row>
    <row r="527" spans="1:21" ht="12.75">
      <c r="A527" s="3"/>
      <c r="B527" s="3"/>
      <c r="C527" s="3"/>
      <c r="D527" s="3"/>
      <c r="E527" s="3"/>
      <c r="F527" s="3"/>
      <c r="G527" s="3"/>
      <c r="H527" s="3"/>
      <c r="I527" s="3"/>
      <c r="J527" s="3"/>
      <c r="K527" s="3"/>
      <c r="L527" s="3"/>
      <c r="M527" s="3"/>
      <c r="N527" s="3"/>
      <c r="O527" s="3"/>
      <c r="P527" s="3"/>
      <c r="Q527" s="3"/>
      <c r="R527" s="3"/>
      <c r="S527" s="3"/>
      <c r="T527" s="3"/>
      <c r="U527" s="3"/>
    </row>
    <row r="528" spans="1:21" ht="12.75">
      <c r="A528" s="3"/>
      <c r="B528" s="3"/>
      <c r="C528" s="3"/>
      <c r="D528" s="3"/>
      <c r="E528" s="3"/>
      <c r="F528" s="3"/>
      <c r="G528" s="3"/>
      <c r="H528" s="3"/>
      <c r="I528" s="3"/>
      <c r="J528" s="3"/>
      <c r="K528" s="3"/>
      <c r="L528" s="3"/>
      <c r="M528" s="3"/>
      <c r="N528" s="3"/>
      <c r="O528" s="3"/>
      <c r="P528" s="3"/>
      <c r="Q528" s="3"/>
      <c r="R528" s="3"/>
      <c r="S528" s="3"/>
      <c r="T528" s="3"/>
      <c r="U528" s="3"/>
    </row>
    <row r="529" spans="1:21" ht="12.75">
      <c r="A529" s="3"/>
      <c r="B529" s="3"/>
      <c r="C529" s="3"/>
      <c r="D529" s="3"/>
      <c r="E529" s="3"/>
      <c r="F529" s="3"/>
      <c r="G529" s="3"/>
      <c r="H529" s="3"/>
      <c r="I529" s="3"/>
      <c r="J529" s="3"/>
      <c r="K529" s="3"/>
      <c r="L529" s="3"/>
      <c r="M529" s="3"/>
      <c r="N529" s="3"/>
      <c r="O529" s="3"/>
      <c r="P529" s="3"/>
      <c r="Q529" s="3"/>
      <c r="R529" s="3"/>
      <c r="S529" s="3"/>
      <c r="T529" s="3"/>
      <c r="U529" s="3"/>
    </row>
    <row r="530" spans="1:21" ht="12.75">
      <c r="A530" s="3"/>
      <c r="B530" s="3"/>
      <c r="C530" s="3"/>
      <c r="D530" s="3"/>
      <c r="E530" s="3"/>
      <c r="F530" s="3"/>
      <c r="G530" s="3"/>
      <c r="H530" s="3"/>
      <c r="I530" s="3"/>
      <c r="J530" s="3"/>
      <c r="K530" s="3"/>
      <c r="L530" s="3"/>
      <c r="M530" s="3"/>
      <c r="N530" s="3"/>
      <c r="O530" s="3"/>
      <c r="P530" s="3"/>
      <c r="Q530" s="3"/>
      <c r="R530" s="3"/>
      <c r="S530" s="3"/>
      <c r="T530" s="3"/>
      <c r="U530" s="3"/>
    </row>
    <row r="531" spans="1:21" ht="12.75">
      <c r="A531" s="3"/>
      <c r="B531" s="3"/>
      <c r="C531" s="3"/>
      <c r="D531" s="3"/>
      <c r="E531" s="3"/>
      <c r="F531" s="3"/>
      <c r="G531" s="3"/>
      <c r="H531" s="3"/>
      <c r="I531" s="3"/>
      <c r="J531" s="3"/>
      <c r="K531" s="3"/>
      <c r="L531" s="3"/>
      <c r="M531" s="3"/>
      <c r="N531" s="3"/>
      <c r="O531" s="3"/>
      <c r="P531" s="3"/>
      <c r="Q531" s="3"/>
      <c r="R531" s="3"/>
      <c r="S531" s="3"/>
      <c r="T531" s="3"/>
      <c r="U531" s="3"/>
    </row>
    <row r="532" spans="1:21" ht="12.75">
      <c r="A532" s="3"/>
      <c r="B532" s="3"/>
      <c r="C532" s="3"/>
      <c r="D532" s="3"/>
      <c r="E532" s="3"/>
      <c r="F532" s="3"/>
      <c r="G532" s="3"/>
      <c r="H532" s="3"/>
      <c r="I532" s="3"/>
      <c r="J532" s="3"/>
      <c r="K532" s="3"/>
      <c r="L532" s="3"/>
      <c r="M532" s="3"/>
      <c r="N532" s="3"/>
      <c r="O532" s="3"/>
      <c r="P532" s="3"/>
      <c r="Q532" s="3"/>
      <c r="R532" s="3"/>
      <c r="S532" s="3"/>
      <c r="T532" s="3"/>
      <c r="U532" s="3"/>
    </row>
    <row r="533" spans="1:21" ht="12.75">
      <c r="A533" s="3"/>
      <c r="B533" s="3"/>
      <c r="C533" s="3"/>
      <c r="D533" s="3"/>
      <c r="E533" s="3"/>
      <c r="F533" s="3"/>
      <c r="G533" s="3"/>
      <c r="H533" s="3"/>
      <c r="I533" s="3"/>
      <c r="J533" s="3"/>
      <c r="K533" s="3"/>
      <c r="L533" s="3"/>
      <c r="M533" s="3"/>
      <c r="N533" s="3"/>
      <c r="O533" s="3"/>
      <c r="P533" s="3"/>
      <c r="Q533" s="3"/>
      <c r="R533" s="3"/>
      <c r="S533" s="3"/>
      <c r="T533" s="3"/>
      <c r="U533" s="3"/>
    </row>
    <row r="534" spans="1:21" ht="12.75">
      <c r="A534" s="3"/>
      <c r="B534" s="3"/>
      <c r="C534" s="3"/>
      <c r="D534" s="3"/>
      <c r="E534" s="3"/>
      <c r="F534" s="3"/>
      <c r="G534" s="3"/>
      <c r="H534" s="3"/>
      <c r="I534" s="3"/>
      <c r="J534" s="3"/>
      <c r="K534" s="3"/>
      <c r="L534" s="3"/>
      <c r="M534" s="3"/>
      <c r="N534" s="3"/>
      <c r="O534" s="3"/>
      <c r="P534" s="3"/>
      <c r="Q534" s="3"/>
      <c r="R534" s="3"/>
      <c r="S534" s="3"/>
      <c r="T534" s="3"/>
      <c r="U534" s="3"/>
    </row>
    <row r="535" spans="1:21" ht="12.75">
      <c r="A535" s="3"/>
      <c r="B535" s="3"/>
      <c r="C535" s="3"/>
      <c r="D535" s="3"/>
      <c r="E535" s="3"/>
      <c r="F535" s="3"/>
      <c r="G535" s="3"/>
      <c r="H535" s="3"/>
      <c r="I535" s="3"/>
      <c r="J535" s="3"/>
      <c r="K535" s="3"/>
      <c r="L535" s="3"/>
      <c r="M535" s="3"/>
      <c r="N535" s="3"/>
      <c r="O535" s="3"/>
      <c r="P535" s="3"/>
      <c r="Q535" s="3"/>
      <c r="R535" s="3"/>
      <c r="S535" s="3"/>
      <c r="T535" s="3"/>
      <c r="U535" s="3"/>
    </row>
    <row r="536" spans="1:21" ht="12.75">
      <c r="A536" s="3"/>
      <c r="B536" s="3"/>
      <c r="C536" s="3"/>
      <c r="D536" s="3"/>
      <c r="E536" s="3"/>
      <c r="F536" s="3"/>
      <c r="G536" s="3"/>
      <c r="H536" s="3"/>
      <c r="I536" s="3"/>
      <c r="J536" s="3"/>
      <c r="K536" s="3"/>
      <c r="L536" s="3"/>
      <c r="M536" s="3"/>
      <c r="N536" s="3"/>
      <c r="O536" s="3"/>
      <c r="P536" s="3"/>
      <c r="Q536" s="3"/>
      <c r="R536" s="3"/>
      <c r="S536" s="3"/>
      <c r="T536" s="3"/>
      <c r="U536" s="3"/>
    </row>
    <row r="537" spans="1:21" ht="12.75">
      <c r="A537" s="3"/>
      <c r="B537" s="3"/>
      <c r="C537" s="3"/>
      <c r="D537" s="3"/>
      <c r="E537" s="3"/>
      <c r="F537" s="3"/>
      <c r="G537" s="3"/>
      <c r="H537" s="3"/>
      <c r="I537" s="3"/>
      <c r="J537" s="3"/>
      <c r="K537" s="3"/>
      <c r="L537" s="3"/>
      <c r="M537" s="3"/>
      <c r="N537" s="3"/>
      <c r="O537" s="3"/>
      <c r="P537" s="3"/>
      <c r="Q537" s="3"/>
      <c r="R537" s="3"/>
      <c r="S537" s="3"/>
      <c r="T537" s="3"/>
      <c r="U537" s="3"/>
    </row>
    <row r="538" spans="1:21" ht="12.75">
      <c r="A538" s="3"/>
      <c r="B538" s="3"/>
      <c r="C538" s="3"/>
      <c r="D538" s="3"/>
      <c r="E538" s="3"/>
      <c r="F538" s="3"/>
      <c r="G538" s="3"/>
      <c r="H538" s="3"/>
      <c r="I538" s="3"/>
      <c r="J538" s="3"/>
      <c r="K538" s="3"/>
      <c r="L538" s="3"/>
      <c r="M538" s="3"/>
      <c r="N538" s="3"/>
      <c r="O538" s="3"/>
      <c r="P538" s="3"/>
      <c r="Q538" s="3"/>
      <c r="R538" s="3"/>
      <c r="S538" s="3"/>
      <c r="T538" s="3"/>
      <c r="U538" s="3"/>
    </row>
    <row r="539" spans="1:21" ht="12.75">
      <c r="A539" s="3"/>
      <c r="B539" s="3"/>
      <c r="C539" s="3"/>
      <c r="D539" s="3"/>
      <c r="E539" s="3"/>
      <c r="F539" s="3"/>
      <c r="G539" s="3"/>
      <c r="H539" s="3"/>
      <c r="I539" s="3"/>
      <c r="J539" s="3"/>
      <c r="K539" s="3"/>
      <c r="L539" s="3"/>
      <c r="M539" s="3"/>
      <c r="N539" s="3"/>
      <c r="O539" s="3"/>
      <c r="P539" s="3"/>
      <c r="Q539" s="3"/>
      <c r="R539" s="3"/>
      <c r="S539" s="3"/>
      <c r="T539" s="3"/>
      <c r="U539" s="3"/>
    </row>
    <row r="540" spans="1:21" ht="12.75">
      <c r="A540" s="3"/>
      <c r="B540" s="3"/>
      <c r="C540" s="3"/>
      <c r="D540" s="3"/>
      <c r="E540" s="3"/>
      <c r="F540" s="3"/>
      <c r="G540" s="3"/>
      <c r="H540" s="3"/>
      <c r="I540" s="3"/>
      <c r="J540" s="3"/>
      <c r="K540" s="3"/>
      <c r="L540" s="3"/>
      <c r="M540" s="3"/>
      <c r="N540" s="3"/>
      <c r="O540" s="3"/>
      <c r="P540" s="3"/>
      <c r="Q540" s="3"/>
      <c r="R540" s="3"/>
      <c r="S540" s="3"/>
      <c r="T540" s="3"/>
      <c r="U540" s="3"/>
    </row>
    <row r="541" spans="1:21" ht="12.75">
      <c r="A541" s="3"/>
      <c r="B541" s="3"/>
      <c r="C541" s="3"/>
      <c r="D541" s="3"/>
      <c r="E541" s="3"/>
      <c r="F541" s="3"/>
      <c r="G541" s="3"/>
      <c r="H541" s="3"/>
      <c r="I541" s="3"/>
      <c r="J541" s="3"/>
      <c r="K541" s="3"/>
      <c r="L541" s="3"/>
      <c r="M541" s="3"/>
      <c r="N541" s="3"/>
      <c r="O541" s="3"/>
      <c r="P541" s="3"/>
      <c r="Q541" s="3"/>
      <c r="R541" s="3"/>
      <c r="S541" s="3"/>
      <c r="T541" s="3"/>
      <c r="U541" s="3"/>
    </row>
    <row r="542" spans="1:21" ht="12.75">
      <c r="A542" s="3"/>
      <c r="B542" s="3"/>
      <c r="C542" s="3"/>
      <c r="D542" s="3"/>
      <c r="E542" s="3"/>
      <c r="F542" s="3"/>
      <c r="G542" s="3"/>
      <c r="H542" s="3"/>
      <c r="I542" s="3"/>
      <c r="J542" s="3"/>
      <c r="K542" s="3"/>
      <c r="L542" s="3"/>
      <c r="M542" s="3"/>
      <c r="N542" s="3"/>
      <c r="O542" s="3"/>
      <c r="P542" s="3"/>
      <c r="Q542" s="3"/>
      <c r="R542" s="3"/>
      <c r="S542" s="3"/>
      <c r="T542" s="3"/>
      <c r="U542" s="3"/>
    </row>
    <row r="543" spans="1:21" ht="12.75">
      <c r="A543" s="3"/>
      <c r="B543" s="3"/>
      <c r="C543" s="3"/>
      <c r="D543" s="3"/>
      <c r="E543" s="3"/>
      <c r="F543" s="3"/>
      <c r="G543" s="3"/>
      <c r="H543" s="3"/>
      <c r="I543" s="3"/>
      <c r="J543" s="3"/>
      <c r="K543" s="3"/>
      <c r="L543" s="3"/>
      <c r="M543" s="3"/>
      <c r="N543" s="3"/>
      <c r="O543" s="3"/>
      <c r="P543" s="3"/>
      <c r="Q543" s="3"/>
      <c r="R543" s="3"/>
      <c r="S543" s="3"/>
      <c r="T543" s="3"/>
      <c r="U543" s="3"/>
    </row>
    <row r="544" spans="1:21" ht="12.75">
      <c r="A544" s="3"/>
      <c r="B544" s="3"/>
      <c r="C544" s="3"/>
      <c r="D544" s="3"/>
      <c r="E544" s="3"/>
      <c r="F544" s="3"/>
      <c r="G544" s="3"/>
      <c r="H544" s="3"/>
      <c r="I544" s="3"/>
      <c r="J544" s="3"/>
      <c r="K544" s="3"/>
      <c r="L544" s="3"/>
      <c r="M544" s="3"/>
      <c r="N544" s="3"/>
      <c r="O544" s="3"/>
      <c r="P544" s="3"/>
      <c r="Q544" s="3"/>
      <c r="R544" s="3"/>
      <c r="S544" s="3"/>
      <c r="T544" s="3"/>
      <c r="U544" s="3"/>
    </row>
    <row r="545" spans="1:21" ht="12.75">
      <c r="A545" s="3"/>
      <c r="B545" s="3"/>
      <c r="C545" s="3"/>
      <c r="D545" s="3"/>
      <c r="E545" s="3"/>
      <c r="F545" s="3"/>
      <c r="G545" s="3"/>
      <c r="H545" s="3"/>
      <c r="I545" s="3"/>
      <c r="J545" s="3"/>
      <c r="K545" s="3"/>
      <c r="L545" s="3"/>
      <c r="M545" s="3"/>
      <c r="N545" s="3"/>
      <c r="O545" s="3"/>
      <c r="P545" s="3"/>
      <c r="Q545" s="3"/>
      <c r="R545" s="3"/>
      <c r="S545" s="3"/>
      <c r="T545" s="3"/>
      <c r="U545" s="3"/>
    </row>
    <row r="546" spans="1:21" ht="12.75">
      <c r="A546" s="3"/>
      <c r="B546" s="3"/>
      <c r="C546" s="3"/>
      <c r="D546" s="3"/>
      <c r="E546" s="3"/>
      <c r="F546" s="3"/>
      <c r="G546" s="3"/>
      <c r="H546" s="3"/>
      <c r="I546" s="3"/>
      <c r="J546" s="3"/>
      <c r="K546" s="3"/>
      <c r="L546" s="3"/>
      <c r="M546" s="3"/>
      <c r="N546" s="3"/>
      <c r="O546" s="3"/>
      <c r="P546" s="3"/>
      <c r="Q546" s="3"/>
      <c r="R546" s="3"/>
      <c r="S546" s="3"/>
      <c r="T546" s="3"/>
      <c r="U546" s="3"/>
    </row>
    <row r="547" spans="1:21" ht="12.75">
      <c r="A547" s="3"/>
      <c r="B547" s="3"/>
      <c r="C547" s="3"/>
      <c r="D547" s="3"/>
      <c r="E547" s="3"/>
      <c r="F547" s="3"/>
      <c r="G547" s="3"/>
      <c r="H547" s="3"/>
      <c r="I547" s="3"/>
      <c r="J547" s="3"/>
      <c r="K547" s="3"/>
      <c r="L547" s="3"/>
      <c r="M547" s="3"/>
      <c r="N547" s="3"/>
      <c r="O547" s="3"/>
      <c r="P547" s="3"/>
      <c r="Q547" s="3"/>
      <c r="R547" s="3"/>
      <c r="S547" s="3"/>
      <c r="T547" s="3"/>
      <c r="U547" s="3"/>
    </row>
    <row r="548" spans="1:21" ht="12.75">
      <c r="A548" s="3"/>
      <c r="B548" s="3"/>
      <c r="C548" s="3"/>
      <c r="D548" s="3"/>
      <c r="E548" s="3"/>
      <c r="F548" s="3"/>
      <c r="G548" s="3"/>
      <c r="H548" s="3"/>
      <c r="I548" s="3"/>
      <c r="J548" s="3"/>
      <c r="K548" s="3"/>
      <c r="L548" s="3"/>
      <c r="M548" s="3"/>
      <c r="N548" s="3"/>
      <c r="O548" s="3"/>
      <c r="P548" s="3"/>
      <c r="Q548" s="3"/>
      <c r="R548" s="3"/>
      <c r="S548" s="3"/>
      <c r="T548" s="3"/>
      <c r="U548" s="3"/>
    </row>
    <row r="549" spans="1:21" ht="12.75">
      <c r="A549" s="3"/>
      <c r="B549" s="3"/>
      <c r="C549" s="3"/>
      <c r="D549" s="3"/>
      <c r="E549" s="3"/>
      <c r="F549" s="3"/>
      <c r="G549" s="3"/>
      <c r="H549" s="3"/>
      <c r="I549" s="3"/>
      <c r="J549" s="3"/>
      <c r="K549" s="3"/>
      <c r="L549" s="3"/>
      <c r="M549" s="3"/>
      <c r="N549" s="3"/>
      <c r="O549" s="3"/>
      <c r="P549" s="3"/>
      <c r="Q549" s="3"/>
      <c r="R549" s="3"/>
      <c r="S549" s="3"/>
      <c r="T549" s="3"/>
      <c r="U549" s="3"/>
    </row>
    <row r="550" spans="1:21" ht="12.75">
      <c r="A550" s="3"/>
      <c r="B550" s="3"/>
      <c r="C550" s="3"/>
      <c r="D550" s="3"/>
      <c r="E550" s="3"/>
      <c r="F550" s="3"/>
      <c r="G550" s="3"/>
      <c r="H550" s="3"/>
      <c r="I550" s="3"/>
      <c r="J550" s="3"/>
      <c r="K550" s="3"/>
      <c r="L550" s="3"/>
      <c r="M550" s="3"/>
      <c r="N550" s="3"/>
      <c r="O550" s="3"/>
      <c r="P550" s="3"/>
      <c r="Q550" s="3"/>
      <c r="R550" s="3"/>
      <c r="S550" s="3"/>
      <c r="T550" s="3"/>
      <c r="U550" s="3"/>
    </row>
    <row r="551" spans="1:21" ht="12.75">
      <c r="A551" s="3"/>
      <c r="B551" s="3"/>
      <c r="C551" s="3"/>
      <c r="D551" s="3"/>
      <c r="E551" s="3"/>
      <c r="F551" s="3"/>
      <c r="G551" s="3"/>
      <c r="H551" s="3"/>
      <c r="I551" s="3"/>
      <c r="J551" s="3"/>
      <c r="K551" s="3"/>
      <c r="L551" s="3"/>
      <c r="M551" s="3"/>
      <c r="N551" s="3"/>
      <c r="O551" s="3"/>
      <c r="P551" s="3"/>
      <c r="Q551" s="3"/>
      <c r="R551" s="3"/>
      <c r="S551" s="3"/>
      <c r="T551" s="3"/>
      <c r="U551" s="3"/>
    </row>
    <row r="552" spans="1:21" ht="12.75">
      <c r="A552" s="3"/>
      <c r="B552" s="3"/>
      <c r="C552" s="3"/>
      <c r="D552" s="3"/>
      <c r="E552" s="3"/>
      <c r="F552" s="3"/>
      <c r="G552" s="3"/>
      <c r="H552" s="3"/>
      <c r="I552" s="3"/>
      <c r="J552" s="3"/>
      <c r="K552" s="3"/>
      <c r="L552" s="3"/>
      <c r="M552" s="3"/>
      <c r="N552" s="3"/>
      <c r="O552" s="3"/>
      <c r="P552" s="3"/>
      <c r="Q552" s="3"/>
      <c r="R552" s="3"/>
      <c r="S552" s="3"/>
      <c r="T552" s="3"/>
      <c r="U552" s="3"/>
    </row>
    <row r="553" spans="1:21" ht="12.75">
      <c r="A553" s="3"/>
      <c r="B553" s="3"/>
      <c r="C553" s="3"/>
      <c r="D553" s="3"/>
      <c r="E553" s="3"/>
      <c r="F553" s="3"/>
      <c r="G553" s="3"/>
      <c r="H553" s="3"/>
      <c r="I553" s="3"/>
      <c r="J553" s="3"/>
      <c r="K553" s="3"/>
      <c r="L553" s="3"/>
      <c r="M553" s="3"/>
      <c r="N553" s="3"/>
      <c r="O553" s="3"/>
      <c r="P553" s="3"/>
      <c r="Q553" s="3"/>
      <c r="R553" s="3"/>
      <c r="S553" s="3"/>
      <c r="T553" s="3"/>
      <c r="U553" s="3"/>
    </row>
    <row r="554" spans="1:21" ht="12.75">
      <c r="A554" s="3"/>
      <c r="B554" s="3"/>
      <c r="C554" s="3"/>
      <c r="D554" s="3"/>
      <c r="E554" s="3"/>
      <c r="F554" s="3"/>
      <c r="G554" s="3"/>
      <c r="H554" s="3"/>
      <c r="I554" s="3"/>
      <c r="J554" s="3"/>
      <c r="K554" s="3"/>
      <c r="L554" s="3"/>
      <c r="M554" s="3"/>
      <c r="N554" s="3"/>
      <c r="O554" s="3"/>
      <c r="P554" s="3"/>
      <c r="Q554" s="3"/>
      <c r="R554" s="3"/>
      <c r="S554" s="3"/>
      <c r="T554" s="3"/>
      <c r="U554" s="3"/>
    </row>
    <row r="555" spans="1:21" ht="12.75">
      <c r="A555" s="3"/>
      <c r="B555" s="3"/>
      <c r="C555" s="3"/>
      <c r="D555" s="3"/>
      <c r="E555" s="3"/>
      <c r="F555" s="3"/>
      <c r="G555" s="3"/>
      <c r="H555" s="3"/>
      <c r="I555" s="3"/>
      <c r="J555" s="3"/>
      <c r="K555" s="3"/>
      <c r="L555" s="3"/>
      <c r="M555" s="3"/>
      <c r="N555" s="3"/>
      <c r="O555" s="3"/>
      <c r="P555" s="3"/>
      <c r="Q555" s="3"/>
      <c r="R555" s="3"/>
      <c r="S555" s="3"/>
      <c r="T555" s="3"/>
      <c r="U555" s="3"/>
    </row>
    <row r="556" spans="1:21" ht="12.75">
      <c r="A556" s="3"/>
      <c r="B556" s="3"/>
      <c r="C556" s="3"/>
      <c r="D556" s="3"/>
      <c r="E556" s="3"/>
      <c r="F556" s="3"/>
      <c r="G556" s="3"/>
      <c r="H556" s="3"/>
      <c r="I556" s="3"/>
      <c r="J556" s="3"/>
      <c r="K556" s="3"/>
      <c r="L556" s="3"/>
      <c r="M556" s="3"/>
      <c r="N556" s="3"/>
      <c r="O556" s="3"/>
      <c r="P556" s="3"/>
      <c r="Q556" s="3"/>
      <c r="R556" s="3"/>
      <c r="S556" s="3"/>
      <c r="T556" s="3"/>
      <c r="U556" s="3"/>
    </row>
    <row r="557" spans="1:21" ht="12.75">
      <c r="A557" s="3"/>
      <c r="B557" s="3"/>
      <c r="C557" s="3"/>
      <c r="D557" s="3"/>
      <c r="E557" s="3"/>
      <c r="F557" s="3"/>
      <c r="G557" s="3"/>
      <c r="H557" s="3"/>
      <c r="I557" s="3"/>
      <c r="J557" s="3"/>
      <c r="K557" s="3"/>
      <c r="L557" s="3"/>
      <c r="M557" s="3"/>
      <c r="N557" s="3"/>
      <c r="O557" s="3"/>
      <c r="P557" s="3"/>
      <c r="Q557" s="3"/>
      <c r="R557" s="3"/>
      <c r="S557" s="3"/>
      <c r="T557" s="3"/>
      <c r="U557" s="3"/>
    </row>
    <row r="558" spans="1:21" ht="12.75">
      <c r="A558" s="3"/>
      <c r="B558" s="3"/>
      <c r="C558" s="3"/>
      <c r="D558" s="3"/>
      <c r="E558" s="3"/>
      <c r="F558" s="3"/>
      <c r="G558" s="3"/>
      <c r="H558" s="3"/>
      <c r="I558" s="3"/>
      <c r="J558" s="3"/>
      <c r="K558" s="3"/>
      <c r="L558" s="3"/>
      <c r="M558" s="3"/>
      <c r="N558" s="3"/>
      <c r="O558" s="3"/>
      <c r="P558" s="3"/>
      <c r="Q558" s="3"/>
      <c r="R558" s="3"/>
      <c r="S558" s="3"/>
      <c r="T558" s="3"/>
      <c r="U558" s="3"/>
    </row>
    <row r="559" spans="1:21" ht="12.75">
      <c r="A559" s="3"/>
      <c r="B559" s="3"/>
      <c r="C559" s="3"/>
      <c r="D559" s="3"/>
      <c r="E559" s="3"/>
      <c r="F559" s="3"/>
      <c r="G559" s="3"/>
      <c r="H559" s="3"/>
      <c r="I559" s="3"/>
      <c r="J559" s="3"/>
      <c r="K559" s="3"/>
      <c r="L559" s="3"/>
      <c r="M559" s="3"/>
      <c r="N559" s="3"/>
      <c r="O559" s="3"/>
      <c r="P559" s="3"/>
      <c r="Q559" s="3"/>
      <c r="R559" s="3"/>
      <c r="S559" s="3"/>
      <c r="T559" s="3"/>
      <c r="U559" s="3"/>
    </row>
    <row r="560" spans="1:21" ht="12.75">
      <c r="A560" s="3"/>
      <c r="B560" s="3"/>
      <c r="C560" s="3"/>
      <c r="D560" s="3"/>
      <c r="E560" s="3"/>
      <c r="F560" s="3"/>
      <c r="G560" s="3"/>
      <c r="H560" s="3"/>
      <c r="I560" s="3"/>
      <c r="J560" s="3"/>
      <c r="K560" s="3"/>
      <c r="L560" s="3"/>
      <c r="M560" s="3"/>
      <c r="N560" s="3"/>
      <c r="O560" s="3"/>
      <c r="P560" s="3"/>
      <c r="Q560" s="3"/>
      <c r="R560" s="3"/>
      <c r="S560" s="3"/>
      <c r="T560" s="3"/>
      <c r="U560" s="3"/>
    </row>
    <row r="561" spans="1:21" ht="12.75">
      <c r="A561" s="3"/>
      <c r="B561" s="3"/>
      <c r="C561" s="3"/>
      <c r="D561" s="3"/>
      <c r="E561" s="3"/>
      <c r="F561" s="3"/>
      <c r="G561" s="3"/>
      <c r="H561" s="3"/>
      <c r="I561" s="3"/>
      <c r="J561" s="3"/>
      <c r="K561" s="3"/>
      <c r="L561" s="3"/>
      <c r="M561" s="3"/>
      <c r="N561" s="3"/>
      <c r="O561" s="3"/>
      <c r="P561" s="3"/>
      <c r="Q561" s="3"/>
      <c r="R561" s="3"/>
      <c r="S561" s="3"/>
      <c r="T561" s="3"/>
      <c r="U561" s="3"/>
    </row>
    <row r="562" spans="1:21" ht="12.75">
      <c r="A562" s="3"/>
      <c r="B562" s="3"/>
      <c r="C562" s="3"/>
      <c r="D562" s="3"/>
      <c r="E562" s="3"/>
      <c r="F562" s="3"/>
      <c r="G562" s="3"/>
      <c r="H562" s="3"/>
      <c r="I562" s="3"/>
      <c r="J562" s="3"/>
      <c r="K562" s="3"/>
      <c r="L562" s="3"/>
      <c r="M562" s="3"/>
      <c r="N562" s="3"/>
      <c r="O562" s="3"/>
      <c r="P562" s="3"/>
      <c r="Q562" s="3"/>
      <c r="R562" s="3"/>
      <c r="S562" s="3"/>
      <c r="T562" s="3"/>
      <c r="U562" s="3"/>
    </row>
    <row r="563" spans="1:21" ht="12.75">
      <c r="A563" s="3"/>
      <c r="B563" s="3"/>
      <c r="C563" s="3"/>
      <c r="D563" s="3"/>
      <c r="E563" s="3"/>
      <c r="F563" s="3"/>
      <c r="G563" s="3"/>
      <c r="H563" s="3"/>
      <c r="I563" s="3"/>
      <c r="J563" s="3"/>
      <c r="K563" s="3"/>
      <c r="L563" s="3"/>
      <c r="M563" s="3"/>
      <c r="N563" s="3"/>
      <c r="O563" s="3"/>
      <c r="P563" s="3"/>
      <c r="Q563" s="3"/>
      <c r="R563" s="3"/>
      <c r="S563" s="3"/>
      <c r="T563" s="3"/>
      <c r="U563" s="3"/>
    </row>
    <row r="564" spans="1:21" ht="12.75">
      <c r="A564" s="3"/>
      <c r="B564" s="3"/>
      <c r="C564" s="3"/>
      <c r="D564" s="3"/>
      <c r="E564" s="3"/>
      <c r="F564" s="3"/>
      <c r="G564" s="3"/>
      <c r="H564" s="3"/>
      <c r="I564" s="3"/>
      <c r="J564" s="3"/>
      <c r="K564" s="3"/>
      <c r="L564" s="3"/>
      <c r="M564" s="3"/>
      <c r="N564" s="3"/>
      <c r="O564" s="3"/>
      <c r="P564" s="3"/>
      <c r="Q564" s="3"/>
      <c r="R564" s="3"/>
      <c r="S564" s="3"/>
      <c r="T564" s="3"/>
      <c r="U564" s="3"/>
    </row>
    <row r="565" spans="1:21" ht="12.75">
      <c r="A565" s="3"/>
      <c r="B565" s="3"/>
      <c r="C565" s="3"/>
      <c r="D565" s="3"/>
      <c r="E565" s="3"/>
      <c r="F565" s="3"/>
      <c r="G565" s="3"/>
      <c r="H565" s="3"/>
      <c r="I565" s="3"/>
      <c r="J565" s="3"/>
      <c r="K565" s="3"/>
      <c r="L565" s="3"/>
      <c r="M565" s="3"/>
      <c r="N565" s="3"/>
      <c r="O565" s="3"/>
      <c r="P565" s="3"/>
      <c r="Q565" s="3"/>
      <c r="R565" s="3"/>
      <c r="S565" s="3"/>
      <c r="T565" s="3"/>
      <c r="U565" s="3"/>
    </row>
    <row r="566" spans="1:21" ht="12.75">
      <c r="A566" s="3"/>
      <c r="B566" s="3"/>
      <c r="C566" s="3"/>
      <c r="D566" s="3"/>
      <c r="E566" s="3"/>
      <c r="F566" s="3"/>
      <c r="G566" s="3"/>
      <c r="H566" s="3"/>
      <c r="I566" s="3"/>
      <c r="J566" s="3"/>
      <c r="K566" s="3"/>
      <c r="L566" s="3"/>
      <c r="M566" s="3"/>
      <c r="N566" s="3"/>
      <c r="O566" s="3"/>
      <c r="P566" s="3"/>
      <c r="Q566" s="3"/>
      <c r="R566" s="3"/>
      <c r="S566" s="3"/>
      <c r="T566" s="3"/>
      <c r="U566" s="3"/>
    </row>
    <row r="567" spans="1:21" ht="12.75">
      <c r="A567" s="3"/>
      <c r="B567" s="3"/>
      <c r="C567" s="3"/>
      <c r="D567" s="3"/>
      <c r="E567" s="3"/>
      <c r="F567" s="3"/>
      <c r="G567" s="3"/>
      <c r="H567" s="3"/>
      <c r="I567" s="3"/>
      <c r="J567" s="3"/>
      <c r="K567" s="3"/>
      <c r="L567" s="3"/>
      <c r="M567" s="3"/>
      <c r="N567" s="3"/>
      <c r="O567" s="3"/>
      <c r="P567" s="3"/>
      <c r="Q567" s="3"/>
      <c r="R567" s="3"/>
      <c r="S567" s="3"/>
      <c r="T567" s="3"/>
      <c r="U567" s="3"/>
    </row>
    <row r="568" spans="1:21" ht="12.75">
      <c r="A568" s="3"/>
      <c r="B568" s="3"/>
      <c r="C568" s="3"/>
      <c r="D568" s="3"/>
      <c r="E568" s="3"/>
      <c r="F568" s="3"/>
      <c r="G568" s="3"/>
      <c r="H568" s="3"/>
      <c r="I568" s="3"/>
      <c r="J568" s="3"/>
      <c r="K568" s="3"/>
      <c r="L568" s="3"/>
      <c r="M568" s="3"/>
      <c r="N568" s="3"/>
      <c r="O568" s="3"/>
      <c r="P568" s="3"/>
      <c r="Q568" s="3"/>
      <c r="R568" s="3"/>
      <c r="S568" s="3"/>
      <c r="T568" s="3"/>
      <c r="U568" s="3"/>
    </row>
    <row r="569" spans="1:21" ht="12.75">
      <c r="A569" s="3"/>
      <c r="B569" s="3"/>
      <c r="C569" s="3"/>
      <c r="D569" s="3"/>
      <c r="E569" s="3"/>
      <c r="F569" s="3"/>
      <c r="G569" s="3"/>
      <c r="H569" s="3"/>
      <c r="I569" s="3"/>
      <c r="J569" s="3"/>
      <c r="K569" s="3"/>
      <c r="L569" s="3"/>
      <c r="M569" s="3"/>
      <c r="N569" s="3"/>
      <c r="O569" s="3"/>
      <c r="P569" s="3"/>
      <c r="Q569" s="3"/>
      <c r="R569" s="3"/>
      <c r="S569" s="3"/>
      <c r="T569" s="3"/>
      <c r="U569" s="3"/>
    </row>
    <row r="570" spans="1:21" ht="12.75">
      <c r="A570" s="3"/>
      <c r="B570" s="3"/>
      <c r="C570" s="3"/>
      <c r="D570" s="3"/>
      <c r="E570" s="3"/>
      <c r="F570" s="3"/>
      <c r="G570" s="3"/>
      <c r="H570" s="3"/>
      <c r="I570" s="3"/>
      <c r="J570" s="3"/>
      <c r="K570" s="3"/>
      <c r="L570" s="3"/>
      <c r="M570" s="3"/>
      <c r="N570" s="3"/>
      <c r="O570" s="3"/>
      <c r="P570" s="3"/>
      <c r="Q570" s="3"/>
      <c r="R570" s="3"/>
      <c r="S570" s="3"/>
      <c r="T570" s="3"/>
      <c r="U570" s="3"/>
    </row>
    <row r="571" spans="1:21" ht="12.75">
      <c r="A571" s="3"/>
      <c r="B571" s="3"/>
      <c r="C571" s="3"/>
      <c r="D571" s="3"/>
      <c r="E571" s="3"/>
      <c r="F571" s="3"/>
      <c r="G571" s="3"/>
      <c r="H571" s="3"/>
      <c r="I571" s="3"/>
      <c r="J571" s="3"/>
      <c r="K571" s="3"/>
      <c r="L571" s="3"/>
      <c r="M571" s="3"/>
      <c r="N571" s="3"/>
      <c r="O571" s="3"/>
      <c r="P571" s="3"/>
      <c r="Q571" s="3"/>
      <c r="R571" s="3"/>
      <c r="S571" s="3"/>
      <c r="T571" s="3"/>
      <c r="U571" s="3"/>
    </row>
    <row r="572" spans="1:21" ht="12.75">
      <c r="A572" s="3"/>
      <c r="B572" s="3"/>
      <c r="C572" s="3"/>
      <c r="D572" s="3"/>
      <c r="E572" s="3"/>
      <c r="F572" s="3"/>
      <c r="G572" s="3"/>
      <c r="H572" s="3"/>
      <c r="I572" s="3"/>
      <c r="J572" s="3"/>
      <c r="K572" s="3"/>
      <c r="L572" s="3"/>
      <c r="M572" s="3"/>
      <c r="N572" s="3"/>
      <c r="O572" s="3"/>
      <c r="P572" s="3"/>
      <c r="Q572" s="3"/>
      <c r="R572" s="3"/>
      <c r="S572" s="3"/>
      <c r="T572" s="3"/>
      <c r="U572" s="3"/>
    </row>
    <row r="573" spans="1:21" ht="12.75">
      <c r="A573" s="3"/>
      <c r="B573" s="3"/>
      <c r="C573" s="3"/>
      <c r="D573" s="3"/>
      <c r="E573" s="3"/>
      <c r="F573" s="3"/>
      <c r="G573" s="3"/>
      <c r="H573" s="3"/>
      <c r="I573" s="3"/>
      <c r="J573" s="3"/>
      <c r="K573" s="3"/>
      <c r="L573" s="3"/>
      <c r="M573" s="3"/>
      <c r="N573" s="3"/>
      <c r="O573" s="3"/>
      <c r="P573" s="3"/>
      <c r="Q573" s="3"/>
      <c r="R573" s="3"/>
      <c r="S573" s="3"/>
      <c r="T573" s="3"/>
      <c r="U573" s="3"/>
    </row>
    <row r="574" spans="1:21" ht="12.75">
      <c r="A574" s="3"/>
      <c r="B574" s="3"/>
      <c r="C574" s="3"/>
      <c r="D574" s="3"/>
      <c r="E574" s="3"/>
      <c r="F574" s="3"/>
      <c r="G574" s="3"/>
      <c r="H574" s="3"/>
      <c r="I574" s="3"/>
      <c r="J574" s="3"/>
      <c r="K574" s="3"/>
      <c r="L574" s="3"/>
      <c r="M574" s="3"/>
      <c r="N574" s="3"/>
      <c r="O574" s="3"/>
      <c r="P574" s="3"/>
      <c r="Q574" s="3"/>
      <c r="R574" s="3"/>
      <c r="S574" s="3"/>
      <c r="T574" s="3"/>
      <c r="U574" s="3"/>
    </row>
    <row r="575" spans="1:21" ht="12.75">
      <c r="A575" s="3"/>
      <c r="B575" s="3"/>
      <c r="C575" s="3"/>
      <c r="D575" s="3"/>
      <c r="E575" s="3"/>
      <c r="F575" s="3"/>
      <c r="G575" s="3"/>
      <c r="H575" s="3"/>
      <c r="I575" s="3"/>
      <c r="J575" s="3"/>
      <c r="K575" s="3"/>
      <c r="L575" s="3"/>
      <c r="M575" s="3"/>
      <c r="N575" s="3"/>
      <c r="O575" s="3"/>
      <c r="P575" s="3"/>
      <c r="Q575" s="3"/>
      <c r="R575" s="3"/>
      <c r="S575" s="3"/>
      <c r="T575" s="3"/>
      <c r="U575" s="3"/>
    </row>
    <row r="576" spans="1:21" ht="12.75">
      <c r="A576" s="3"/>
      <c r="B576" s="3"/>
      <c r="C576" s="3"/>
      <c r="D576" s="3"/>
      <c r="E576" s="3"/>
      <c r="F576" s="3"/>
      <c r="G576" s="3"/>
      <c r="H576" s="3"/>
      <c r="I576" s="3"/>
      <c r="J576" s="3"/>
      <c r="K576" s="3"/>
      <c r="L576" s="3"/>
      <c r="M576" s="3"/>
      <c r="N576" s="3"/>
      <c r="O576" s="3"/>
      <c r="P576" s="3"/>
      <c r="Q576" s="3"/>
      <c r="R576" s="3"/>
      <c r="S576" s="3"/>
      <c r="T576" s="3"/>
      <c r="U576" s="3"/>
    </row>
    <row r="577" spans="1:21" ht="12.75">
      <c r="A577" s="3"/>
      <c r="B577" s="3"/>
      <c r="C577" s="3"/>
      <c r="D577" s="3"/>
      <c r="E577" s="3"/>
      <c r="F577" s="3"/>
      <c r="G577" s="3"/>
      <c r="H577" s="3"/>
      <c r="I577" s="3"/>
      <c r="J577" s="3"/>
      <c r="K577" s="3"/>
      <c r="L577" s="3"/>
      <c r="M577" s="3"/>
      <c r="N577" s="3"/>
      <c r="O577" s="3"/>
      <c r="P577" s="3"/>
      <c r="Q577" s="3"/>
      <c r="R577" s="3"/>
      <c r="S577" s="3"/>
      <c r="T577" s="3"/>
      <c r="U577" s="3"/>
    </row>
    <row r="578" spans="1:21" ht="12.75">
      <c r="A578" s="3"/>
      <c r="B578" s="3"/>
      <c r="C578" s="3"/>
      <c r="D578" s="3"/>
      <c r="E578" s="3"/>
      <c r="F578" s="3"/>
      <c r="G578" s="3"/>
      <c r="H578" s="3"/>
      <c r="I578" s="3"/>
      <c r="J578" s="3"/>
      <c r="K578" s="3"/>
      <c r="L578" s="3"/>
      <c r="M578" s="3"/>
      <c r="N578" s="3"/>
      <c r="O578" s="3"/>
      <c r="P578" s="3"/>
      <c r="Q578" s="3"/>
      <c r="R578" s="3"/>
      <c r="S578" s="3"/>
      <c r="T578" s="3"/>
      <c r="U578" s="3"/>
    </row>
    <row r="579" spans="1:21" ht="12.75">
      <c r="A579" s="3"/>
      <c r="B579" s="3"/>
      <c r="C579" s="3"/>
      <c r="D579" s="3"/>
      <c r="E579" s="3"/>
      <c r="F579" s="3"/>
      <c r="G579" s="3"/>
      <c r="H579" s="3"/>
      <c r="I579" s="3"/>
      <c r="J579" s="3"/>
      <c r="K579" s="3"/>
      <c r="L579" s="3"/>
      <c r="M579" s="3"/>
      <c r="N579" s="3"/>
      <c r="O579" s="3"/>
      <c r="P579" s="3"/>
      <c r="Q579" s="3"/>
      <c r="R579" s="3"/>
      <c r="S579" s="3"/>
      <c r="T579" s="3"/>
      <c r="U579" s="3"/>
    </row>
    <row r="580" spans="1:21" ht="12.75">
      <c r="A580" s="3"/>
      <c r="B580" s="3"/>
      <c r="C580" s="3"/>
      <c r="D580" s="3"/>
      <c r="E580" s="3"/>
      <c r="F580" s="3"/>
      <c r="G580" s="3"/>
      <c r="H580" s="3"/>
      <c r="I580" s="3"/>
      <c r="J580" s="3"/>
      <c r="K580" s="3"/>
      <c r="L580" s="3"/>
      <c r="M580" s="3"/>
      <c r="N580" s="3"/>
      <c r="O580" s="3"/>
      <c r="P580" s="3"/>
      <c r="Q580" s="3"/>
      <c r="R580" s="3"/>
      <c r="S580" s="3"/>
      <c r="T580" s="3"/>
      <c r="U580" s="3"/>
    </row>
    <row r="581" spans="1:21" ht="12.75">
      <c r="A581" s="3"/>
      <c r="B581" s="3"/>
      <c r="C581" s="3"/>
      <c r="D581" s="3"/>
      <c r="E581" s="3"/>
      <c r="F581" s="3"/>
      <c r="G581" s="3"/>
      <c r="H581" s="3"/>
      <c r="I581" s="3"/>
      <c r="J581" s="3"/>
      <c r="K581" s="3"/>
      <c r="L581" s="3"/>
      <c r="M581" s="3"/>
      <c r="N581" s="3"/>
      <c r="O581" s="3"/>
      <c r="P581" s="3"/>
      <c r="Q581" s="3"/>
      <c r="R581" s="3"/>
      <c r="S581" s="3"/>
      <c r="T581" s="3"/>
      <c r="U581" s="3"/>
    </row>
    <row r="582" spans="1:21" ht="12.75">
      <c r="A582" s="3"/>
      <c r="B582" s="3"/>
      <c r="C582" s="3"/>
      <c r="D582" s="3"/>
      <c r="E582" s="3"/>
      <c r="F582" s="3"/>
      <c r="G582" s="3"/>
      <c r="H582" s="3"/>
      <c r="I582" s="3"/>
      <c r="J582" s="3"/>
      <c r="K582" s="3"/>
      <c r="L582" s="3"/>
      <c r="M582" s="3"/>
      <c r="N582" s="3"/>
      <c r="O582" s="3"/>
      <c r="P582" s="3"/>
      <c r="Q582" s="3"/>
      <c r="R582" s="3"/>
      <c r="S582" s="3"/>
      <c r="T582" s="3"/>
      <c r="U582" s="3"/>
    </row>
    <row r="583" spans="1:21" ht="12.75">
      <c r="A583" s="3"/>
      <c r="B583" s="3"/>
      <c r="C583" s="3"/>
      <c r="D583" s="3"/>
      <c r="E583" s="3"/>
      <c r="F583" s="3"/>
      <c r="G583" s="3"/>
      <c r="H583" s="3"/>
      <c r="I583" s="3"/>
      <c r="J583" s="3"/>
      <c r="K583" s="3"/>
      <c r="L583" s="3"/>
      <c r="M583" s="3"/>
      <c r="N583" s="3"/>
      <c r="O583" s="3"/>
      <c r="P583" s="3"/>
      <c r="Q583" s="3"/>
      <c r="R583" s="3"/>
      <c r="S583" s="3"/>
      <c r="T583" s="3"/>
      <c r="U583" s="3"/>
    </row>
    <row r="584" spans="1:21" ht="12.75">
      <c r="A584" s="3"/>
      <c r="B584" s="3"/>
      <c r="C584" s="3"/>
      <c r="D584" s="3"/>
      <c r="E584" s="3"/>
      <c r="F584" s="3"/>
      <c r="G584" s="3"/>
      <c r="H584" s="3"/>
      <c r="I584" s="3"/>
      <c r="J584" s="3"/>
      <c r="K584" s="3"/>
      <c r="L584" s="3"/>
      <c r="M584" s="3"/>
      <c r="N584" s="3"/>
      <c r="O584" s="3"/>
      <c r="P584" s="3"/>
      <c r="Q584" s="3"/>
      <c r="R584" s="3"/>
      <c r="S584" s="3"/>
      <c r="T584" s="3"/>
      <c r="U584" s="3"/>
    </row>
    <row r="585" spans="1:21" ht="12.75">
      <c r="A585" s="3"/>
      <c r="B585" s="3"/>
      <c r="C585" s="3"/>
      <c r="D585" s="3"/>
      <c r="E585" s="3"/>
      <c r="F585" s="3"/>
      <c r="G585" s="3"/>
      <c r="H585" s="3"/>
      <c r="I585" s="3"/>
      <c r="J585" s="3"/>
      <c r="K585" s="3"/>
      <c r="L585" s="3"/>
      <c r="M585" s="3"/>
      <c r="N585" s="3"/>
      <c r="O585" s="3"/>
      <c r="P585" s="3"/>
      <c r="Q585" s="3"/>
      <c r="R585" s="3"/>
      <c r="S585" s="3"/>
      <c r="T585" s="3"/>
      <c r="U585" s="3"/>
    </row>
    <row r="586" spans="1:21" ht="12.75">
      <c r="A586" s="3"/>
      <c r="B586" s="3"/>
      <c r="C586" s="3"/>
      <c r="D586" s="3"/>
      <c r="E586" s="3"/>
      <c r="F586" s="3"/>
      <c r="G586" s="3"/>
      <c r="H586" s="3"/>
      <c r="I586" s="3"/>
      <c r="J586" s="3"/>
      <c r="K586" s="3"/>
      <c r="L586" s="3"/>
      <c r="M586" s="3"/>
      <c r="N586" s="3"/>
      <c r="O586" s="3"/>
      <c r="P586" s="3"/>
      <c r="Q586" s="3"/>
      <c r="R586" s="3"/>
      <c r="S586" s="3"/>
      <c r="T586" s="3"/>
      <c r="U586" s="3"/>
    </row>
    <row r="587" spans="1:21" ht="12.75">
      <c r="A587" s="3"/>
      <c r="B587" s="3"/>
      <c r="C587" s="3"/>
      <c r="D587" s="3"/>
      <c r="E587" s="3"/>
      <c r="F587" s="3"/>
      <c r="G587" s="3"/>
      <c r="H587" s="3"/>
      <c r="I587" s="3"/>
      <c r="J587" s="3"/>
      <c r="K587" s="3"/>
      <c r="L587" s="3"/>
      <c r="M587" s="3"/>
      <c r="N587" s="3"/>
      <c r="O587" s="3"/>
      <c r="P587" s="3"/>
      <c r="Q587" s="3"/>
      <c r="R587" s="3"/>
      <c r="S587" s="3"/>
      <c r="T587" s="3"/>
      <c r="U587" s="3"/>
    </row>
    <row r="588" spans="1:21" ht="12.75">
      <c r="A588" s="3"/>
      <c r="B588" s="3"/>
      <c r="C588" s="3"/>
      <c r="D588" s="3"/>
      <c r="E588" s="3"/>
      <c r="F588" s="3"/>
      <c r="G588" s="3"/>
      <c r="H588" s="3"/>
      <c r="I588" s="3"/>
      <c r="J588" s="3"/>
      <c r="K588" s="3"/>
      <c r="L588" s="3"/>
      <c r="M588" s="3"/>
      <c r="N588" s="3"/>
      <c r="O588" s="3"/>
      <c r="P588" s="3"/>
      <c r="Q588" s="3"/>
      <c r="R588" s="3"/>
      <c r="S588" s="3"/>
      <c r="T588" s="3"/>
      <c r="U588" s="3"/>
    </row>
    <row r="589" spans="1:21" ht="12.75">
      <c r="A589" s="3"/>
      <c r="B589" s="3"/>
      <c r="C589" s="3"/>
      <c r="D589" s="3"/>
      <c r="E589" s="3"/>
      <c r="F589" s="3"/>
      <c r="G589" s="3"/>
      <c r="H589" s="3"/>
      <c r="I589" s="3"/>
      <c r="J589" s="3"/>
      <c r="K589" s="3"/>
      <c r="L589" s="3"/>
      <c r="M589" s="3"/>
      <c r="N589" s="3"/>
      <c r="O589" s="3"/>
      <c r="P589" s="3"/>
      <c r="Q589" s="3"/>
      <c r="R589" s="3"/>
      <c r="S589" s="3"/>
      <c r="T589" s="3"/>
      <c r="U589" s="3"/>
    </row>
    <row r="590" spans="1:21" ht="12.75">
      <c r="A590" s="3"/>
      <c r="B590" s="3"/>
      <c r="C590" s="3"/>
      <c r="D590" s="3"/>
      <c r="E590" s="3"/>
      <c r="F590" s="3"/>
      <c r="G590" s="3"/>
      <c r="H590" s="3"/>
      <c r="I590" s="3"/>
      <c r="J590" s="3"/>
      <c r="K590" s="3"/>
      <c r="L590" s="3"/>
      <c r="M590" s="3"/>
      <c r="N590" s="3"/>
      <c r="O590" s="3"/>
      <c r="P590" s="3"/>
      <c r="Q590" s="3"/>
      <c r="R590" s="3"/>
      <c r="S590" s="3"/>
      <c r="T590" s="3"/>
      <c r="U590" s="3"/>
    </row>
    <row r="591" spans="1:21" ht="12.75">
      <c r="A591" s="3"/>
      <c r="B591" s="3"/>
      <c r="C591" s="3"/>
      <c r="D591" s="3"/>
      <c r="E591" s="3"/>
      <c r="F591" s="3"/>
      <c r="G591" s="3"/>
      <c r="H591" s="3"/>
      <c r="I591" s="3"/>
      <c r="J591" s="3"/>
      <c r="K591" s="3"/>
      <c r="L591" s="3"/>
      <c r="M591" s="3"/>
      <c r="N591" s="3"/>
      <c r="O591" s="3"/>
      <c r="P591" s="3"/>
      <c r="Q591" s="3"/>
      <c r="R591" s="3"/>
      <c r="S591" s="3"/>
      <c r="T591" s="3"/>
      <c r="U591" s="3"/>
    </row>
    <row r="592" spans="1:21" ht="12.75">
      <c r="A592" s="3"/>
      <c r="B592" s="3"/>
      <c r="C592" s="3"/>
      <c r="D592" s="3"/>
      <c r="E592" s="3"/>
      <c r="F592" s="3"/>
      <c r="G592" s="3"/>
      <c r="H592" s="3"/>
      <c r="I592" s="3"/>
      <c r="J592" s="3"/>
      <c r="K592" s="3"/>
      <c r="L592" s="3"/>
      <c r="M592" s="3"/>
      <c r="N592" s="3"/>
      <c r="O592" s="3"/>
      <c r="P592" s="3"/>
      <c r="Q592" s="3"/>
      <c r="R592" s="3"/>
      <c r="S592" s="3"/>
      <c r="T592" s="3"/>
      <c r="U592" s="3"/>
    </row>
    <row r="593" spans="1:21" ht="12.75">
      <c r="A593" s="3"/>
      <c r="B593" s="3"/>
      <c r="C593" s="3"/>
      <c r="D593" s="3"/>
      <c r="E593" s="3"/>
      <c r="F593" s="3"/>
      <c r="G593" s="3"/>
      <c r="H593" s="3"/>
      <c r="I593" s="3"/>
      <c r="J593" s="3"/>
      <c r="K593" s="3"/>
      <c r="L593" s="3"/>
      <c r="M593" s="3"/>
      <c r="N593" s="3"/>
      <c r="O593" s="3"/>
      <c r="P593" s="3"/>
      <c r="Q593" s="3"/>
      <c r="R593" s="3"/>
      <c r="S593" s="3"/>
      <c r="T593" s="3"/>
      <c r="U593" s="3"/>
    </row>
    <row r="594" spans="1:21" ht="12.75">
      <c r="A594" s="3"/>
      <c r="B594" s="3"/>
      <c r="C594" s="3"/>
      <c r="D594" s="3"/>
      <c r="E594" s="3"/>
      <c r="F594" s="3"/>
      <c r="G594" s="3"/>
      <c r="H594" s="3"/>
      <c r="I594" s="3"/>
      <c r="J594" s="3"/>
      <c r="K594" s="3"/>
      <c r="L594" s="3"/>
      <c r="M594" s="3"/>
      <c r="N594" s="3"/>
      <c r="O594" s="3"/>
      <c r="P594" s="3"/>
      <c r="Q594" s="3"/>
      <c r="R594" s="3"/>
      <c r="S594" s="3"/>
      <c r="T594" s="3"/>
      <c r="U594" s="3"/>
    </row>
    <row r="595" spans="1:21" ht="12.75">
      <c r="A595" s="3"/>
      <c r="B595" s="3"/>
      <c r="C595" s="3"/>
      <c r="D595" s="3"/>
      <c r="E595" s="3"/>
      <c r="F595" s="3"/>
      <c r="G595" s="3"/>
      <c r="H595" s="3"/>
      <c r="I595" s="3"/>
      <c r="J595" s="3"/>
      <c r="K595" s="3"/>
      <c r="L595" s="3"/>
      <c r="M595" s="3"/>
      <c r="N595" s="3"/>
      <c r="O595" s="3"/>
      <c r="P595" s="3"/>
      <c r="Q595" s="3"/>
      <c r="R595" s="3"/>
      <c r="S595" s="3"/>
      <c r="T595" s="3"/>
      <c r="U595" s="3"/>
    </row>
    <row r="596" spans="1:21" ht="12.75">
      <c r="A596" s="3"/>
      <c r="B596" s="3"/>
      <c r="C596" s="3"/>
      <c r="D596" s="3"/>
      <c r="E596" s="3"/>
      <c r="F596" s="3"/>
      <c r="G596" s="3"/>
      <c r="H596" s="3"/>
      <c r="I596" s="3"/>
      <c r="J596" s="3"/>
      <c r="K596" s="3"/>
      <c r="L596" s="3"/>
      <c r="M596" s="3"/>
      <c r="N596" s="3"/>
      <c r="O596" s="3"/>
      <c r="P596" s="3"/>
      <c r="Q596" s="3"/>
      <c r="R596" s="3"/>
      <c r="S596" s="3"/>
      <c r="T596" s="3"/>
      <c r="U596" s="3"/>
    </row>
    <row r="597" spans="1:21" ht="12.75">
      <c r="A597" s="3"/>
      <c r="B597" s="3"/>
      <c r="C597" s="3"/>
      <c r="D597" s="3"/>
      <c r="E597" s="3"/>
      <c r="F597" s="3"/>
      <c r="G597" s="3"/>
      <c r="H597" s="3"/>
      <c r="I597" s="3"/>
      <c r="J597" s="3"/>
      <c r="K597" s="3"/>
      <c r="L597" s="3"/>
      <c r="M597" s="3"/>
      <c r="N597" s="3"/>
      <c r="O597" s="3"/>
      <c r="P597" s="3"/>
      <c r="Q597" s="3"/>
      <c r="R597" s="3"/>
      <c r="S597" s="3"/>
      <c r="T597" s="3"/>
      <c r="U597" s="3"/>
    </row>
    <row r="598" spans="1:21" ht="12.75">
      <c r="A598" s="3"/>
      <c r="B598" s="3"/>
      <c r="C598" s="3"/>
      <c r="D598" s="3"/>
      <c r="E598" s="3"/>
      <c r="F598" s="3"/>
      <c r="G598" s="3"/>
      <c r="H598" s="3"/>
      <c r="I598" s="3"/>
      <c r="J598" s="3"/>
      <c r="K598" s="3"/>
      <c r="L598" s="3"/>
      <c r="M598" s="3"/>
      <c r="N598" s="3"/>
      <c r="O598" s="3"/>
      <c r="P598" s="3"/>
      <c r="Q598" s="3"/>
      <c r="R598" s="3"/>
      <c r="S598" s="3"/>
      <c r="T598" s="3"/>
      <c r="U598" s="3"/>
    </row>
    <row r="599" spans="1:21" ht="12.75">
      <c r="A599" s="3"/>
      <c r="B599" s="3"/>
      <c r="C599" s="3"/>
      <c r="D599" s="3"/>
      <c r="E599" s="3"/>
      <c r="F599" s="3"/>
      <c r="G599" s="3"/>
      <c r="H599" s="3"/>
      <c r="I599" s="3"/>
      <c r="J599" s="3"/>
      <c r="K599" s="3"/>
      <c r="L599" s="3"/>
      <c r="M599" s="3"/>
      <c r="N599" s="3"/>
      <c r="O599" s="3"/>
      <c r="P599" s="3"/>
      <c r="Q599" s="3"/>
      <c r="R599" s="3"/>
      <c r="S599" s="3"/>
      <c r="T599" s="3"/>
      <c r="U599" s="3"/>
    </row>
    <row r="600" spans="1:21" ht="12.75">
      <c r="A600" s="3"/>
      <c r="B600" s="3"/>
      <c r="C600" s="3"/>
      <c r="D600" s="3"/>
      <c r="E600" s="3"/>
      <c r="F600" s="3"/>
      <c r="G600" s="3"/>
      <c r="H600" s="3"/>
      <c r="I600" s="3"/>
      <c r="J600" s="3"/>
      <c r="K600" s="3"/>
      <c r="L600" s="3"/>
      <c r="M600" s="3"/>
      <c r="N600" s="3"/>
      <c r="O600" s="3"/>
      <c r="P600" s="3"/>
      <c r="Q600" s="3"/>
      <c r="R600" s="3"/>
      <c r="S600" s="3"/>
      <c r="T600" s="3"/>
      <c r="U600" s="3"/>
    </row>
    <row r="601" spans="1:21" ht="12.75">
      <c r="A601" s="3"/>
      <c r="B601" s="3"/>
      <c r="C601" s="3"/>
      <c r="D601" s="3"/>
      <c r="E601" s="3"/>
      <c r="F601" s="3"/>
      <c r="G601" s="3"/>
      <c r="H601" s="3"/>
      <c r="I601" s="3"/>
      <c r="J601" s="3"/>
      <c r="K601" s="3"/>
      <c r="L601" s="3"/>
      <c r="M601" s="3"/>
      <c r="N601" s="3"/>
      <c r="O601" s="3"/>
      <c r="P601" s="3"/>
      <c r="Q601" s="3"/>
      <c r="R601" s="3"/>
      <c r="S601" s="3"/>
      <c r="T601" s="3"/>
      <c r="U601" s="3"/>
    </row>
    <row r="602" spans="1:21" ht="12.75">
      <c r="A602" s="3"/>
      <c r="B602" s="3"/>
      <c r="C602" s="3"/>
      <c r="D602" s="3"/>
      <c r="E602" s="3"/>
      <c r="F602" s="3"/>
      <c r="G602" s="3"/>
      <c r="H602" s="3"/>
      <c r="I602" s="3"/>
      <c r="J602" s="3"/>
      <c r="K602" s="3"/>
      <c r="L602" s="3"/>
      <c r="M602" s="3"/>
      <c r="N602" s="3"/>
      <c r="O602" s="3"/>
      <c r="P602" s="3"/>
      <c r="Q602" s="3"/>
      <c r="R602" s="3"/>
      <c r="S602" s="3"/>
      <c r="T602" s="3"/>
      <c r="U602" s="3"/>
    </row>
    <row r="603" spans="1:21" ht="12.75">
      <c r="A603" s="3"/>
      <c r="B603" s="3"/>
      <c r="C603" s="3"/>
      <c r="D603" s="3"/>
      <c r="E603" s="3"/>
      <c r="F603" s="3"/>
      <c r="G603" s="3"/>
      <c r="H603" s="3"/>
      <c r="I603" s="3"/>
      <c r="J603" s="3"/>
      <c r="K603" s="3"/>
      <c r="L603" s="3"/>
      <c r="M603" s="3"/>
      <c r="N603" s="3"/>
      <c r="O603" s="3"/>
      <c r="P603" s="3"/>
      <c r="Q603" s="3"/>
      <c r="R603" s="3"/>
      <c r="S603" s="3"/>
      <c r="T603" s="3"/>
      <c r="U603" s="3"/>
    </row>
    <row r="604" spans="1:21" ht="12.75">
      <c r="A604" s="3"/>
      <c r="B604" s="3"/>
      <c r="C604" s="3"/>
      <c r="D604" s="3"/>
      <c r="E604" s="3"/>
      <c r="F604" s="3"/>
      <c r="G604" s="3"/>
      <c r="H604" s="3"/>
      <c r="I604" s="3"/>
      <c r="J604" s="3"/>
      <c r="K604" s="3"/>
      <c r="L604" s="3"/>
      <c r="M604" s="3"/>
      <c r="N604" s="3"/>
      <c r="O604" s="3"/>
      <c r="P604" s="3"/>
      <c r="Q604" s="3"/>
      <c r="R604" s="3"/>
      <c r="S604" s="3"/>
      <c r="T604" s="3"/>
      <c r="U604" s="3"/>
    </row>
    <row r="605" spans="1:21" ht="12.75">
      <c r="A605" s="3"/>
      <c r="B605" s="3"/>
      <c r="C605" s="3"/>
      <c r="D605" s="3"/>
      <c r="E605" s="3"/>
      <c r="F605" s="3"/>
      <c r="G605" s="3"/>
      <c r="H605" s="3"/>
      <c r="I605" s="3"/>
      <c r="J605" s="3"/>
      <c r="K605" s="3"/>
      <c r="L605" s="3"/>
      <c r="M605" s="3"/>
      <c r="N605" s="3"/>
      <c r="O605" s="3"/>
      <c r="P605" s="3"/>
      <c r="Q605" s="3"/>
      <c r="R605" s="3"/>
      <c r="S605" s="3"/>
      <c r="T605" s="3"/>
      <c r="U605" s="3"/>
    </row>
    <row r="606" spans="1:21" ht="12.75">
      <c r="A606" s="3"/>
      <c r="B606" s="3"/>
      <c r="C606" s="3"/>
      <c r="D606" s="3"/>
      <c r="E606" s="3"/>
      <c r="F606" s="3"/>
      <c r="G606" s="3"/>
      <c r="H606" s="3"/>
      <c r="I606" s="3"/>
      <c r="J606" s="3"/>
      <c r="K606" s="3"/>
      <c r="L606" s="3"/>
      <c r="M606" s="3"/>
      <c r="N606" s="3"/>
      <c r="O606" s="3"/>
      <c r="P606" s="3"/>
      <c r="Q606" s="3"/>
      <c r="R606" s="3"/>
      <c r="S606" s="3"/>
      <c r="T606" s="3"/>
      <c r="U606" s="3"/>
    </row>
    <row r="607" spans="1:21" ht="12.75">
      <c r="A607" s="3"/>
      <c r="B607" s="3"/>
      <c r="C607" s="3"/>
      <c r="D607" s="3"/>
      <c r="E607" s="3"/>
      <c r="F607" s="3"/>
      <c r="G607" s="3"/>
      <c r="H607" s="3"/>
      <c r="I607" s="3"/>
      <c r="J607" s="3"/>
      <c r="K607" s="3"/>
      <c r="L607" s="3"/>
      <c r="M607" s="3"/>
      <c r="N607" s="3"/>
      <c r="O607" s="3"/>
      <c r="P607" s="3"/>
      <c r="Q607" s="3"/>
      <c r="R607" s="3"/>
      <c r="S607" s="3"/>
      <c r="T607" s="3"/>
      <c r="U607" s="3"/>
    </row>
    <row r="608" spans="1:21" ht="12.75">
      <c r="A608" s="3"/>
      <c r="B608" s="3"/>
      <c r="C608" s="3"/>
      <c r="D608" s="3"/>
      <c r="E608" s="3"/>
      <c r="F608" s="3"/>
      <c r="G608" s="3"/>
      <c r="H608" s="3"/>
      <c r="I608" s="3"/>
      <c r="J608" s="3"/>
      <c r="K608" s="3"/>
      <c r="L608" s="3"/>
      <c r="M608" s="3"/>
      <c r="N608" s="3"/>
      <c r="O608" s="3"/>
      <c r="P608" s="3"/>
      <c r="Q608" s="3"/>
      <c r="R608" s="3"/>
      <c r="S608" s="3"/>
      <c r="T608" s="3"/>
      <c r="U608" s="3"/>
    </row>
    <row r="609" spans="1:21" ht="12.75">
      <c r="A609" s="3"/>
      <c r="B609" s="3"/>
      <c r="C609" s="3"/>
      <c r="D609" s="3"/>
      <c r="E609" s="3"/>
      <c r="F609" s="3"/>
      <c r="G609" s="3"/>
      <c r="H609" s="3"/>
      <c r="I609" s="3"/>
      <c r="J609" s="3"/>
      <c r="K609" s="3"/>
      <c r="L609" s="3"/>
      <c r="M609" s="3"/>
      <c r="N609" s="3"/>
      <c r="O609" s="3"/>
      <c r="P609" s="3"/>
      <c r="Q609" s="3"/>
      <c r="R609" s="3"/>
      <c r="S609" s="3"/>
      <c r="T609" s="3"/>
      <c r="U609" s="3"/>
    </row>
    <row r="610" spans="1:21" ht="12.75">
      <c r="A610" s="3"/>
      <c r="B610" s="3"/>
      <c r="C610" s="3"/>
      <c r="D610" s="3"/>
      <c r="E610" s="3"/>
      <c r="F610" s="3"/>
      <c r="G610" s="3"/>
      <c r="H610" s="3"/>
      <c r="I610" s="3"/>
      <c r="J610" s="3"/>
      <c r="K610" s="3"/>
      <c r="L610" s="3"/>
      <c r="M610" s="3"/>
      <c r="N610" s="3"/>
      <c r="O610" s="3"/>
      <c r="P610" s="3"/>
      <c r="Q610" s="3"/>
      <c r="R610" s="3"/>
      <c r="S610" s="3"/>
      <c r="T610" s="3"/>
      <c r="U610" s="3"/>
    </row>
    <row r="611" spans="1:21" ht="12.75">
      <c r="A611" s="3"/>
      <c r="B611" s="3"/>
      <c r="C611" s="3"/>
      <c r="D611" s="3"/>
      <c r="E611" s="3"/>
      <c r="F611" s="3"/>
      <c r="G611" s="3"/>
      <c r="H611" s="3"/>
      <c r="I611" s="3"/>
      <c r="J611" s="3"/>
      <c r="K611" s="3"/>
      <c r="L611" s="3"/>
      <c r="M611" s="3"/>
      <c r="N611" s="3"/>
      <c r="O611" s="3"/>
      <c r="P611" s="3"/>
      <c r="Q611" s="3"/>
      <c r="R611" s="3"/>
      <c r="S611" s="3"/>
      <c r="T611" s="3"/>
      <c r="U611" s="3"/>
    </row>
    <row r="612" spans="1:21" ht="12.75">
      <c r="A612" s="3"/>
      <c r="B612" s="3"/>
      <c r="C612" s="3"/>
      <c r="D612" s="3"/>
      <c r="E612" s="3"/>
      <c r="F612" s="3"/>
      <c r="G612" s="3"/>
      <c r="H612" s="3"/>
      <c r="I612" s="3"/>
      <c r="J612" s="3"/>
      <c r="K612" s="3"/>
      <c r="L612" s="3"/>
      <c r="M612" s="3"/>
      <c r="N612" s="3"/>
      <c r="O612" s="3"/>
      <c r="P612" s="3"/>
      <c r="Q612" s="3"/>
      <c r="R612" s="3"/>
      <c r="S612" s="3"/>
      <c r="T612" s="3"/>
      <c r="U612" s="3"/>
    </row>
    <row r="613" spans="1:21" ht="12.75">
      <c r="A613" s="3"/>
      <c r="B613" s="3"/>
      <c r="C613" s="3"/>
      <c r="D613" s="3"/>
      <c r="E613" s="3"/>
      <c r="F613" s="3"/>
      <c r="G613" s="3"/>
      <c r="H613" s="3"/>
      <c r="I613" s="3"/>
      <c r="J613" s="3"/>
      <c r="K613" s="3"/>
      <c r="L613" s="3"/>
      <c r="M613" s="3"/>
      <c r="N613" s="3"/>
      <c r="O613" s="3"/>
      <c r="P613" s="3"/>
      <c r="Q613" s="3"/>
      <c r="R613" s="3"/>
      <c r="S613" s="3"/>
      <c r="T613" s="3"/>
      <c r="U613" s="3"/>
    </row>
    <row r="614" spans="1:21" ht="12.75">
      <c r="A614" s="3"/>
      <c r="B614" s="3"/>
      <c r="C614" s="3"/>
      <c r="D614" s="3"/>
      <c r="E614" s="3"/>
      <c r="F614" s="3"/>
      <c r="G614" s="3"/>
      <c r="H614" s="3"/>
      <c r="I614" s="3"/>
      <c r="J614" s="3"/>
      <c r="K614" s="3"/>
      <c r="L614" s="3"/>
      <c r="M614" s="3"/>
      <c r="N614" s="3"/>
      <c r="O614" s="3"/>
      <c r="P614" s="3"/>
      <c r="Q614" s="3"/>
      <c r="R614" s="3"/>
      <c r="S614" s="3"/>
      <c r="T614" s="3"/>
      <c r="U614" s="3"/>
    </row>
    <row r="615" spans="1:21" ht="12.75">
      <c r="A615" s="3"/>
      <c r="B615" s="3"/>
      <c r="C615" s="3"/>
      <c r="D615" s="3"/>
      <c r="E615" s="3"/>
      <c r="F615" s="3"/>
      <c r="G615" s="3"/>
      <c r="H615" s="3"/>
      <c r="I615" s="3"/>
      <c r="J615" s="3"/>
      <c r="K615" s="3"/>
      <c r="L615" s="3"/>
      <c r="M615" s="3"/>
      <c r="N615" s="3"/>
      <c r="O615" s="3"/>
      <c r="P615" s="3"/>
      <c r="Q615" s="3"/>
      <c r="R615" s="3"/>
      <c r="S615" s="3"/>
      <c r="T615" s="3"/>
      <c r="U615" s="3"/>
    </row>
    <row r="616" spans="1:21" ht="12.75">
      <c r="A616" s="3"/>
      <c r="B616" s="3"/>
      <c r="C616" s="3"/>
      <c r="D616" s="3"/>
      <c r="E616" s="3"/>
      <c r="F616" s="3"/>
      <c r="G616" s="3"/>
      <c r="H616" s="3"/>
      <c r="I616" s="3"/>
      <c r="J616" s="3"/>
      <c r="K616" s="3"/>
      <c r="L616" s="3"/>
      <c r="M616" s="3"/>
      <c r="N616" s="3"/>
      <c r="O616" s="3"/>
      <c r="P616" s="3"/>
      <c r="Q616" s="3"/>
      <c r="R616" s="3"/>
      <c r="S616" s="3"/>
      <c r="T616" s="3"/>
      <c r="U616" s="3"/>
    </row>
    <row r="617" spans="1:21" ht="12.75">
      <c r="A617" s="3"/>
      <c r="B617" s="3"/>
      <c r="C617" s="3"/>
      <c r="D617" s="3"/>
      <c r="E617" s="3"/>
      <c r="F617" s="3"/>
      <c r="G617" s="3"/>
      <c r="H617" s="3"/>
      <c r="I617" s="3"/>
      <c r="J617" s="3"/>
      <c r="K617" s="3"/>
      <c r="L617" s="3"/>
      <c r="M617" s="3"/>
      <c r="N617" s="3"/>
      <c r="O617" s="3"/>
      <c r="P617" s="3"/>
      <c r="Q617" s="3"/>
      <c r="R617" s="3"/>
      <c r="S617" s="3"/>
      <c r="T617" s="3"/>
      <c r="U617" s="3"/>
    </row>
    <row r="618" spans="1:21" ht="12.75">
      <c r="A618" s="3"/>
      <c r="B618" s="3"/>
      <c r="C618" s="3"/>
      <c r="D618" s="3"/>
      <c r="E618" s="3"/>
      <c r="F618" s="3"/>
      <c r="G618" s="3"/>
      <c r="H618" s="3"/>
      <c r="I618" s="3"/>
      <c r="J618" s="3"/>
      <c r="K618" s="3"/>
      <c r="L618" s="3"/>
      <c r="M618" s="3"/>
      <c r="N618" s="3"/>
      <c r="O618" s="3"/>
      <c r="P618" s="3"/>
      <c r="Q618" s="3"/>
      <c r="R618" s="3"/>
      <c r="S618" s="3"/>
      <c r="T618" s="3"/>
      <c r="U618" s="3"/>
    </row>
    <row r="619" spans="1:21" ht="12.75">
      <c r="A619" s="3"/>
      <c r="B619" s="3"/>
      <c r="C619" s="3"/>
      <c r="D619" s="3"/>
      <c r="E619" s="3"/>
      <c r="F619" s="3"/>
      <c r="G619" s="3"/>
      <c r="H619" s="3"/>
      <c r="I619" s="3"/>
      <c r="J619" s="3"/>
      <c r="K619" s="3"/>
      <c r="L619" s="3"/>
      <c r="M619" s="3"/>
      <c r="N619" s="3"/>
      <c r="O619" s="3"/>
      <c r="P619" s="3"/>
      <c r="Q619" s="3"/>
      <c r="R619" s="3"/>
      <c r="S619" s="3"/>
      <c r="T619" s="3"/>
      <c r="U619" s="3"/>
    </row>
    <row r="620" spans="1:21" ht="12.75">
      <c r="A620" s="3"/>
      <c r="B620" s="3"/>
      <c r="C620" s="3"/>
      <c r="D620" s="3"/>
      <c r="E620" s="3"/>
      <c r="F620" s="3"/>
      <c r="G620" s="3"/>
      <c r="H620" s="3"/>
      <c r="I620" s="3"/>
      <c r="J620" s="3"/>
      <c r="K620" s="3"/>
      <c r="L620" s="3"/>
      <c r="M620" s="3"/>
      <c r="N620" s="3"/>
      <c r="O620" s="3"/>
      <c r="P620" s="3"/>
      <c r="Q620" s="3"/>
      <c r="R620" s="3"/>
      <c r="S620" s="3"/>
      <c r="T620" s="3"/>
      <c r="U620" s="3"/>
    </row>
    <row r="621" spans="1:21" ht="12.75">
      <c r="A621" s="3"/>
      <c r="B621" s="3"/>
      <c r="C621" s="3"/>
      <c r="D621" s="3"/>
      <c r="E621" s="3"/>
      <c r="F621" s="3"/>
      <c r="G621" s="3"/>
      <c r="H621" s="3"/>
      <c r="I621" s="3"/>
      <c r="J621" s="3"/>
      <c r="K621" s="3"/>
      <c r="L621" s="3"/>
      <c r="M621" s="3"/>
      <c r="N621" s="3"/>
      <c r="O621" s="3"/>
      <c r="P621" s="3"/>
      <c r="Q621" s="3"/>
      <c r="R621" s="3"/>
      <c r="S621" s="3"/>
      <c r="T621" s="3"/>
      <c r="U621" s="3"/>
    </row>
    <row r="622" spans="1:21" ht="12.75">
      <c r="A622" s="3"/>
      <c r="B622" s="3"/>
      <c r="C622" s="3"/>
      <c r="D622" s="3"/>
      <c r="E622" s="3"/>
      <c r="F622" s="3"/>
      <c r="G622" s="3"/>
      <c r="H622" s="3"/>
      <c r="I622" s="3"/>
      <c r="J622" s="3"/>
      <c r="K622" s="3"/>
      <c r="L622" s="3"/>
      <c r="M622" s="3"/>
      <c r="N622" s="3"/>
      <c r="O622" s="3"/>
      <c r="P622" s="3"/>
      <c r="Q622" s="3"/>
      <c r="R622" s="3"/>
      <c r="S622" s="3"/>
      <c r="T622" s="3"/>
      <c r="U622" s="3"/>
    </row>
    <row r="623" spans="1:21" ht="12.75">
      <c r="A623" s="3"/>
      <c r="B623" s="3"/>
      <c r="C623" s="3"/>
      <c r="D623" s="3"/>
      <c r="E623" s="3"/>
      <c r="F623" s="3"/>
      <c r="G623" s="3"/>
      <c r="H623" s="3"/>
      <c r="I623" s="3"/>
      <c r="J623" s="3"/>
      <c r="K623" s="3"/>
      <c r="L623" s="3"/>
      <c r="M623" s="3"/>
      <c r="N623" s="3"/>
      <c r="O623" s="3"/>
      <c r="P623" s="3"/>
      <c r="Q623" s="3"/>
      <c r="R623" s="3"/>
      <c r="S623" s="3"/>
      <c r="T623" s="3"/>
      <c r="U623" s="3"/>
    </row>
    <row r="624" spans="1:21" ht="12.75">
      <c r="A624" s="3"/>
      <c r="B624" s="3"/>
      <c r="C624" s="3"/>
      <c r="D624" s="3"/>
      <c r="E624" s="3"/>
      <c r="F624" s="3"/>
      <c r="G624" s="3"/>
      <c r="H624" s="3"/>
      <c r="I624" s="3"/>
      <c r="J624" s="3"/>
      <c r="K624" s="3"/>
      <c r="L624" s="3"/>
      <c r="M624" s="3"/>
      <c r="N624" s="3"/>
      <c r="O624" s="3"/>
      <c r="P624" s="3"/>
      <c r="Q624" s="3"/>
      <c r="R624" s="3"/>
      <c r="S624" s="3"/>
      <c r="T624" s="3"/>
      <c r="U624" s="3"/>
    </row>
    <row r="625" spans="1:21" ht="12.75">
      <c r="A625" s="3"/>
      <c r="B625" s="3"/>
      <c r="C625" s="3"/>
      <c r="D625" s="3"/>
      <c r="E625" s="3"/>
      <c r="F625" s="3"/>
      <c r="G625" s="3"/>
      <c r="H625" s="3"/>
      <c r="I625" s="3"/>
      <c r="J625" s="3"/>
      <c r="K625" s="3"/>
      <c r="L625" s="3"/>
      <c r="M625" s="3"/>
      <c r="N625" s="3"/>
      <c r="O625" s="3"/>
      <c r="P625" s="3"/>
      <c r="Q625" s="3"/>
      <c r="R625" s="3"/>
      <c r="S625" s="3"/>
      <c r="T625" s="3"/>
      <c r="U625" s="3"/>
    </row>
    <row r="626" spans="1:21" ht="12.75">
      <c r="A626" s="3"/>
      <c r="B626" s="3"/>
      <c r="C626" s="3"/>
      <c r="D626" s="3"/>
      <c r="E626" s="3"/>
      <c r="F626" s="3"/>
      <c r="G626" s="3"/>
      <c r="H626" s="3"/>
      <c r="I626" s="3"/>
      <c r="J626" s="3"/>
      <c r="K626" s="3"/>
      <c r="L626" s="3"/>
      <c r="M626" s="3"/>
      <c r="N626" s="3"/>
      <c r="O626" s="3"/>
      <c r="P626" s="3"/>
      <c r="Q626" s="3"/>
      <c r="R626" s="3"/>
      <c r="S626" s="3"/>
      <c r="T626" s="3"/>
      <c r="U626" s="3"/>
    </row>
    <row r="627" spans="1:21" ht="12.75">
      <c r="A627" s="3"/>
      <c r="B627" s="3"/>
      <c r="C627" s="3"/>
      <c r="D627" s="3"/>
      <c r="E627" s="3"/>
      <c r="F627" s="3"/>
      <c r="G627" s="3"/>
      <c r="H627" s="3"/>
      <c r="I627" s="3"/>
      <c r="J627" s="3"/>
      <c r="K627" s="3"/>
      <c r="L627" s="3"/>
      <c r="M627" s="3"/>
      <c r="N627" s="3"/>
      <c r="O627" s="3"/>
      <c r="P627" s="3"/>
      <c r="Q627" s="3"/>
      <c r="R627" s="3"/>
      <c r="S627" s="3"/>
      <c r="T627" s="3"/>
      <c r="U627" s="3"/>
    </row>
    <row r="628" spans="1:21" ht="12.75">
      <c r="A628" s="3"/>
      <c r="B628" s="3"/>
      <c r="C628" s="3"/>
      <c r="D628" s="3"/>
      <c r="E628" s="3"/>
      <c r="F628" s="3"/>
      <c r="G628" s="3"/>
      <c r="H628" s="3"/>
      <c r="I628" s="3"/>
      <c r="J628" s="3"/>
      <c r="K628" s="3"/>
      <c r="L628" s="3"/>
      <c r="M628" s="3"/>
      <c r="N628" s="3"/>
      <c r="O628" s="3"/>
      <c r="P628" s="3"/>
      <c r="Q628" s="3"/>
      <c r="R628" s="3"/>
      <c r="S628" s="3"/>
      <c r="T628" s="3"/>
      <c r="U628" s="3"/>
    </row>
    <row r="629" spans="1:21" ht="12.75">
      <c r="A629" s="3"/>
      <c r="B629" s="3"/>
      <c r="C629" s="3"/>
      <c r="D629" s="3"/>
      <c r="E629" s="3"/>
      <c r="F629" s="3"/>
      <c r="G629" s="3"/>
      <c r="H629" s="3"/>
      <c r="I629" s="3"/>
      <c r="J629" s="3"/>
      <c r="K629" s="3"/>
      <c r="L629" s="3"/>
      <c r="M629" s="3"/>
      <c r="N629" s="3"/>
      <c r="O629" s="3"/>
      <c r="P629" s="3"/>
      <c r="Q629" s="3"/>
      <c r="R629" s="3"/>
      <c r="S629" s="3"/>
      <c r="T629" s="3"/>
      <c r="U629" s="3"/>
    </row>
    <row r="630" spans="1:21" ht="12.75">
      <c r="A630" s="3"/>
      <c r="B630" s="3"/>
      <c r="C630" s="3"/>
      <c r="D630" s="3"/>
      <c r="E630" s="3"/>
      <c r="F630" s="3"/>
      <c r="G630" s="3"/>
      <c r="H630" s="3"/>
      <c r="I630" s="3"/>
      <c r="J630" s="3"/>
      <c r="K630" s="3"/>
      <c r="L630" s="3"/>
      <c r="M630" s="3"/>
      <c r="N630" s="3"/>
      <c r="O630" s="3"/>
      <c r="P630" s="3"/>
      <c r="Q630" s="3"/>
      <c r="R630" s="3"/>
      <c r="S630" s="3"/>
      <c r="T630" s="3"/>
      <c r="U630" s="3"/>
    </row>
    <row r="631" spans="1:21" ht="12.75">
      <c r="A631" s="3"/>
      <c r="B631" s="3"/>
      <c r="C631" s="3"/>
      <c r="D631" s="3"/>
      <c r="E631" s="3"/>
      <c r="F631" s="3"/>
      <c r="G631" s="3"/>
      <c r="H631" s="3"/>
      <c r="I631" s="3"/>
      <c r="J631" s="3"/>
      <c r="K631" s="3"/>
      <c r="L631" s="3"/>
      <c r="M631" s="3"/>
      <c r="N631" s="3"/>
      <c r="O631" s="3"/>
      <c r="P631" s="3"/>
      <c r="Q631" s="3"/>
      <c r="R631" s="3"/>
      <c r="S631" s="3"/>
      <c r="T631" s="3"/>
      <c r="U631" s="3"/>
    </row>
    <row r="632" spans="1:21" ht="12.75">
      <c r="A632" s="3"/>
      <c r="B632" s="3"/>
      <c r="C632" s="3"/>
      <c r="D632" s="3"/>
      <c r="E632" s="3"/>
      <c r="F632" s="3"/>
      <c r="G632" s="3"/>
      <c r="H632" s="3"/>
      <c r="I632" s="3"/>
      <c r="J632" s="3"/>
      <c r="K632" s="3"/>
      <c r="L632" s="3"/>
      <c r="M632" s="3"/>
      <c r="N632" s="3"/>
      <c r="O632" s="3"/>
      <c r="P632" s="3"/>
      <c r="Q632" s="3"/>
      <c r="R632" s="3"/>
      <c r="S632" s="3"/>
      <c r="T632" s="3"/>
      <c r="U632" s="3"/>
    </row>
    <row r="633" spans="1:21" ht="12.75">
      <c r="A633" s="3"/>
      <c r="B633" s="3"/>
      <c r="C633" s="3"/>
      <c r="D633" s="3"/>
      <c r="E633" s="3"/>
      <c r="F633" s="3"/>
      <c r="G633" s="3"/>
      <c r="H633" s="3"/>
      <c r="I633" s="3"/>
      <c r="J633" s="3"/>
      <c r="K633" s="3"/>
      <c r="L633" s="3"/>
      <c r="M633" s="3"/>
      <c r="N633" s="3"/>
      <c r="O633" s="3"/>
      <c r="P633" s="3"/>
      <c r="Q633" s="3"/>
      <c r="R633" s="3"/>
      <c r="S633" s="3"/>
      <c r="T633" s="3"/>
      <c r="U633" s="3"/>
    </row>
    <row r="634" spans="1:21" ht="12.75">
      <c r="A634" s="3"/>
      <c r="B634" s="3"/>
      <c r="C634" s="3"/>
      <c r="D634" s="3"/>
      <c r="E634" s="3"/>
      <c r="F634" s="3"/>
      <c r="G634" s="3"/>
      <c r="H634" s="3"/>
      <c r="I634" s="3"/>
      <c r="J634" s="3"/>
      <c r="K634" s="3"/>
      <c r="L634" s="3"/>
      <c r="M634" s="3"/>
      <c r="N634" s="3"/>
      <c r="O634" s="3"/>
      <c r="P634" s="3"/>
      <c r="Q634" s="3"/>
      <c r="R634" s="3"/>
      <c r="S634" s="3"/>
      <c r="T634" s="3"/>
      <c r="U634" s="3"/>
    </row>
    <row r="635" spans="1:21" ht="12.75">
      <c r="A635" s="3"/>
      <c r="B635" s="3"/>
      <c r="C635" s="3"/>
      <c r="D635" s="3"/>
      <c r="E635" s="3"/>
      <c r="F635" s="3"/>
      <c r="G635" s="3"/>
      <c r="H635" s="3"/>
      <c r="I635" s="3"/>
      <c r="J635" s="3"/>
      <c r="K635" s="3"/>
      <c r="L635" s="3"/>
      <c r="M635" s="3"/>
      <c r="N635" s="3"/>
      <c r="O635" s="3"/>
      <c r="P635" s="3"/>
      <c r="Q635" s="3"/>
      <c r="R635" s="3"/>
      <c r="S635" s="3"/>
      <c r="T635" s="3"/>
      <c r="U635" s="3"/>
    </row>
    <row r="636" spans="1:21" ht="12.75">
      <c r="A636" s="3"/>
      <c r="B636" s="3"/>
      <c r="C636" s="3"/>
      <c r="D636" s="3"/>
      <c r="E636" s="3"/>
      <c r="F636" s="3"/>
      <c r="G636" s="3"/>
      <c r="H636" s="3"/>
      <c r="I636" s="3"/>
      <c r="J636" s="3"/>
      <c r="K636" s="3"/>
      <c r="L636" s="3"/>
      <c r="M636" s="3"/>
      <c r="N636" s="3"/>
      <c r="O636" s="3"/>
      <c r="P636" s="3"/>
      <c r="Q636" s="3"/>
      <c r="R636" s="3"/>
      <c r="S636" s="3"/>
      <c r="T636" s="3"/>
      <c r="U636" s="3"/>
    </row>
    <row r="637" spans="1:21" ht="12.75">
      <c r="A637" s="3"/>
      <c r="B637" s="3"/>
      <c r="C637" s="3"/>
      <c r="D637" s="3"/>
      <c r="E637" s="3"/>
      <c r="F637" s="3"/>
      <c r="G637" s="3"/>
      <c r="H637" s="3"/>
      <c r="I637" s="3"/>
      <c r="J637" s="3"/>
      <c r="K637" s="3"/>
      <c r="L637" s="3"/>
      <c r="M637" s="3"/>
      <c r="N637" s="3"/>
      <c r="O637" s="3"/>
      <c r="P637" s="3"/>
      <c r="Q637" s="3"/>
      <c r="R637" s="3"/>
      <c r="S637" s="3"/>
      <c r="T637" s="3"/>
      <c r="U637" s="3"/>
    </row>
    <row r="638" spans="1:21" ht="12.75">
      <c r="A638" s="3"/>
      <c r="B638" s="3"/>
      <c r="C638" s="3"/>
      <c r="D638" s="3"/>
      <c r="E638" s="3"/>
      <c r="F638" s="3"/>
      <c r="G638" s="3"/>
      <c r="H638" s="3"/>
      <c r="I638" s="3"/>
      <c r="J638" s="3"/>
      <c r="K638" s="3"/>
      <c r="L638" s="3"/>
      <c r="M638" s="3"/>
      <c r="N638" s="3"/>
      <c r="O638" s="3"/>
      <c r="P638" s="3"/>
      <c r="Q638" s="3"/>
      <c r="R638" s="3"/>
      <c r="S638" s="3"/>
      <c r="T638" s="3"/>
      <c r="U638" s="3"/>
    </row>
    <row r="639" spans="1:21" ht="12.75">
      <c r="A639" s="3"/>
      <c r="B639" s="3"/>
      <c r="C639" s="3"/>
      <c r="D639" s="3"/>
      <c r="E639" s="3"/>
      <c r="F639" s="3"/>
      <c r="G639" s="3"/>
      <c r="H639" s="3"/>
      <c r="I639" s="3"/>
      <c r="J639" s="3"/>
      <c r="K639" s="3"/>
      <c r="L639" s="3"/>
      <c r="M639" s="3"/>
      <c r="N639" s="3"/>
      <c r="O639" s="3"/>
      <c r="P639" s="3"/>
      <c r="Q639" s="3"/>
      <c r="R639" s="3"/>
      <c r="S639" s="3"/>
      <c r="T639" s="3"/>
      <c r="U639" s="3"/>
    </row>
    <row r="640" spans="1:21" ht="12.75">
      <c r="A640" s="3"/>
      <c r="B640" s="3"/>
      <c r="C640" s="3"/>
      <c r="D640" s="3"/>
      <c r="E640" s="3"/>
      <c r="F640" s="3"/>
      <c r="G640" s="3"/>
      <c r="H640" s="3"/>
      <c r="I640" s="3"/>
      <c r="J640" s="3"/>
      <c r="K640" s="3"/>
      <c r="L640" s="3"/>
      <c r="M640" s="3"/>
      <c r="N640" s="3"/>
      <c r="O640" s="3"/>
      <c r="P640" s="3"/>
      <c r="Q640" s="3"/>
      <c r="R640" s="3"/>
      <c r="S640" s="3"/>
      <c r="T640" s="3"/>
      <c r="U640" s="3"/>
    </row>
    <row r="641" spans="1:21" ht="12.75">
      <c r="A641" s="3"/>
      <c r="B641" s="3"/>
      <c r="C641" s="3"/>
      <c r="D641" s="3"/>
      <c r="E641" s="3"/>
      <c r="F641" s="3"/>
      <c r="G641" s="3"/>
      <c r="H641" s="3"/>
      <c r="I641" s="3"/>
      <c r="J641" s="3"/>
      <c r="K641" s="3"/>
      <c r="L641" s="3"/>
      <c r="M641" s="3"/>
      <c r="N641" s="3"/>
      <c r="O641" s="3"/>
      <c r="P641" s="3"/>
      <c r="Q641" s="3"/>
      <c r="R641" s="3"/>
      <c r="S641" s="3"/>
      <c r="T641" s="3"/>
      <c r="U641" s="3"/>
    </row>
    <row r="642" spans="1:21" ht="12.75">
      <c r="A642" s="3"/>
      <c r="B642" s="3"/>
      <c r="C642" s="3"/>
      <c r="D642" s="3"/>
      <c r="E642" s="3"/>
      <c r="F642" s="3"/>
      <c r="G642" s="3"/>
      <c r="H642" s="3"/>
      <c r="I642" s="3"/>
      <c r="J642" s="3"/>
      <c r="K642" s="3"/>
      <c r="L642" s="3"/>
      <c r="M642" s="3"/>
      <c r="N642" s="3"/>
      <c r="O642" s="3"/>
      <c r="P642" s="3"/>
      <c r="Q642" s="3"/>
      <c r="R642" s="3"/>
      <c r="S642" s="3"/>
      <c r="T642" s="3"/>
      <c r="U642" s="3"/>
    </row>
    <row r="643" spans="1:21" ht="12.75">
      <c r="A643" s="3"/>
      <c r="B643" s="3"/>
      <c r="C643" s="3"/>
      <c r="D643" s="3"/>
      <c r="E643" s="3"/>
      <c r="F643" s="3"/>
      <c r="G643" s="3"/>
      <c r="H643" s="3"/>
      <c r="I643" s="3"/>
      <c r="J643" s="3"/>
      <c r="K643" s="3"/>
      <c r="L643" s="3"/>
      <c r="M643" s="3"/>
      <c r="N643" s="3"/>
      <c r="O643" s="3"/>
      <c r="P643" s="3"/>
      <c r="Q643" s="3"/>
      <c r="R643" s="3"/>
      <c r="S643" s="3"/>
      <c r="T643" s="3"/>
      <c r="U643" s="3"/>
    </row>
    <row r="644" spans="1:21" ht="12.75">
      <c r="A644" s="3"/>
      <c r="B644" s="3"/>
      <c r="C644" s="3"/>
      <c r="D644" s="3"/>
      <c r="E644" s="3"/>
      <c r="F644" s="3"/>
      <c r="G644" s="3"/>
      <c r="H644" s="3"/>
      <c r="I644" s="3"/>
      <c r="J644" s="3"/>
      <c r="K644" s="3"/>
      <c r="L644" s="3"/>
      <c r="M644" s="3"/>
      <c r="N644" s="3"/>
      <c r="O644" s="3"/>
      <c r="P644" s="3"/>
      <c r="Q644" s="3"/>
      <c r="R644" s="3"/>
      <c r="S644" s="3"/>
      <c r="T644" s="3"/>
      <c r="U644" s="3"/>
    </row>
    <row r="645" spans="1:21" ht="12.75">
      <c r="A645" s="3"/>
      <c r="B645" s="3"/>
      <c r="C645" s="3"/>
      <c r="D645" s="3"/>
      <c r="E645" s="3"/>
      <c r="F645" s="3"/>
      <c r="G645" s="3"/>
      <c r="H645" s="3"/>
      <c r="I645" s="3"/>
      <c r="J645" s="3"/>
      <c r="K645" s="3"/>
      <c r="L645" s="3"/>
      <c r="M645" s="3"/>
      <c r="N645" s="3"/>
      <c r="O645" s="3"/>
      <c r="P645" s="3"/>
      <c r="Q645" s="3"/>
      <c r="R645" s="3"/>
      <c r="S645" s="3"/>
      <c r="T645" s="3"/>
      <c r="U645" s="3"/>
    </row>
    <row r="646" spans="1:21" ht="12.75">
      <c r="A646" s="3"/>
      <c r="B646" s="3"/>
      <c r="C646" s="3"/>
      <c r="D646" s="3"/>
      <c r="E646" s="3"/>
      <c r="F646" s="3"/>
      <c r="G646" s="3"/>
      <c r="H646" s="3"/>
      <c r="I646" s="3"/>
      <c r="J646" s="3"/>
      <c r="K646" s="3"/>
      <c r="L646" s="3"/>
      <c r="M646" s="3"/>
      <c r="N646" s="3"/>
      <c r="O646" s="3"/>
      <c r="P646" s="3"/>
      <c r="Q646" s="3"/>
      <c r="R646" s="3"/>
      <c r="S646" s="3"/>
      <c r="T646" s="3"/>
      <c r="U646" s="3"/>
    </row>
    <row r="647" spans="1:21" ht="12.75">
      <c r="A647" s="3"/>
      <c r="B647" s="3"/>
      <c r="C647" s="3"/>
      <c r="D647" s="3"/>
      <c r="E647" s="3"/>
      <c r="F647" s="3"/>
      <c r="G647" s="3"/>
      <c r="H647" s="3"/>
      <c r="I647" s="3"/>
      <c r="J647" s="3"/>
      <c r="K647" s="3"/>
      <c r="L647" s="3"/>
      <c r="M647" s="3"/>
      <c r="N647" s="3"/>
      <c r="O647" s="3"/>
      <c r="P647" s="3"/>
      <c r="Q647" s="3"/>
      <c r="R647" s="3"/>
      <c r="S647" s="3"/>
      <c r="T647" s="3"/>
      <c r="U647" s="3"/>
    </row>
    <row r="648" spans="1:21" ht="12.75">
      <c r="A648" s="3"/>
      <c r="B648" s="3"/>
      <c r="C648" s="3"/>
      <c r="D648" s="3"/>
      <c r="E648" s="3"/>
      <c r="F648" s="3"/>
      <c r="G648" s="3"/>
      <c r="H648" s="3"/>
      <c r="I648" s="3"/>
      <c r="J648" s="3"/>
      <c r="K648" s="3"/>
      <c r="L648" s="3"/>
      <c r="M648" s="3"/>
      <c r="N648" s="3"/>
      <c r="O648" s="3"/>
      <c r="P648" s="3"/>
      <c r="Q648" s="3"/>
      <c r="R648" s="3"/>
      <c r="S648" s="3"/>
      <c r="T648" s="3"/>
      <c r="U648" s="3"/>
    </row>
    <row r="649" spans="1:21" ht="12.75">
      <c r="A649" s="3"/>
      <c r="B649" s="3"/>
      <c r="C649" s="3"/>
      <c r="D649" s="3"/>
      <c r="E649" s="3"/>
      <c r="F649" s="3"/>
      <c r="G649" s="3"/>
      <c r="H649" s="3"/>
      <c r="I649" s="3"/>
      <c r="J649" s="3"/>
      <c r="K649" s="3"/>
      <c r="L649" s="3"/>
      <c r="M649" s="3"/>
      <c r="N649" s="3"/>
      <c r="O649" s="3"/>
      <c r="P649" s="3"/>
      <c r="Q649" s="3"/>
      <c r="R649" s="3"/>
      <c r="S649" s="3"/>
      <c r="T649" s="3"/>
      <c r="U649" s="3"/>
    </row>
    <row r="650" spans="1:21" ht="12.75">
      <c r="A650" s="3"/>
      <c r="B650" s="3"/>
      <c r="C650" s="3"/>
      <c r="D650" s="3"/>
      <c r="E650" s="3"/>
      <c r="F650" s="3"/>
      <c r="G650" s="3"/>
      <c r="H650" s="3"/>
      <c r="I650" s="3"/>
      <c r="J650" s="3"/>
      <c r="K650" s="3"/>
      <c r="L650" s="3"/>
      <c r="M650" s="3"/>
      <c r="N650" s="3"/>
      <c r="O650" s="3"/>
      <c r="P650" s="3"/>
      <c r="Q650" s="3"/>
      <c r="R650" s="3"/>
      <c r="S650" s="3"/>
      <c r="T650" s="3"/>
      <c r="U650" s="3"/>
    </row>
    <row r="651" spans="1:21" ht="12.75">
      <c r="A651" s="3"/>
      <c r="B651" s="3"/>
      <c r="C651" s="3"/>
      <c r="D651" s="3"/>
      <c r="E651" s="3"/>
      <c r="F651" s="3"/>
      <c r="G651" s="3"/>
      <c r="H651" s="3"/>
      <c r="I651" s="3"/>
      <c r="J651" s="3"/>
      <c r="K651" s="3"/>
      <c r="L651" s="3"/>
      <c r="M651" s="3"/>
      <c r="N651" s="3"/>
      <c r="O651" s="3"/>
      <c r="P651" s="3"/>
      <c r="Q651" s="3"/>
      <c r="R651" s="3"/>
      <c r="S651" s="3"/>
      <c r="T651" s="3"/>
      <c r="U651" s="3"/>
    </row>
    <row r="652" spans="1:21" ht="12.75">
      <c r="A652" s="3"/>
      <c r="B652" s="3"/>
      <c r="C652" s="3"/>
      <c r="D652" s="3"/>
      <c r="E652" s="3"/>
      <c r="F652" s="3"/>
      <c r="G652" s="3"/>
      <c r="H652" s="3"/>
      <c r="I652" s="3"/>
      <c r="J652" s="3"/>
      <c r="K652" s="3"/>
      <c r="L652" s="3"/>
      <c r="M652" s="3"/>
      <c r="N652" s="3"/>
      <c r="O652" s="3"/>
      <c r="P652" s="3"/>
      <c r="Q652" s="3"/>
      <c r="R652" s="3"/>
      <c r="S652" s="3"/>
      <c r="T652" s="3"/>
      <c r="U652" s="3"/>
    </row>
    <row r="653" spans="1:21" ht="12.75">
      <c r="A653" s="3"/>
      <c r="B653" s="3"/>
      <c r="C653" s="3"/>
      <c r="D653" s="3"/>
      <c r="E653" s="3"/>
      <c r="F653" s="3"/>
      <c r="G653" s="3"/>
      <c r="H653" s="3"/>
      <c r="I653" s="3"/>
      <c r="J653" s="3"/>
      <c r="K653" s="3"/>
      <c r="L653" s="3"/>
      <c r="M653" s="3"/>
      <c r="N653" s="3"/>
      <c r="O653" s="3"/>
      <c r="P653" s="3"/>
      <c r="Q653" s="3"/>
      <c r="R653" s="3"/>
      <c r="S653" s="3"/>
      <c r="T653" s="3"/>
      <c r="U653" s="3"/>
    </row>
    <row r="654" spans="1:21" ht="12.75">
      <c r="A654" s="3"/>
      <c r="B654" s="3"/>
      <c r="C654" s="3"/>
      <c r="D654" s="3"/>
      <c r="E654" s="3"/>
      <c r="F654" s="3"/>
      <c r="G654" s="3"/>
      <c r="H654" s="3"/>
      <c r="I654" s="3"/>
      <c r="J654" s="3"/>
      <c r="K654" s="3"/>
      <c r="L654" s="3"/>
      <c r="M654" s="3"/>
      <c r="N654" s="3"/>
      <c r="O654" s="3"/>
      <c r="P654" s="3"/>
      <c r="Q654" s="3"/>
      <c r="R654" s="3"/>
      <c r="S654" s="3"/>
      <c r="T654" s="3"/>
      <c r="U654" s="3"/>
    </row>
    <row r="655" spans="1:21" ht="12.75">
      <c r="A655" s="3"/>
      <c r="B655" s="3"/>
      <c r="C655" s="3"/>
      <c r="D655" s="3"/>
      <c r="E655" s="3"/>
      <c r="F655" s="3"/>
      <c r="G655" s="3"/>
      <c r="H655" s="3"/>
      <c r="I655" s="3"/>
      <c r="J655" s="3"/>
      <c r="K655" s="3"/>
      <c r="L655" s="3"/>
      <c r="M655" s="3"/>
      <c r="N655" s="3"/>
      <c r="O655" s="3"/>
      <c r="P655" s="3"/>
      <c r="Q655" s="3"/>
      <c r="R655" s="3"/>
      <c r="S655" s="3"/>
      <c r="T655" s="3"/>
      <c r="U655" s="3"/>
    </row>
    <row r="656" spans="1:21" ht="12.75">
      <c r="A656" s="3"/>
      <c r="B656" s="3"/>
      <c r="C656" s="3"/>
      <c r="D656" s="3"/>
      <c r="E656" s="3"/>
      <c r="F656" s="3"/>
      <c r="G656" s="3"/>
      <c r="H656" s="3"/>
      <c r="I656" s="3"/>
      <c r="J656" s="3"/>
      <c r="K656" s="3"/>
      <c r="L656" s="3"/>
      <c r="M656" s="3"/>
      <c r="N656" s="3"/>
      <c r="O656" s="3"/>
      <c r="P656" s="3"/>
      <c r="Q656" s="3"/>
      <c r="R656" s="3"/>
      <c r="S656" s="3"/>
      <c r="T656" s="3"/>
      <c r="U656" s="3"/>
    </row>
    <row r="657" spans="1:21" ht="12.75">
      <c r="A657" s="3"/>
      <c r="B657" s="3"/>
      <c r="C657" s="3"/>
      <c r="D657" s="3"/>
      <c r="E657" s="3"/>
      <c r="F657" s="3"/>
      <c r="G657" s="3"/>
      <c r="H657" s="3"/>
      <c r="I657" s="3"/>
      <c r="J657" s="3"/>
      <c r="K657" s="3"/>
      <c r="L657" s="3"/>
      <c r="M657" s="3"/>
      <c r="N657" s="3"/>
      <c r="O657" s="3"/>
      <c r="P657" s="3"/>
      <c r="Q657" s="3"/>
      <c r="R657" s="3"/>
      <c r="S657" s="3"/>
      <c r="T657" s="3"/>
      <c r="U657" s="3"/>
    </row>
    <row r="658" spans="1:21" ht="12.75">
      <c r="A658" s="3"/>
      <c r="B658" s="3"/>
      <c r="C658" s="3"/>
      <c r="D658" s="3"/>
      <c r="E658" s="3"/>
      <c r="F658" s="3"/>
      <c r="G658" s="3"/>
      <c r="H658" s="3"/>
      <c r="I658" s="3"/>
      <c r="J658" s="3"/>
      <c r="K658" s="3"/>
      <c r="L658" s="3"/>
      <c r="M658" s="3"/>
      <c r="N658" s="3"/>
      <c r="O658" s="3"/>
      <c r="P658" s="3"/>
      <c r="Q658" s="3"/>
      <c r="R658" s="3"/>
      <c r="S658" s="3"/>
      <c r="T658" s="3"/>
      <c r="U658" s="3"/>
    </row>
    <row r="659" spans="1:21" ht="12.75">
      <c r="A659" s="3"/>
      <c r="B659" s="3"/>
      <c r="C659" s="3"/>
      <c r="D659" s="3"/>
      <c r="E659" s="3"/>
      <c r="F659" s="3"/>
      <c r="G659" s="3"/>
      <c r="H659" s="3"/>
      <c r="I659" s="3"/>
      <c r="J659" s="3"/>
      <c r="K659" s="3"/>
      <c r="L659" s="3"/>
      <c r="M659" s="3"/>
      <c r="N659" s="3"/>
      <c r="O659" s="3"/>
      <c r="P659" s="3"/>
      <c r="Q659" s="3"/>
      <c r="R659" s="3"/>
      <c r="S659" s="3"/>
      <c r="T659" s="3"/>
      <c r="U659" s="3"/>
    </row>
    <row r="660" spans="1:21" ht="12.75">
      <c r="A660" s="3"/>
      <c r="B660" s="3"/>
      <c r="C660" s="3"/>
      <c r="D660" s="3"/>
      <c r="E660" s="3"/>
      <c r="F660" s="3"/>
      <c r="G660" s="3"/>
      <c r="H660" s="3"/>
      <c r="I660" s="3"/>
      <c r="J660" s="3"/>
      <c r="K660" s="3"/>
      <c r="L660" s="3"/>
      <c r="M660" s="3"/>
      <c r="N660" s="3"/>
      <c r="O660" s="3"/>
      <c r="P660" s="3"/>
      <c r="Q660" s="3"/>
      <c r="R660" s="3"/>
      <c r="S660" s="3"/>
      <c r="T660" s="3"/>
      <c r="U660" s="3"/>
    </row>
    <row r="661" spans="1:21" ht="12.75">
      <c r="A661" s="3"/>
      <c r="B661" s="3"/>
      <c r="C661" s="3"/>
      <c r="D661" s="3"/>
      <c r="E661" s="3"/>
      <c r="F661" s="3"/>
      <c r="G661" s="3"/>
      <c r="H661" s="3"/>
      <c r="I661" s="3"/>
      <c r="J661" s="3"/>
      <c r="K661" s="3"/>
      <c r="L661" s="3"/>
      <c r="M661" s="3"/>
      <c r="N661" s="3"/>
      <c r="O661" s="3"/>
      <c r="P661" s="3"/>
      <c r="Q661" s="3"/>
      <c r="R661" s="3"/>
      <c r="S661" s="3"/>
      <c r="T661" s="3"/>
      <c r="U661" s="3"/>
    </row>
    <row r="662" spans="1:21" ht="12.75">
      <c r="A662" s="3"/>
      <c r="B662" s="3"/>
      <c r="C662" s="3"/>
      <c r="D662" s="3"/>
      <c r="E662" s="3"/>
      <c r="F662" s="3"/>
      <c r="G662" s="3"/>
      <c r="H662" s="3"/>
      <c r="I662" s="3"/>
      <c r="J662" s="3"/>
      <c r="K662" s="3"/>
      <c r="L662" s="3"/>
      <c r="M662" s="3"/>
      <c r="N662" s="3"/>
      <c r="O662" s="3"/>
      <c r="P662" s="3"/>
      <c r="Q662" s="3"/>
      <c r="R662" s="3"/>
      <c r="S662" s="3"/>
      <c r="T662" s="3"/>
      <c r="U662" s="3"/>
    </row>
    <row r="663" spans="1:21" ht="12.75">
      <c r="A663" s="3"/>
      <c r="B663" s="3"/>
      <c r="C663" s="3"/>
      <c r="D663" s="3"/>
      <c r="E663" s="3"/>
      <c r="F663" s="3"/>
      <c r="G663" s="3"/>
      <c r="H663" s="3"/>
      <c r="I663" s="3"/>
      <c r="J663" s="3"/>
      <c r="K663" s="3"/>
      <c r="L663" s="3"/>
      <c r="M663" s="3"/>
      <c r="N663" s="3"/>
      <c r="O663" s="3"/>
      <c r="P663" s="3"/>
      <c r="Q663" s="3"/>
      <c r="R663" s="3"/>
      <c r="S663" s="3"/>
      <c r="T663" s="3"/>
      <c r="U663" s="3"/>
    </row>
    <row r="664" spans="1:21" ht="12.75">
      <c r="A664" s="3"/>
      <c r="B664" s="3"/>
      <c r="C664" s="3"/>
      <c r="D664" s="3"/>
      <c r="E664" s="3"/>
      <c r="F664" s="3"/>
      <c r="G664" s="3"/>
      <c r="H664" s="3"/>
      <c r="I664" s="3"/>
      <c r="J664" s="3"/>
      <c r="K664" s="3"/>
      <c r="L664" s="3"/>
      <c r="M664" s="3"/>
      <c r="N664" s="3"/>
      <c r="O664" s="3"/>
      <c r="P664" s="3"/>
      <c r="Q664" s="3"/>
      <c r="R664" s="3"/>
      <c r="S664" s="3"/>
      <c r="T664" s="3"/>
      <c r="U664" s="3"/>
    </row>
    <row r="665" spans="1:21" ht="12.75">
      <c r="A665" s="3"/>
      <c r="B665" s="3"/>
      <c r="C665" s="3"/>
      <c r="D665" s="3"/>
      <c r="E665" s="3"/>
      <c r="F665" s="3"/>
      <c r="G665" s="3"/>
      <c r="H665" s="3"/>
      <c r="I665" s="3"/>
      <c r="J665" s="3"/>
      <c r="K665" s="3"/>
      <c r="L665" s="3"/>
      <c r="M665" s="3"/>
      <c r="N665" s="3"/>
      <c r="O665" s="3"/>
      <c r="P665" s="3"/>
      <c r="Q665" s="3"/>
      <c r="R665" s="3"/>
      <c r="S665" s="3"/>
      <c r="T665" s="3"/>
      <c r="U665" s="3"/>
    </row>
    <row r="666" spans="1:21" ht="12.75">
      <c r="A666" s="3"/>
      <c r="B666" s="3"/>
      <c r="C666" s="3"/>
      <c r="D666" s="3"/>
      <c r="E666" s="3"/>
      <c r="F666" s="3"/>
      <c r="G666" s="3"/>
      <c r="H666" s="3"/>
      <c r="I666" s="3"/>
      <c r="J666" s="3"/>
      <c r="K666" s="3"/>
      <c r="L666" s="3"/>
      <c r="M666" s="3"/>
      <c r="N666" s="3"/>
      <c r="O666" s="3"/>
      <c r="P666" s="3"/>
      <c r="Q666" s="3"/>
      <c r="R666" s="3"/>
      <c r="S666" s="3"/>
      <c r="T666" s="3"/>
      <c r="U666" s="3"/>
    </row>
    <row r="667" spans="1:21" ht="12.75">
      <c r="A667" s="3"/>
      <c r="B667" s="3"/>
      <c r="C667" s="3"/>
      <c r="D667" s="3"/>
      <c r="E667" s="3"/>
      <c r="F667" s="3"/>
      <c r="G667" s="3"/>
      <c r="H667" s="3"/>
      <c r="I667" s="3"/>
      <c r="J667" s="3"/>
      <c r="K667" s="3"/>
      <c r="L667" s="3"/>
      <c r="M667" s="3"/>
      <c r="N667" s="3"/>
      <c r="O667" s="3"/>
      <c r="P667" s="3"/>
      <c r="Q667" s="3"/>
      <c r="R667" s="3"/>
      <c r="S667" s="3"/>
      <c r="T667" s="3"/>
      <c r="U667" s="3"/>
    </row>
    <row r="668" spans="1:21" ht="12.75">
      <c r="A668" s="3"/>
      <c r="B668" s="3"/>
      <c r="C668" s="3"/>
      <c r="D668" s="3"/>
      <c r="E668" s="3"/>
      <c r="F668" s="3"/>
      <c r="G668" s="3"/>
      <c r="H668" s="3"/>
      <c r="I668" s="3"/>
      <c r="J668" s="3"/>
      <c r="K668" s="3"/>
      <c r="L668" s="3"/>
      <c r="M668" s="3"/>
      <c r="N668" s="3"/>
      <c r="O668" s="3"/>
      <c r="P668" s="3"/>
      <c r="Q668" s="3"/>
      <c r="R668" s="3"/>
      <c r="S668" s="3"/>
      <c r="T668" s="3"/>
      <c r="U668" s="3"/>
    </row>
    <row r="669" spans="1:21" ht="12.75">
      <c r="A669" s="3"/>
      <c r="B669" s="3"/>
      <c r="C669" s="3"/>
      <c r="D669" s="3"/>
      <c r="E669" s="3"/>
      <c r="F669" s="3"/>
      <c r="G669" s="3"/>
      <c r="H669" s="3"/>
      <c r="I669" s="3"/>
      <c r="J669" s="3"/>
      <c r="K669" s="3"/>
      <c r="L669" s="3"/>
      <c r="M669" s="3"/>
      <c r="N669" s="3"/>
      <c r="O669" s="3"/>
      <c r="P669" s="3"/>
      <c r="Q669" s="3"/>
      <c r="R669" s="3"/>
      <c r="S669" s="3"/>
      <c r="T669" s="3"/>
      <c r="U669" s="3"/>
    </row>
    <row r="670" spans="1:21" ht="12.75">
      <c r="A670" s="3"/>
      <c r="B670" s="3"/>
      <c r="C670" s="3"/>
      <c r="D670" s="3"/>
      <c r="E670" s="3"/>
      <c r="F670" s="3"/>
      <c r="G670" s="3"/>
      <c r="H670" s="3"/>
      <c r="I670" s="3"/>
      <c r="J670" s="3"/>
      <c r="K670" s="3"/>
      <c r="L670" s="3"/>
      <c r="M670" s="3"/>
      <c r="N670" s="3"/>
      <c r="O670" s="3"/>
      <c r="P670" s="3"/>
      <c r="Q670" s="3"/>
      <c r="R670" s="3"/>
      <c r="S670" s="3"/>
      <c r="T670" s="3"/>
      <c r="U670" s="3"/>
    </row>
    <row r="671" spans="1:21" ht="12.75">
      <c r="A671" s="3"/>
      <c r="B671" s="3"/>
      <c r="C671" s="3"/>
      <c r="D671" s="3"/>
      <c r="E671" s="3"/>
      <c r="F671" s="3"/>
      <c r="G671" s="3"/>
      <c r="H671" s="3"/>
      <c r="I671" s="3"/>
      <c r="J671" s="3"/>
      <c r="K671" s="3"/>
      <c r="L671" s="3"/>
      <c r="M671" s="3"/>
      <c r="N671" s="3"/>
      <c r="O671" s="3"/>
      <c r="P671" s="3"/>
      <c r="Q671" s="3"/>
      <c r="R671" s="3"/>
      <c r="S671" s="3"/>
      <c r="T671" s="3"/>
      <c r="U671" s="3"/>
    </row>
    <row r="672" spans="1:21" ht="12.75">
      <c r="A672" s="3"/>
      <c r="B672" s="3"/>
      <c r="C672" s="3"/>
      <c r="D672" s="3"/>
      <c r="E672" s="3"/>
      <c r="F672" s="3"/>
      <c r="G672" s="3"/>
      <c r="H672" s="3"/>
      <c r="I672" s="3"/>
      <c r="J672" s="3"/>
      <c r="K672" s="3"/>
      <c r="L672" s="3"/>
      <c r="M672" s="3"/>
      <c r="N672" s="3"/>
      <c r="O672" s="3"/>
      <c r="P672" s="3"/>
      <c r="Q672" s="3"/>
      <c r="R672" s="3"/>
      <c r="S672" s="3"/>
      <c r="T672" s="3"/>
      <c r="U672" s="3"/>
    </row>
    <row r="673" spans="1:21" ht="12.75">
      <c r="A673" s="3"/>
      <c r="B673" s="3"/>
      <c r="C673" s="3"/>
      <c r="D673" s="3"/>
      <c r="E673" s="3"/>
      <c r="F673" s="3"/>
      <c r="G673" s="3"/>
      <c r="H673" s="3"/>
      <c r="I673" s="3"/>
      <c r="J673" s="3"/>
      <c r="K673" s="3"/>
      <c r="L673" s="3"/>
      <c r="M673" s="3"/>
      <c r="N673" s="3"/>
      <c r="O673" s="3"/>
      <c r="P673" s="3"/>
      <c r="Q673" s="3"/>
      <c r="R673" s="3"/>
      <c r="S673" s="3"/>
      <c r="T673" s="3"/>
      <c r="U673" s="3"/>
    </row>
    <row r="674" spans="1:21" ht="12.75">
      <c r="A674" s="3"/>
      <c r="B674" s="3"/>
      <c r="C674" s="3"/>
      <c r="D674" s="3"/>
      <c r="E674" s="3"/>
      <c r="F674" s="3"/>
      <c r="G674" s="3"/>
      <c r="H674" s="3"/>
      <c r="I674" s="3"/>
      <c r="J674" s="3"/>
      <c r="K674" s="3"/>
      <c r="L674" s="3"/>
      <c r="M674" s="3"/>
      <c r="N674" s="3"/>
      <c r="O674" s="3"/>
      <c r="P674" s="3"/>
      <c r="Q674" s="3"/>
      <c r="R674" s="3"/>
      <c r="S674" s="3"/>
      <c r="T674" s="3"/>
      <c r="U674" s="3"/>
    </row>
    <row r="675" spans="1:21" ht="12.75">
      <c r="A675" s="3"/>
      <c r="B675" s="3"/>
      <c r="C675" s="3"/>
      <c r="D675" s="3"/>
      <c r="E675" s="3"/>
      <c r="F675" s="3"/>
      <c r="G675" s="3"/>
      <c r="H675" s="3"/>
      <c r="I675" s="3"/>
      <c r="J675" s="3"/>
      <c r="K675" s="3"/>
      <c r="L675" s="3"/>
      <c r="M675" s="3"/>
      <c r="N675" s="3"/>
      <c r="O675" s="3"/>
      <c r="P675" s="3"/>
      <c r="Q675" s="3"/>
      <c r="R675" s="3"/>
      <c r="S675" s="3"/>
      <c r="T675" s="3"/>
      <c r="U675" s="3"/>
    </row>
    <row r="676" spans="1:21" ht="12.75">
      <c r="A676" s="3"/>
      <c r="B676" s="3"/>
      <c r="C676" s="3"/>
      <c r="D676" s="3"/>
      <c r="E676" s="3"/>
      <c r="F676" s="3"/>
      <c r="G676" s="3"/>
      <c r="H676" s="3"/>
      <c r="I676" s="3"/>
      <c r="J676" s="3"/>
      <c r="K676" s="3"/>
      <c r="L676" s="3"/>
      <c r="M676" s="3"/>
      <c r="N676" s="3"/>
      <c r="O676" s="3"/>
      <c r="P676" s="3"/>
      <c r="Q676" s="3"/>
      <c r="R676" s="3"/>
      <c r="S676" s="3"/>
      <c r="T676" s="3"/>
      <c r="U676" s="3"/>
    </row>
    <row r="677" spans="1:21" ht="12.75">
      <c r="A677" s="3"/>
      <c r="B677" s="3"/>
      <c r="C677" s="3"/>
      <c r="D677" s="3"/>
      <c r="E677" s="3"/>
      <c r="F677" s="3"/>
      <c r="G677" s="3"/>
      <c r="H677" s="3"/>
      <c r="I677" s="3"/>
      <c r="J677" s="3"/>
      <c r="K677" s="3"/>
      <c r="L677" s="3"/>
      <c r="M677" s="3"/>
      <c r="N677" s="3"/>
      <c r="O677" s="3"/>
      <c r="P677" s="3"/>
      <c r="Q677" s="3"/>
      <c r="R677" s="3"/>
      <c r="S677" s="3"/>
      <c r="T677" s="3"/>
      <c r="U677" s="3"/>
    </row>
    <row r="678" spans="1:21" ht="12.75">
      <c r="A678" s="3"/>
      <c r="B678" s="3"/>
      <c r="C678" s="3"/>
      <c r="D678" s="3"/>
      <c r="E678" s="3"/>
      <c r="F678" s="3"/>
      <c r="G678" s="3"/>
      <c r="H678" s="3"/>
      <c r="I678" s="3"/>
      <c r="J678" s="3"/>
      <c r="K678" s="3"/>
      <c r="L678" s="3"/>
      <c r="M678" s="3"/>
      <c r="N678" s="3"/>
      <c r="O678" s="3"/>
      <c r="P678" s="3"/>
      <c r="Q678" s="3"/>
      <c r="R678" s="3"/>
      <c r="S678" s="3"/>
      <c r="T678" s="3"/>
      <c r="U678" s="3"/>
    </row>
    <row r="679" spans="1:21" ht="12.75">
      <c r="A679" s="3"/>
      <c r="B679" s="3"/>
      <c r="C679" s="3"/>
      <c r="D679" s="3"/>
      <c r="E679" s="3"/>
      <c r="F679" s="3"/>
      <c r="G679" s="3"/>
      <c r="H679" s="3"/>
      <c r="I679" s="3"/>
      <c r="J679" s="3"/>
      <c r="K679" s="3"/>
      <c r="L679" s="3"/>
      <c r="M679" s="3"/>
      <c r="N679" s="3"/>
      <c r="O679" s="3"/>
      <c r="P679" s="3"/>
      <c r="Q679" s="3"/>
      <c r="R679" s="3"/>
      <c r="S679" s="3"/>
      <c r="T679" s="3"/>
      <c r="U679" s="3"/>
    </row>
    <row r="680" spans="1:21" ht="12.75">
      <c r="A680" s="3"/>
      <c r="B680" s="3"/>
      <c r="C680" s="3"/>
      <c r="D680" s="3"/>
      <c r="E680" s="3"/>
      <c r="F680" s="3"/>
      <c r="G680" s="3"/>
      <c r="H680" s="3"/>
      <c r="I680" s="3"/>
      <c r="J680" s="3"/>
      <c r="K680" s="3"/>
      <c r="L680" s="3"/>
      <c r="M680" s="3"/>
      <c r="N680" s="3"/>
      <c r="O680" s="3"/>
      <c r="P680" s="3"/>
      <c r="Q680" s="3"/>
      <c r="R680" s="3"/>
      <c r="S680" s="3"/>
      <c r="T680" s="3"/>
      <c r="U680" s="3"/>
    </row>
    <row r="681" spans="1:21" ht="12.75">
      <c r="A681" s="3"/>
      <c r="B681" s="3"/>
      <c r="C681" s="3"/>
      <c r="D681" s="3"/>
      <c r="E681" s="3"/>
      <c r="F681" s="3"/>
      <c r="G681" s="3"/>
      <c r="H681" s="3"/>
      <c r="I681" s="3"/>
      <c r="J681" s="3"/>
      <c r="K681" s="3"/>
      <c r="L681" s="3"/>
      <c r="M681" s="3"/>
      <c r="N681" s="3"/>
      <c r="O681" s="3"/>
      <c r="P681" s="3"/>
      <c r="Q681" s="3"/>
      <c r="R681" s="3"/>
      <c r="S681" s="3"/>
      <c r="T681" s="3"/>
      <c r="U681" s="3"/>
    </row>
    <row r="682" spans="1:21" ht="12.75">
      <c r="A682" s="3"/>
      <c r="B682" s="3"/>
      <c r="C682" s="3"/>
      <c r="D682" s="3"/>
      <c r="E682" s="3"/>
      <c r="F682" s="3"/>
      <c r="G682" s="3"/>
      <c r="H682" s="3"/>
      <c r="I682" s="3"/>
      <c r="J682" s="3"/>
      <c r="K682" s="3"/>
      <c r="L682" s="3"/>
      <c r="M682" s="3"/>
      <c r="N682" s="3"/>
      <c r="O682" s="3"/>
      <c r="P682" s="3"/>
      <c r="Q682" s="3"/>
      <c r="R682" s="3"/>
      <c r="S682" s="3"/>
      <c r="T682" s="3"/>
      <c r="U682" s="3"/>
    </row>
    <row r="683" spans="1:21" ht="12.75">
      <c r="A683" s="3"/>
      <c r="B683" s="3"/>
      <c r="C683" s="3"/>
      <c r="D683" s="3"/>
      <c r="E683" s="3"/>
      <c r="F683" s="3"/>
      <c r="G683" s="3"/>
      <c r="H683" s="3"/>
      <c r="I683" s="3"/>
      <c r="J683" s="3"/>
      <c r="K683" s="3"/>
      <c r="L683" s="3"/>
      <c r="M683" s="3"/>
      <c r="N683" s="3"/>
      <c r="O683" s="3"/>
      <c r="P683" s="3"/>
      <c r="Q683" s="3"/>
      <c r="R683" s="3"/>
      <c r="S683" s="3"/>
      <c r="T683" s="3"/>
      <c r="U683" s="3"/>
    </row>
    <row r="684" spans="1:21" ht="12.75">
      <c r="A684" s="3"/>
      <c r="B684" s="3"/>
      <c r="C684" s="3"/>
      <c r="D684" s="3"/>
      <c r="E684" s="3"/>
      <c r="F684" s="3"/>
      <c r="G684" s="3"/>
      <c r="H684" s="3"/>
      <c r="I684" s="3"/>
      <c r="J684" s="3"/>
      <c r="K684" s="3"/>
      <c r="L684" s="3"/>
      <c r="M684" s="3"/>
      <c r="N684" s="3"/>
      <c r="O684" s="3"/>
      <c r="P684" s="3"/>
      <c r="Q684" s="3"/>
      <c r="R684" s="3"/>
      <c r="S684" s="3"/>
      <c r="T684" s="3"/>
      <c r="U684" s="3"/>
    </row>
    <row r="685" spans="1:21" ht="12.75">
      <c r="A685" s="3"/>
      <c r="B685" s="3"/>
      <c r="C685" s="3"/>
      <c r="D685" s="3"/>
      <c r="E685" s="3"/>
      <c r="F685" s="3"/>
      <c r="G685" s="3"/>
      <c r="H685" s="3"/>
      <c r="I685" s="3"/>
      <c r="J685" s="3"/>
      <c r="K685" s="3"/>
      <c r="L685" s="3"/>
      <c r="M685" s="3"/>
      <c r="N685" s="3"/>
      <c r="O685" s="3"/>
      <c r="P685" s="3"/>
      <c r="Q685" s="3"/>
      <c r="R685" s="3"/>
      <c r="S685" s="3"/>
      <c r="T685" s="3"/>
      <c r="U685" s="3"/>
    </row>
    <row r="686" spans="1:21" ht="12.75">
      <c r="A686" s="3"/>
      <c r="B686" s="3"/>
      <c r="C686" s="3"/>
      <c r="D686" s="3"/>
      <c r="E686" s="3"/>
      <c r="F686" s="3"/>
      <c r="G686" s="3"/>
      <c r="H686" s="3"/>
      <c r="I686" s="3"/>
      <c r="J686" s="3"/>
      <c r="K686" s="3"/>
      <c r="L686" s="3"/>
      <c r="M686" s="3"/>
      <c r="N686" s="3"/>
      <c r="O686" s="3"/>
      <c r="P686" s="3"/>
      <c r="Q686" s="3"/>
      <c r="R686" s="3"/>
      <c r="S686" s="3"/>
      <c r="T686" s="3"/>
      <c r="U686" s="3"/>
    </row>
    <row r="687" spans="1:21" ht="12.75">
      <c r="A687" s="3"/>
      <c r="B687" s="3"/>
      <c r="C687" s="3"/>
      <c r="D687" s="3"/>
      <c r="E687" s="3"/>
      <c r="F687" s="3"/>
      <c r="G687" s="3"/>
      <c r="H687" s="3"/>
      <c r="I687" s="3"/>
      <c r="J687" s="3"/>
      <c r="K687" s="3"/>
      <c r="L687" s="3"/>
      <c r="M687" s="3"/>
      <c r="N687" s="3"/>
      <c r="O687" s="3"/>
      <c r="P687" s="3"/>
      <c r="Q687" s="3"/>
      <c r="R687" s="3"/>
      <c r="S687" s="3"/>
      <c r="T687" s="3"/>
      <c r="U687" s="3"/>
    </row>
    <row r="688" spans="1:21" ht="12.75">
      <c r="A688" s="3"/>
      <c r="B688" s="3"/>
      <c r="C688" s="3"/>
      <c r="D688" s="3"/>
      <c r="E688" s="3"/>
      <c r="F688" s="3"/>
      <c r="G688" s="3"/>
      <c r="H688" s="3"/>
      <c r="I688" s="3"/>
      <c r="J688" s="3"/>
      <c r="K688" s="3"/>
      <c r="L688" s="3"/>
      <c r="M688" s="3"/>
      <c r="N688" s="3"/>
      <c r="O688" s="3"/>
      <c r="P688" s="3"/>
      <c r="Q688" s="3"/>
      <c r="R688" s="3"/>
      <c r="S688" s="3"/>
      <c r="T688" s="3"/>
      <c r="U688" s="3"/>
    </row>
    <row r="689" spans="1:21" ht="12.75">
      <c r="A689" s="3"/>
      <c r="B689" s="3"/>
      <c r="C689" s="3"/>
      <c r="D689" s="3"/>
      <c r="E689" s="3"/>
      <c r="F689" s="3"/>
      <c r="G689" s="3"/>
      <c r="H689" s="3"/>
      <c r="I689" s="3"/>
      <c r="J689" s="3"/>
      <c r="K689" s="3"/>
      <c r="L689" s="3"/>
      <c r="M689" s="3"/>
      <c r="N689" s="3"/>
      <c r="O689" s="3"/>
      <c r="P689" s="3"/>
      <c r="Q689" s="3"/>
      <c r="R689" s="3"/>
      <c r="S689" s="3"/>
      <c r="T689" s="3"/>
      <c r="U689" s="3"/>
    </row>
    <row r="690" spans="1:21" ht="12.75">
      <c r="A690" s="3"/>
      <c r="B690" s="3"/>
      <c r="C690" s="3"/>
      <c r="D690" s="3"/>
      <c r="E690" s="3"/>
      <c r="F690" s="3"/>
      <c r="G690" s="3"/>
      <c r="H690" s="3"/>
      <c r="I690" s="3"/>
      <c r="J690" s="3"/>
      <c r="K690" s="3"/>
      <c r="L690" s="3"/>
      <c r="M690" s="3"/>
      <c r="N690" s="3"/>
      <c r="O690" s="3"/>
      <c r="P690" s="3"/>
      <c r="Q690" s="3"/>
      <c r="R690" s="3"/>
      <c r="S690" s="3"/>
      <c r="T690" s="3"/>
      <c r="U690" s="3"/>
    </row>
    <row r="691" spans="1:21" ht="12.75">
      <c r="A691" s="3"/>
      <c r="B691" s="3"/>
      <c r="C691" s="3"/>
      <c r="D691" s="3"/>
      <c r="E691" s="3"/>
      <c r="F691" s="3"/>
      <c r="G691" s="3"/>
      <c r="H691" s="3"/>
      <c r="I691" s="3"/>
      <c r="J691" s="3"/>
      <c r="K691" s="3"/>
      <c r="L691" s="3"/>
      <c r="M691" s="3"/>
      <c r="N691" s="3"/>
      <c r="O691" s="3"/>
      <c r="P691" s="3"/>
      <c r="Q691" s="3"/>
      <c r="R691" s="3"/>
      <c r="S691" s="3"/>
      <c r="T691" s="3"/>
      <c r="U691" s="3"/>
    </row>
    <row r="692" spans="1:21" ht="12.75">
      <c r="A692" s="3"/>
      <c r="B692" s="3"/>
      <c r="C692" s="3"/>
      <c r="D692" s="3"/>
      <c r="E692" s="3"/>
      <c r="F692" s="3"/>
      <c r="G692" s="3"/>
      <c r="H692" s="3"/>
      <c r="I692" s="3"/>
      <c r="J692" s="3"/>
      <c r="K692" s="3"/>
      <c r="L692" s="3"/>
      <c r="M692" s="3"/>
      <c r="N692" s="3"/>
      <c r="O692" s="3"/>
      <c r="P692" s="3"/>
      <c r="Q692" s="3"/>
      <c r="R692" s="3"/>
      <c r="S692" s="3"/>
      <c r="T692" s="3"/>
      <c r="U692" s="3"/>
    </row>
    <row r="693" spans="1:21" ht="12.75">
      <c r="A693" s="3"/>
      <c r="B693" s="3"/>
      <c r="C693" s="3"/>
      <c r="D693" s="3"/>
      <c r="E693" s="3"/>
      <c r="F693" s="3"/>
      <c r="G693" s="3"/>
      <c r="H693" s="3"/>
      <c r="I693" s="3"/>
      <c r="J693" s="3"/>
      <c r="K693" s="3"/>
      <c r="L693" s="3"/>
      <c r="M693" s="3"/>
      <c r="N693" s="3"/>
      <c r="O693" s="3"/>
      <c r="P693" s="3"/>
      <c r="Q693" s="3"/>
      <c r="R693" s="3"/>
      <c r="S693" s="3"/>
      <c r="T693" s="3"/>
      <c r="U693" s="3"/>
    </row>
    <row r="694" spans="1:21" ht="12.75">
      <c r="A694" s="3"/>
      <c r="B694" s="3"/>
      <c r="C694" s="3"/>
      <c r="D694" s="3"/>
      <c r="E694" s="3"/>
      <c r="F694" s="3"/>
      <c r="G694" s="3"/>
      <c r="H694" s="3"/>
      <c r="I694" s="3"/>
      <c r="J694" s="3"/>
      <c r="K694" s="3"/>
      <c r="L694" s="3"/>
      <c r="M694" s="3"/>
      <c r="N694" s="3"/>
      <c r="O694" s="3"/>
      <c r="P694" s="3"/>
      <c r="Q694" s="3"/>
      <c r="R694" s="3"/>
      <c r="S694" s="3"/>
      <c r="T694" s="3"/>
      <c r="U694" s="3"/>
    </row>
    <row r="695" spans="1:21" ht="12.75">
      <c r="A695" s="3"/>
      <c r="B695" s="3"/>
      <c r="C695" s="3"/>
      <c r="D695" s="3"/>
      <c r="E695" s="3"/>
      <c r="F695" s="3"/>
      <c r="G695" s="3"/>
      <c r="H695" s="3"/>
      <c r="I695" s="3"/>
      <c r="J695" s="3"/>
      <c r="K695" s="3"/>
      <c r="L695" s="3"/>
      <c r="M695" s="3"/>
      <c r="N695" s="3"/>
      <c r="O695" s="3"/>
      <c r="P695" s="3"/>
      <c r="Q695" s="3"/>
      <c r="R695" s="3"/>
      <c r="S695" s="3"/>
      <c r="T695" s="3"/>
      <c r="U695" s="3"/>
    </row>
    <row r="696" spans="1:21" ht="12.75">
      <c r="A696" s="3"/>
      <c r="B696" s="3"/>
      <c r="C696" s="3"/>
      <c r="D696" s="3"/>
      <c r="E696" s="3"/>
      <c r="F696" s="3"/>
      <c r="G696" s="3"/>
      <c r="H696" s="3"/>
      <c r="I696" s="3"/>
      <c r="J696" s="3"/>
      <c r="K696" s="3"/>
      <c r="L696" s="3"/>
      <c r="M696" s="3"/>
      <c r="N696" s="3"/>
      <c r="O696" s="3"/>
      <c r="P696" s="3"/>
      <c r="Q696" s="3"/>
      <c r="R696" s="3"/>
      <c r="S696" s="3"/>
      <c r="T696" s="3"/>
      <c r="U696" s="3"/>
    </row>
    <row r="697" spans="1:21" ht="12.75">
      <c r="A697" s="3"/>
      <c r="B697" s="3"/>
      <c r="C697" s="3"/>
      <c r="D697" s="3"/>
      <c r="E697" s="3"/>
      <c r="F697" s="3"/>
      <c r="G697" s="3"/>
      <c r="H697" s="3"/>
      <c r="I697" s="3"/>
      <c r="J697" s="3"/>
      <c r="K697" s="3"/>
      <c r="L697" s="3"/>
      <c r="M697" s="3"/>
      <c r="N697" s="3"/>
      <c r="O697" s="3"/>
      <c r="P697" s="3"/>
      <c r="Q697" s="3"/>
      <c r="R697" s="3"/>
      <c r="S697" s="3"/>
      <c r="T697" s="3"/>
      <c r="U697" s="3"/>
    </row>
    <row r="698" spans="1:21" ht="12.75">
      <c r="A698" s="3"/>
      <c r="B698" s="3"/>
      <c r="C698" s="3"/>
      <c r="D698" s="3"/>
      <c r="E698" s="3"/>
      <c r="F698" s="3"/>
      <c r="G698" s="3"/>
      <c r="H698" s="3"/>
      <c r="I698" s="3"/>
      <c r="J698" s="3"/>
      <c r="K698" s="3"/>
      <c r="L698" s="3"/>
      <c r="M698" s="3"/>
      <c r="N698" s="3"/>
      <c r="O698" s="3"/>
      <c r="P698" s="3"/>
      <c r="Q698" s="3"/>
      <c r="R698" s="3"/>
      <c r="S698" s="3"/>
      <c r="T698" s="3"/>
      <c r="U698" s="3"/>
    </row>
    <row r="699" spans="1:21" ht="12.75">
      <c r="A699" s="3"/>
      <c r="B699" s="3"/>
      <c r="C699" s="3"/>
      <c r="D699" s="3"/>
      <c r="E699" s="3"/>
      <c r="F699" s="3"/>
      <c r="G699" s="3"/>
      <c r="H699" s="3"/>
      <c r="I699" s="3"/>
      <c r="J699" s="3"/>
      <c r="K699" s="3"/>
      <c r="L699" s="3"/>
      <c r="M699" s="3"/>
      <c r="N699" s="3"/>
      <c r="O699" s="3"/>
      <c r="P699" s="3"/>
      <c r="Q699" s="3"/>
      <c r="R699" s="3"/>
      <c r="S699" s="3"/>
      <c r="T699" s="3"/>
      <c r="U699" s="3"/>
    </row>
    <row r="700" spans="1:21" ht="12.75">
      <c r="A700" s="3"/>
      <c r="B700" s="3"/>
      <c r="C700" s="3"/>
      <c r="D700" s="3"/>
      <c r="E700" s="3"/>
      <c r="F700" s="3"/>
      <c r="G700" s="3"/>
      <c r="H700" s="3"/>
      <c r="I700" s="3"/>
      <c r="J700" s="3"/>
      <c r="K700" s="3"/>
      <c r="L700" s="3"/>
      <c r="M700" s="3"/>
      <c r="N700" s="3"/>
      <c r="O700" s="3"/>
      <c r="P700" s="3"/>
      <c r="Q700" s="3"/>
      <c r="R700" s="3"/>
      <c r="S700" s="3"/>
      <c r="T700" s="3"/>
      <c r="U700" s="3"/>
    </row>
    <row r="701" spans="1:21" ht="12.75">
      <c r="A701" s="3"/>
      <c r="B701" s="3"/>
      <c r="C701" s="3"/>
      <c r="D701" s="3"/>
      <c r="E701" s="3"/>
      <c r="F701" s="3"/>
      <c r="G701" s="3"/>
      <c r="H701" s="3"/>
      <c r="I701" s="3"/>
      <c r="J701" s="3"/>
      <c r="K701" s="3"/>
      <c r="L701" s="3"/>
      <c r="M701" s="3"/>
      <c r="N701" s="3"/>
      <c r="O701" s="3"/>
      <c r="P701" s="3"/>
      <c r="Q701" s="3"/>
      <c r="R701" s="3"/>
      <c r="S701" s="3"/>
      <c r="T701" s="3"/>
      <c r="U701" s="3"/>
    </row>
    <row r="702" spans="1:21" ht="12.75">
      <c r="A702" s="3"/>
      <c r="B702" s="3"/>
      <c r="C702" s="3"/>
      <c r="D702" s="3"/>
      <c r="E702" s="3"/>
      <c r="F702" s="3"/>
      <c r="G702" s="3"/>
      <c r="H702" s="3"/>
      <c r="I702" s="3"/>
      <c r="J702" s="3"/>
      <c r="K702" s="3"/>
      <c r="L702" s="3"/>
      <c r="M702" s="3"/>
      <c r="N702" s="3"/>
      <c r="O702" s="3"/>
      <c r="P702" s="3"/>
      <c r="Q702" s="3"/>
      <c r="R702" s="3"/>
      <c r="S702" s="3"/>
      <c r="T702" s="3"/>
      <c r="U702" s="3"/>
    </row>
    <row r="703" spans="1:21" ht="12.75">
      <c r="A703" s="3"/>
      <c r="B703" s="3"/>
      <c r="C703" s="3"/>
      <c r="D703" s="3"/>
      <c r="E703" s="3"/>
      <c r="F703" s="3"/>
      <c r="G703" s="3"/>
      <c r="H703" s="3"/>
      <c r="I703" s="3"/>
      <c r="J703" s="3"/>
      <c r="K703" s="3"/>
      <c r="L703" s="3"/>
      <c r="M703" s="3"/>
      <c r="N703" s="3"/>
      <c r="O703" s="3"/>
      <c r="P703" s="3"/>
      <c r="Q703" s="3"/>
      <c r="R703" s="3"/>
      <c r="S703" s="3"/>
      <c r="T703" s="3"/>
      <c r="U703" s="3"/>
    </row>
    <row r="704" spans="1:21" ht="12.75">
      <c r="A704" s="3"/>
      <c r="B704" s="3"/>
      <c r="C704" s="3"/>
      <c r="D704" s="3"/>
      <c r="E704" s="3"/>
      <c r="F704" s="3"/>
      <c r="G704" s="3"/>
      <c r="H704" s="3"/>
      <c r="I704" s="3"/>
      <c r="J704" s="3"/>
      <c r="K704" s="3"/>
      <c r="L704" s="3"/>
      <c r="M704" s="3"/>
      <c r="N704" s="3"/>
      <c r="O704" s="3"/>
      <c r="P704" s="3"/>
      <c r="Q704" s="3"/>
      <c r="R704" s="3"/>
      <c r="S704" s="3"/>
      <c r="T704" s="3"/>
      <c r="U704" s="3"/>
    </row>
    <row r="705" spans="1:21" ht="12.75">
      <c r="A705" s="3"/>
      <c r="B705" s="3"/>
      <c r="C705" s="3"/>
      <c r="D705" s="3"/>
      <c r="E705" s="3"/>
      <c r="F705" s="3"/>
      <c r="G705" s="3"/>
      <c r="H705" s="3"/>
      <c r="I705" s="3"/>
      <c r="J705" s="3"/>
      <c r="K705" s="3"/>
      <c r="L705" s="3"/>
      <c r="M705" s="3"/>
      <c r="N705" s="3"/>
      <c r="O705" s="3"/>
      <c r="P705" s="3"/>
      <c r="Q705" s="3"/>
      <c r="R705" s="3"/>
      <c r="S705" s="3"/>
      <c r="T705" s="3"/>
      <c r="U705" s="3"/>
    </row>
    <row r="706" spans="1:21" ht="12.75">
      <c r="A706" s="3"/>
      <c r="B706" s="3"/>
      <c r="C706" s="3"/>
      <c r="D706" s="3"/>
      <c r="E706" s="3"/>
      <c r="F706" s="3"/>
      <c r="G706" s="3"/>
      <c r="H706" s="3"/>
      <c r="I706" s="3"/>
      <c r="J706" s="3"/>
      <c r="K706" s="3"/>
      <c r="L706" s="3"/>
      <c r="M706" s="3"/>
      <c r="N706" s="3"/>
      <c r="O706" s="3"/>
      <c r="P706" s="3"/>
      <c r="Q706" s="3"/>
      <c r="R706" s="3"/>
      <c r="S706" s="3"/>
      <c r="T706" s="3"/>
      <c r="U706" s="3"/>
    </row>
    <row r="707" spans="1:21" ht="12.75">
      <c r="A707" s="3"/>
      <c r="B707" s="3"/>
      <c r="C707" s="3"/>
      <c r="D707" s="3"/>
      <c r="E707" s="3"/>
      <c r="F707" s="3"/>
      <c r="G707" s="3"/>
      <c r="H707" s="3"/>
      <c r="I707" s="3"/>
      <c r="J707" s="3"/>
      <c r="K707" s="3"/>
      <c r="L707" s="3"/>
      <c r="M707" s="3"/>
      <c r="N707" s="3"/>
      <c r="O707" s="3"/>
      <c r="P707" s="3"/>
      <c r="Q707" s="3"/>
      <c r="R707" s="3"/>
      <c r="S707" s="3"/>
      <c r="T707" s="3"/>
      <c r="U707" s="3"/>
    </row>
    <row r="708" spans="1:21" ht="12.75">
      <c r="A708" s="3"/>
      <c r="B708" s="3"/>
      <c r="C708" s="3"/>
      <c r="D708" s="3"/>
      <c r="E708" s="3"/>
      <c r="F708" s="3"/>
      <c r="G708" s="3"/>
      <c r="H708" s="3"/>
      <c r="I708" s="3"/>
      <c r="J708" s="3"/>
      <c r="K708" s="3"/>
      <c r="L708" s="3"/>
      <c r="M708" s="3"/>
      <c r="N708" s="3"/>
      <c r="O708" s="3"/>
      <c r="P708" s="3"/>
      <c r="Q708" s="3"/>
      <c r="R708" s="3"/>
      <c r="S708" s="3"/>
      <c r="T708" s="3"/>
      <c r="U708" s="3"/>
    </row>
    <row r="709" spans="1:21" ht="12.75">
      <c r="A709" s="3"/>
      <c r="B709" s="3"/>
      <c r="C709" s="3"/>
      <c r="D709" s="3"/>
      <c r="E709" s="3"/>
      <c r="F709" s="3"/>
      <c r="G709" s="3"/>
      <c r="H709" s="3"/>
      <c r="I709" s="3"/>
      <c r="J709" s="3"/>
      <c r="K709" s="3"/>
      <c r="L709" s="3"/>
      <c r="M709" s="3"/>
      <c r="N709" s="3"/>
      <c r="O709" s="3"/>
      <c r="P709" s="3"/>
      <c r="Q709" s="3"/>
      <c r="R709" s="3"/>
      <c r="S709" s="3"/>
      <c r="T709" s="3"/>
      <c r="U709" s="3"/>
    </row>
    <row r="710" spans="1:21" ht="12.75">
      <c r="A710" s="3"/>
      <c r="B710" s="3"/>
      <c r="C710" s="3"/>
      <c r="D710" s="3"/>
      <c r="E710" s="3"/>
      <c r="F710" s="3"/>
      <c r="G710" s="3"/>
      <c r="H710" s="3"/>
      <c r="I710" s="3"/>
      <c r="J710" s="3"/>
      <c r="K710" s="3"/>
      <c r="L710" s="3"/>
      <c r="M710" s="3"/>
      <c r="N710" s="3"/>
      <c r="O710" s="3"/>
      <c r="P710" s="3"/>
      <c r="Q710" s="3"/>
      <c r="R710" s="3"/>
      <c r="S710" s="3"/>
      <c r="T710" s="3"/>
      <c r="U710" s="3"/>
    </row>
    <row r="711" spans="1:21" ht="12.75">
      <c r="A711" s="3"/>
      <c r="B711" s="3"/>
      <c r="C711" s="3"/>
      <c r="D711" s="3"/>
      <c r="E711" s="3"/>
      <c r="F711" s="3"/>
      <c r="G711" s="3"/>
      <c r="H711" s="3"/>
      <c r="I711" s="3"/>
      <c r="J711" s="3"/>
      <c r="K711" s="3"/>
      <c r="L711" s="3"/>
      <c r="M711" s="3"/>
      <c r="N711" s="3"/>
      <c r="O711" s="3"/>
      <c r="P711" s="3"/>
      <c r="Q711" s="3"/>
      <c r="R711" s="3"/>
      <c r="S711" s="3"/>
      <c r="T711" s="3"/>
      <c r="U711" s="3"/>
    </row>
    <row r="712" spans="1:21" ht="12.75">
      <c r="A712" s="3"/>
      <c r="B712" s="3"/>
      <c r="C712" s="3"/>
      <c r="D712" s="3"/>
      <c r="E712" s="3"/>
      <c r="F712" s="3"/>
      <c r="G712" s="3"/>
      <c r="H712" s="3"/>
      <c r="I712" s="3"/>
      <c r="J712" s="3"/>
      <c r="K712" s="3"/>
      <c r="L712" s="3"/>
      <c r="M712" s="3"/>
      <c r="N712" s="3"/>
      <c r="O712" s="3"/>
      <c r="P712" s="3"/>
      <c r="Q712" s="3"/>
      <c r="R712" s="3"/>
      <c r="S712" s="3"/>
      <c r="T712" s="3"/>
      <c r="U712" s="3"/>
    </row>
    <row r="713" spans="1:21" ht="12.75">
      <c r="A713" s="3"/>
      <c r="B713" s="3"/>
      <c r="C713" s="3"/>
      <c r="D713" s="3"/>
      <c r="E713" s="3"/>
      <c r="F713" s="3"/>
      <c r="G713" s="3"/>
      <c r="H713" s="3"/>
      <c r="I713" s="3"/>
      <c r="J713" s="3"/>
      <c r="K713" s="3"/>
      <c r="L713" s="3"/>
      <c r="M713" s="3"/>
      <c r="N713" s="3"/>
      <c r="O713" s="3"/>
      <c r="P713" s="3"/>
      <c r="Q713" s="3"/>
      <c r="R713" s="3"/>
      <c r="S713" s="3"/>
      <c r="T713" s="3"/>
      <c r="U713" s="3"/>
    </row>
    <row r="714" spans="1:21" ht="12.75">
      <c r="A714" s="3"/>
      <c r="B714" s="3"/>
      <c r="C714" s="3"/>
      <c r="D714" s="3"/>
      <c r="E714" s="3"/>
      <c r="F714" s="3"/>
      <c r="G714" s="3"/>
      <c r="H714" s="3"/>
      <c r="I714" s="3"/>
      <c r="J714" s="3"/>
      <c r="K714" s="3"/>
      <c r="L714" s="3"/>
      <c r="M714" s="3"/>
      <c r="N714" s="3"/>
      <c r="O714" s="3"/>
      <c r="P714" s="3"/>
      <c r="Q714" s="3"/>
      <c r="R714" s="3"/>
      <c r="S714" s="3"/>
      <c r="T714" s="3"/>
      <c r="U714" s="3"/>
    </row>
    <row r="715" spans="1:21" ht="12.75">
      <c r="A715" s="3"/>
      <c r="B715" s="3"/>
      <c r="C715" s="3"/>
      <c r="D715" s="3"/>
      <c r="E715" s="3"/>
      <c r="F715" s="3"/>
      <c r="G715" s="3"/>
      <c r="H715" s="3"/>
      <c r="I715" s="3"/>
      <c r="J715" s="3"/>
      <c r="K715" s="3"/>
      <c r="L715" s="3"/>
      <c r="M715" s="3"/>
      <c r="N715" s="3"/>
      <c r="O715" s="3"/>
      <c r="P715" s="3"/>
      <c r="Q715" s="3"/>
      <c r="R715" s="3"/>
      <c r="S715" s="3"/>
      <c r="T715" s="3"/>
      <c r="U715" s="3"/>
    </row>
    <row r="716" spans="1:21" ht="12.75">
      <c r="A716" s="3"/>
      <c r="B716" s="3"/>
      <c r="C716" s="3"/>
      <c r="D716" s="3"/>
      <c r="E716" s="3"/>
      <c r="F716" s="3"/>
      <c r="G716" s="3"/>
      <c r="H716" s="3"/>
      <c r="I716" s="3"/>
      <c r="J716" s="3"/>
      <c r="K716" s="3"/>
      <c r="L716" s="3"/>
      <c r="M716" s="3"/>
      <c r="N716" s="3"/>
      <c r="O716" s="3"/>
      <c r="P716" s="3"/>
      <c r="Q716" s="3"/>
      <c r="R716" s="3"/>
      <c r="S716" s="3"/>
      <c r="T716" s="3"/>
      <c r="U716" s="3"/>
    </row>
    <row r="717" spans="1:21" ht="12.75">
      <c r="A717" s="3"/>
      <c r="B717" s="3"/>
      <c r="C717" s="3"/>
      <c r="D717" s="3"/>
      <c r="E717" s="3"/>
      <c r="F717" s="3"/>
      <c r="G717" s="3"/>
      <c r="H717" s="3"/>
      <c r="I717" s="3"/>
      <c r="J717" s="3"/>
      <c r="K717" s="3"/>
      <c r="L717" s="3"/>
      <c r="M717" s="3"/>
      <c r="N717" s="3"/>
      <c r="O717" s="3"/>
      <c r="P717" s="3"/>
      <c r="Q717" s="3"/>
      <c r="R717" s="3"/>
      <c r="S717" s="3"/>
      <c r="T717" s="3"/>
      <c r="U717" s="3"/>
    </row>
    <row r="718" spans="1:21" ht="12.75">
      <c r="A718" s="3"/>
      <c r="B718" s="3"/>
      <c r="C718" s="3"/>
      <c r="D718" s="3"/>
      <c r="E718" s="3"/>
      <c r="F718" s="3"/>
      <c r="G718" s="3"/>
      <c r="H718" s="3"/>
      <c r="I718" s="3"/>
      <c r="J718" s="3"/>
      <c r="K718" s="3"/>
      <c r="L718" s="3"/>
      <c r="M718" s="3"/>
      <c r="N718" s="3"/>
      <c r="O718" s="3"/>
      <c r="P718" s="3"/>
      <c r="Q718" s="3"/>
      <c r="R718" s="3"/>
      <c r="S718" s="3"/>
      <c r="T718" s="3"/>
      <c r="U718" s="3"/>
    </row>
    <row r="719" spans="1:21" ht="12.75">
      <c r="A719" s="3"/>
      <c r="B719" s="3"/>
      <c r="C719" s="3"/>
      <c r="D719" s="3"/>
      <c r="E719" s="3"/>
      <c r="F719" s="3"/>
      <c r="G719" s="3"/>
      <c r="H719" s="3"/>
      <c r="I719" s="3"/>
      <c r="J719" s="3"/>
      <c r="K719" s="3"/>
      <c r="L719" s="3"/>
      <c r="M719" s="3"/>
      <c r="N719" s="3"/>
      <c r="O719" s="3"/>
      <c r="P719" s="3"/>
      <c r="Q719" s="3"/>
      <c r="R719" s="3"/>
      <c r="S719" s="3"/>
      <c r="T719" s="3"/>
      <c r="U719" s="3"/>
    </row>
    <row r="720" spans="1:21" ht="12.75">
      <c r="A720" s="3"/>
      <c r="B720" s="3"/>
      <c r="C720" s="3"/>
      <c r="D720" s="3"/>
      <c r="E720" s="3"/>
      <c r="F720" s="3"/>
      <c r="G720" s="3"/>
      <c r="H720" s="3"/>
      <c r="I720" s="3"/>
      <c r="J720" s="3"/>
      <c r="K720" s="3"/>
      <c r="L720" s="3"/>
      <c r="M720" s="3"/>
      <c r="N720" s="3"/>
      <c r="O720" s="3"/>
      <c r="P720" s="3"/>
      <c r="Q720" s="3"/>
      <c r="R720" s="3"/>
      <c r="S720" s="3"/>
      <c r="T720" s="3"/>
      <c r="U720" s="3"/>
    </row>
    <row r="721" spans="1:21" ht="12.75">
      <c r="A721" s="3"/>
      <c r="B721" s="3"/>
      <c r="C721" s="3"/>
      <c r="D721" s="3"/>
      <c r="E721" s="3"/>
      <c r="F721" s="3"/>
      <c r="G721" s="3"/>
      <c r="H721" s="3"/>
      <c r="I721" s="3"/>
      <c r="J721" s="3"/>
      <c r="K721" s="3"/>
      <c r="L721" s="3"/>
      <c r="M721" s="3"/>
      <c r="N721" s="3"/>
      <c r="O721" s="3"/>
      <c r="P721" s="3"/>
      <c r="Q721" s="3"/>
      <c r="R721" s="3"/>
      <c r="S721" s="3"/>
      <c r="T721" s="3"/>
      <c r="U721" s="3"/>
    </row>
    <row r="722" spans="1:21" ht="12.75">
      <c r="A722" s="3"/>
      <c r="B722" s="3"/>
      <c r="C722" s="3"/>
      <c r="D722" s="3"/>
      <c r="E722" s="3"/>
      <c r="F722" s="3"/>
      <c r="G722" s="3"/>
      <c r="H722" s="3"/>
      <c r="I722" s="3"/>
      <c r="J722" s="3"/>
      <c r="K722" s="3"/>
      <c r="L722" s="3"/>
      <c r="M722" s="3"/>
      <c r="N722" s="3"/>
      <c r="O722" s="3"/>
      <c r="P722" s="3"/>
      <c r="Q722" s="3"/>
      <c r="R722" s="3"/>
      <c r="S722" s="3"/>
      <c r="T722" s="3"/>
      <c r="U722" s="3"/>
    </row>
    <row r="723" spans="1:21" ht="12.75">
      <c r="A723" s="3"/>
      <c r="B723" s="3"/>
      <c r="C723" s="3"/>
      <c r="D723" s="3"/>
      <c r="E723" s="3"/>
      <c r="F723" s="3"/>
      <c r="G723" s="3"/>
      <c r="H723" s="3"/>
      <c r="I723" s="3"/>
      <c r="J723" s="3"/>
      <c r="K723" s="3"/>
      <c r="L723" s="3"/>
      <c r="M723" s="3"/>
      <c r="N723" s="3"/>
      <c r="O723" s="3"/>
      <c r="P723" s="3"/>
      <c r="Q723" s="3"/>
      <c r="R723" s="3"/>
      <c r="S723" s="3"/>
      <c r="T723" s="3"/>
      <c r="U723" s="3"/>
    </row>
    <row r="724" spans="1:21" ht="12.75">
      <c r="A724" s="3"/>
      <c r="B724" s="3"/>
      <c r="C724" s="3"/>
      <c r="D724" s="3"/>
      <c r="E724" s="3"/>
      <c r="F724" s="3"/>
      <c r="G724" s="3"/>
      <c r="H724" s="3"/>
      <c r="I724" s="3"/>
      <c r="J724" s="3"/>
      <c r="K724" s="3"/>
      <c r="L724" s="3"/>
      <c r="M724" s="3"/>
      <c r="N724" s="3"/>
      <c r="O724" s="3"/>
      <c r="P724" s="3"/>
      <c r="Q724" s="3"/>
      <c r="R724" s="3"/>
      <c r="S724" s="3"/>
      <c r="T724" s="3"/>
      <c r="U724" s="3"/>
    </row>
    <row r="725" spans="1:21" ht="12.75">
      <c r="A725" s="3"/>
      <c r="B725" s="3"/>
      <c r="C725" s="3"/>
      <c r="D725" s="3"/>
      <c r="E725" s="3"/>
      <c r="F725" s="3"/>
      <c r="G725" s="3"/>
      <c r="H725" s="3"/>
      <c r="I725" s="3"/>
      <c r="J725" s="3"/>
      <c r="K725" s="3"/>
      <c r="L725" s="3"/>
      <c r="M725" s="3"/>
      <c r="N725" s="3"/>
      <c r="O725" s="3"/>
      <c r="P725" s="3"/>
      <c r="Q725" s="3"/>
      <c r="R725" s="3"/>
      <c r="S725" s="3"/>
      <c r="T725" s="3"/>
      <c r="U725" s="3"/>
    </row>
    <row r="726" spans="1:21" ht="12.75">
      <c r="A726" s="3"/>
      <c r="B726" s="3"/>
      <c r="C726" s="3"/>
      <c r="D726" s="3"/>
      <c r="E726" s="3"/>
      <c r="F726" s="3"/>
      <c r="G726" s="3"/>
      <c r="H726" s="3"/>
      <c r="I726" s="3"/>
      <c r="J726" s="3"/>
      <c r="K726" s="3"/>
      <c r="L726" s="3"/>
      <c r="M726" s="3"/>
      <c r="N726" s="3"/>
      <c r="O726" s="3"/>
      <c r="P726" s="3"/>
      <c r="Q726" s="3"/>
      <c r="R726" s="3"/>
      <c r="S726" s="3"/>
      <c r="T726" s="3"/>
      <c r="U726" s="3"/>
    </row>
    <row r="727" spans="1:21" ht="12.75">
      <c r="A727" s="3"/>
      <c r="B727" s="3"/>
      <c r="C727" s="3"/>
      <c r="D727" s="3"/>
      <c r="E727" s="3"/>
      <c r="F727" s="3"/>
      <c r="G727" s="3"/>
      <c r="H727" s="3"/>
      <c r="I727" s="3"/>
      <c r="J727" s="3"/>
      <c r="K727" s="3"/>
      <c r="L727" s="3"/>
      <c r="M727" s="3"/>
      <c r="N727" s="3"/>
      <c r="O727" s="3"/>
      <c r="P727" s="3"/>
      <c r="Q727" s="3"/>
      <c r="R727" s="3"/>
      <c r="S727" s="3"/>
      <c r="T727" s="3"/>
      <c r="U727" s="3"/>
    </row>
    <row r="728" spans="1:21" ht="12.75">
      <c r="A728" s="3"/>
      <c r="B728" s="3"/>
      <c r="C728" s="3"/>
      <c r="D728" s="3"/>
      <c r="E728" s="3"/>
      <c r="F728" s="3"/>
      <c r="G728" s="3"/>
      <c r="H728" s="3"/>
      <c r="I728" s="3"/>
      <c r="J728" s="3"/>
      <c r="K728" s="3"/>
      <c r="L728" s="3"/>
      <c r="M728" s="3"/>
      <c r="N728" s="3"/>
      <c r="O728" s="3"/>
      <c r="P728" s="3"/>
      <c r="Q728" s="3"/>
      <c r="R728" s="3"/>
      <c r="S728" s="3"/>
      <c r="T728" s="3"/>
      <c r="U728" s="3"/>
    </row>
    <row r="729" spans="1:21" ht="12.75">
      <c r="A729" s="3"/>
      <c r="B729" s="3"/>
      <c r="C729" s="3"/>
      <c r="D729" s="3"/>
      <c r="E729" s="3"/>
      <c r="F729" s="3"/>
      <c r="G729" s="3"/>
      <c r="H729" s="3"/>
      <c r="I729" s="3"/>
      <c r="J729" s="3"/>
      <c r="K729" s="3"/>
      <c r="L729" s="3"/>
      <c r="M729" s="3"/>
      <c r="N729" s="3"/>
      <c r="O729" s="3"/>
      <c r="P729" s="3"/>
      <c r="Q729" s="3"/>
      <c r="R729" s="3"/>
      <c r="S729" s="3"/>
      <c r="T729" s="3"/>
      <c r="U729" s="3"/>
    </row>
    <row r="730" spans="1:21" ht="12.75">
      <c r="A730" s="3"/>
      <c r="B730" s="3"/>
      <c r="C730" s="3"/>
      <c r="D730" s="3"/>
      <c r="E730" s="3"/>
      <c r="F730" s="3"/>
      <c r="G730" s="3"/>
      <c r="H730" s="3"/>
      <c r="I730" s="3"/>
      <c r="J730" s="3"/>
      <c r="K730" s="3"/>
      <c r="L730" s="3"/>
      <c r="M730" s="3"/>
      <c r="N730" s="3"/>
      <c r="O730" s="3"/>
      <c r="P730" s="3"/>
      <c r="Q730" s="3"/>
      <c r="R730" s="3"/>
      <c r="S730" s="3"/>
      <c r="T730" s="3"/>
      <c r="U730" s="3"/>
    </row>
    <row r="731" spans="1:21" ht="12.75">
      <c r="A731" s="3"/>
      <c r="B731" s="3"/>
      <c r="C731" s="3"/>
      <c r="D731" s="3"/>
      <c r="E731" s="3"/>
      <c r="F731" s="3"/>
      <c r="G731" s="3"/>
      <c r="H731" s="3"/>
      <c r="I731" s="3"/>
      <c r="J731" s="3"/>
      <c r="K731" s="3"/>
      <c r="L731" s="3"/>
      <c r="M731" s="3"/>
      <c r="N731" s="3"/>
      <c r="O731" s="3"/>
      <c r="P731" s="3"/>
      <c r="Q731" s="3"/>
      <c r="R731" s="3"/>
      <c r="S731" s="3"/>
      <c r="T731" s="3"/>
      <c r="U731" s="3"/>
    </row>
    <row r="732" spans="1:21" ht="12.75">
      <c r="A732" s="3"/>
      <c r="B732" s="3"/>
      <c r="C732" s="3"/>
      <c r="D732" s="3"/>
      <c r="E732" s="3"/>
      <c r="F732" s="3"/>
      <c r="G732" s="3"/>
      <c r="H732" s="3"/>
      <c r="I732" s="3"/>
      <c r="J732" s="3"/>
      <c r="K732" s="3"/>
      <c r="L732" s="3"/>
      <c r="M732" s="3"/>
      <c r="N732" s="3"/>
      <c r="O732" s="3"/>
      <c r="P732" s="3"/>
      <c r="Q732" s="3"/>
      <c r="R732" s="3"/>
      <c r="S732" s="3"/>
      <c r="T732" s="3"/>
      <c r="U732" s="3"/>
    </row>
    <row r="733" spans="1:21" ht="12.75">
      <c r="A733" s="3"/>
      <c r="B733" s="3"/>
      <c r="C733" s="3"/>
      <c r="D733" s="3"/>
      <c r="E733" s="3"/>
      <c r="F733" s="3"/>
      <c r="G733" s="3"/>
      <c r="H733" s="3"/>
      <c r="I733" s="3"/>
      <c r="J733" s="3"/>
      <c r="K733" s="3"/>
      <c r="L733" s="3"/>
      <c r="M733" s="3"/>
      <c r="N733" s="3"/>
      <c r="O733" s="3"/>
      <c r="P733" s="3"/>
      <c r="Q733" s="3"/>
      <c r="R733" s="3"/>
      <c r="S733" s="3"/>
      <c r="T733" s="3"/>
      <c r="U733" s="3"/>
    </row>
    <row r="734" spans="1:21" ht="12.75">
      <c r="A734" s="3"/>
      <c r="B734" s="3"/>
      <c r="C734" s="3"/>
      <c r="D734" s="3"/>
      <c r="E734" s="3"/>
      <c r="F734" s="3"/>
      <c r="G734" s="3"/>
      <c r="H734" s="3"/>
      <c r="I734" s="3"/>
      <c r="J734" s="3"/>
      <c r="K734" s="3"/>
      <c r="L734" s="3"/>
      <c r="M734" s="3"/>
      <c r="N734" s="3"/>
      <c r="O734" s="3"/>
      <c r="P734" s="3"/>
      <c r="Q734" s="3"/>
      <c r="R734" s="3"/>
      <c r="S734" s="3"/>
      <c r="T734" s="3"/>
      <c r="U734" s="3"/>
    </row>
    <row r="735" spans="1:21" ht="12.75">
      <c r="A735" s="3"/>
      <c r="B735" s="3"/>
      <c r="C735" s="3"/>
      <c r="D735" s="3"/>
      <c r="E735" s="3"/>
      <c r="F735" s="3"/>
      <c r="G735" s="3"/>
      <c r="H735" s="3"/>
      <c r="I735" s="3"/>
      <c r="J735" s="3"/>
      <c r="K735" s="3"/>
      <c r="L735" s="3"/>
      <c r="M735" s="3"/>
      <c r="N735" s="3"/>
      <c r="O735" s="3"/>
      <c r="P735" s="3"/>
      <c r="Q735" s="3"/>
      <c r="R735" s="3"/>
      <c r="S735" s="3"/>
      <c r="T735" s="3"/>
      <c r="U735" s="3"/>
    </row>
    <row r="736" spans="1:21" ht="12.75">
      <c r="A736" s="3"/>
      <c r="B736" s="3"/>
      <c r="C736" s="3"/>
      <c r="D736" s="3"/>
      <c r="E736" s="3"/>
      <c r="F736" s="3"/>
      <c r="G736" s="3"/>
      <c r="H736" s="3"/>
      <c r="I736" s="3"/>
      <c r="J736" s="3"/>
      <c r="K736" s="3"/>
      <c r="L736" s="3"/>
      <c r="M736" s="3"/>
      <c r="N736" s="3"/>
      <c r="O736" s="3"/>
      <c r="P736" s="3"/>
      <c r="Q736" s="3"/>
      <c r="R736" s="3"/>
      <c r="S736" s="3"/>
      <c r="T736" s="3"/>
      <c r="U736" s="3"/>
    </row>
    <row r="737" spans="1:21" ht="12.75">
      <c r="A737" s="3"/>
      <c r="B737" s="3"/>
      <c r="C737" s="3"/>
      <c r="D737" s="3"/>
      <c r="E737" s="3"/>
      <c r="F737" s="3"/>
      <c r="G737" s="3"/>
      <c r="H737" s="3"/>
      <c r="I737" s="3"/>
      <c r="J737" s="3"/>
      <c r="K737" s="3"/>
      <c r="L737" s="3"/>
      <c r="M737" s="3"/>
      <c r="N737" s="3"/>
      <c r="O737" s="3"/>
      <c r="P737" s="3"/>
      <c r="Q737" s="3"/>
      <c r="R737" s="3"/>
      <c r="S737" s="3"/>
      <c r="T737" s="3"/>
      <c r="U737" s="3"/>
    </row>
    <row r="738" spans="1:21" ht="12.75">
      <c r="A738" s="3"/>
      <c r="B738" s="3"/>
      <c r="C738" s="3"/>
      <c r="D738" s="3"/>
      <c r="E738" s="3"/>
      <c r="F738" s="3"/>
      <c r="G738" s="3"/>
      <c r="H738" s="3"/>
      <c r="I738" s="3"/>
      <c r="J738" s="3"/>
      <c r="K738" s="3"/>
      <c r="L738" s="3"/>
      <c r="M738" s="3"/>
      <c r="N738" s="3"/>
      <c r="O738" s="3"/>
      <c r="P738" s="3"/>
      <c r="Q738" s="3"/>
      <c r="R738" s="3"/>
      <c r="S738" s="3"/>
      <c r="T738" s="3"/>
      <c r="U738" s="3"/>
    </row>
    <row r="739" spans="1:21" ht="12.75">
      <c r="A739" s="3"/>
      <c r="B739" s="3"/>
      <c r="C739" s="3"/>
      <c r="D739" s="3"/>
      <c r="E739" s="3"/>
      <c r="F739" s="3"/>
      <c r="G739" s="3"/>
      <c r="H739" s="3"/>
      <c r="I739" s="3"/>
      <c r="J739" s="3"/>
      <c r="K739" s="3"/>
      <c r="L739" s="3"/>
      <c r="M739" s="3"/>
      <c r="N739" s="3"/>
      <c r="O739" s="3"/>
      <c r="P739" s="3"/>
      <c r="Q739" s="3"/>
      <c r="R739" s="3"/>
      <c r="S739" s="3"/>
      <c r="T739" s="3"/>
      <c r="U739" s="3"/>
    </row>
    <row r="740" spans="1:21" ht="12.75">
      <c r="A740" s="3"/>
      <c r="B740" s="3"/>
      <c r="C740" s="3"/>
      <c r="D740" s="3"/>
      <c r="E740" s="3"/>
      <c r="F740" s="3"/>
      <c r="G740" s="3"/>
      <c r="H740" s="3"/>
      <c r="I740" s="3"/>
      <c r="J740" s="3"/>
      <c r="K740" s="3"/>
      <c r="L740" s="3"/>
      <c r="M740" s="3"/>
      <c r="N740" s="3"/>
      <c r="O740" s="3"/>
      <c r="P740" s="3"/>
      <c r="Q740" s="3"/>
      <c r="R740" s="3"/>
      <c r="S740" s="3"/>
      <c r="T740" s="3"/>
      <c r="U740" s="3"/>
    </row>
    <row r="741" spans="1:21" ht="12.75">
      <c r="A741" s="3"/>
      <c r="B741" s="3"/>
      <c r="C741" s="3"/>
      <c r="D741" s="3"/>
      <c r="E741" s="3"/>
      <c r="F741" s="3"/>
      <c r="G741" s="3"/>
      <c r="H741" s="3"/>
      <c r="I741" s="3"/>
      <c r="J741" s="3"/>
      <c r="K741" s="3"/>
      <c r="L741" s="3"/>
      <c r="M741" s="3"/>
      <c r="N741" s="3"/>
      <c r="O741" s="3"/>
      <c r="P741" s="3"/>
      <c r="Q741" s="3"/>
      <c r="R741" s="3"/>
      <c r="S741" s="3"/>
      <c r="T741" s="3"/>
      <c r="U741" s="3"/>
    </row>
    <row r="742" spans="1:21" ht="12.75">
      <c r="A742" s="3"/>
      <c r="B742" s="3"/>
      <c r="C742" s="3"/>
      <c r="D742" s="3"/>
      <c r="E742" s="3"/>
      <c r="F742" s="3"/>
      <c r="G742" s="3"/>
      <c r="H742" s="3"/>
      <c r="I742" s="3"/>
      <c r="J742" s="3"/>
      <c r="K742" s="3"/>
      <c r="L742" s="3"/>
      <c r="M742" s="3"/>
      <c r="N742" s="3"/>
      <c r="O742" s="3"/>
      <c r="P742" s="3"/>
      <c r="Q742" s="3"/>
      <c r="R742" s="3"/>
      <c r="S742" s="3"/>
      <c r="T742" s="3"/>
      <c r="U742" s="3"/>
    </row>
    <row r="743" spans="1:21" ht="12.75">
      <c r="A743" s="3"/>
      <c r="B743" s="3"/>
      <c r="C743" s="3"/>
      <c r="D743" s="3"/>
      <c r="E743" s="3"/>
      <c r="F743" s="3"/>
      <c r="G743" s="3"/>
      <c r="H743" s="3"/>
      <c r="I743" s="3"/>
      <c r="J743" s="3"/>
      <c r="K743" s="3"/>
      <c r="L743" s="3"/>
      <c r="M743" s="3"/>
      <c r="N743" s="3"/>
      <c r="O743" s="3"/>
      <c r="P743" s="3"/>
      <c r="Q743" s="3"/>
      <c r="R743" s="3"/>
      <c r="S743" s="3"/>
      <c r="T743" s="3"/>
      <c r="U743" s="3"/>
    </row>
    <row r="744" spans="1:21" ht="12.75">
      <c r="A744" s="3"/>
      <c r="B744" s="3"/>
      <c r="C744" s="3"/>
      <c r="D744" s="3"/>
      <c r="E744" s="3"/>
      <c r="F744" s="3"/>
      <c r="G744" s="3"/>
      <c r="H744" s="3"/>
      <c r="I744" s="3"/>
      <c r="J744" s="3"/>
      <c r="K744" s="3"/>
      <c r="L744" s="3"/>
      <c r="M744" s="3"/>
      <c r="N744" s="3"/>
      <c r="O744" s="3"/>
      <c r="P744" s="3"/>
      <c r="Q744" s="3"/>
      <c r="R744" s="3"/>
      <c r="S744" s="3"/>
      <c r="T744" s="3"/>
      <c r="U744" s="3"/>
    </row>
    <row r="745" spans="1:21" ht="12.75">
      <c r="A745" s="3"/>
      <c r="B745" s="3"/>
      <c r="C745" s="3"/>
      <c r="D745" s="3"/>
      <c r="E745" s="3"/>
      <c r="F745" s="3"/>
      <c r="G745" s="3"/>
      <c r="H745" s="3"/>
      <c r="I745" s="3"/>
      <c r="J745" s="3"/>
      <c r="K745" s="3"/>
      <c r="L745" s="3"/>
      <c r="M745" s="3"/>
      <c r="N745" s="3"/>
      <c r="O745" s="3"/>
      <c r="P745" s="3"/>
      <c r="Q745" s="3"/>
      <c r="R745" s="3"/>
      <c r="S745" s="3"/>
      <c r="T745" s="3"/>
      <c r="U745" s="3"/>
    </row>
    <row r="746" spans="1:21" ht="12.75">
      <c r="A746" s="3"/>
      <c r="B746" s="3"/>
      <c r="C746" s="3"/>
      <c r="D746" s="3"/>
      <c r="E746" s="3"/>
      <c r="F746" s="3"/>
      <c r="G746" s="3"/>
      <c r="H746" s="3"/>
      <c r="I746" s="3"/>
      <c r="J746" s="3"/>
      <c r="K746" s="3"/>
      <c r="L746" s="3"/>
      <c r="M746" s="3"/>
      <c r="N746" s="3"/>
      <c r="O746" s="3"/>
      <c r="P746" s="3"/>
      <c r="Q746" s="3"/>
      <c r="R746" s="3"/>
      <c r="S746" s="3"/>
      <c r="T746" s="3"/>
      <c r="U746" s="3"/>
    </row>
    <row r="747" spans="1:21" ht="12.75">
      <c r="A747" s="3"/>
      <c r="B747" s="3"/>
      <c r="C747" s="3"/>
      <c r="D747" s="3"/>
      <c r="E747" s="3"/>
      <c r="F747" s="3"/>
      <c r="G747" s="3"/>
      <c r="H747" s="3"/>
      <c r="I747" s="3"/>
      <c r="J747" s="3"/>
      <c r="K747" s="3"/>
      <c r="L747" s="3"/>
      <c r="M747" s="3"/>
      <c r="N747" s="3"/>
      <c r="O747" s="3"/>
      <c r="P747" s="3"/>
      <c r="Q747" s="3"/>
      <c r="R747" s="3"/>
      <c r="S747" s="3"/>
      <c r="T747" s="3"/>
      <c r="U747" s="3"/>
    </row>
    <row r="748" spans="1:21" ht="12.75">
      <c r="A748" s="3"/>
      <c r="B748" s="3"/>
      <c r="C748" s="3"/>
      <c r="D748" s="3"/>
      <c r="E748" s="3"/>
      <c r="F748" s="3"/>
      <c r="G748" s="3"/>
      <c r="H748" s="3"/>
      <c r="I748" s="3"/>
      <c r="J748" s="3"/>
      <c r="K748" s="3"/>
      <c r="L748" s="3"/>
      <c r="M748" s="3"/>
      <c r="N748" s="3"/>
      <c r="O748" s="3"/>
      <c r="P748" s="3"/>
      <c r="Q748" s="3"/>
      <c r="R748" s="3"/>
      <c r="S748" s="3"/>
      <c r="T748" s="3"/>
      <c r="U748" s="3"/>
    </row>
    <row r="749" spans="1:21" ht="12.75">
      <c r="A749" s="3"/>
      <c r="B749" s="3"/>
      <c r="C749" s="3"/>
      <c r="D749" s="3"/>
      <c r="E749" s="3"/>
      <c r="F749" s="3"/>
      <c r="G749" s="3"/>
      <c r="H749" s="3"/>
      <c r="I749" s="3"/>
      <c r="J749" s="3"/>
      <c r="K749" s="3"/>
      <c r="L749" s="3"/>
      <c r="M749" s="3"/>
      <c r="N749" s="3"/>
      <c r="O749" s="3"/>
      <c r="P749" s="3"/>
      <c r="Q749" s="3"/>
      <c r="R749" s="3"/>
      <c r="S749" s="3"/>
      <c r="T749" s="3"/>
      <c r="U749" s="3"/>
    </row>
    <row r="750" spans="1:21" ht="12.75">
      <c r="A750" s="3"/>
      <c r="B750" s="3"/>
      <c r="C750" s="3"/>
      <c r="D750" s="3"/>
      <c r="E750" s="3"/>
      <c r="F750" s="3"/>
      <c r="G750" s="3"/>
      <c r="H750" s="3"/>
      <c r="I750" s="3"/>
      <c r="J750" s="3"/>
      <c r="K750" s="3"/>
      <c r="L750" s="3"/>
      <c r="M750" s="3"/>
      <c r="N750" s="3"/>
      <c r="O750" s="3"/>
      <c r="P750" s="3"/>
      <c r="Q750" s="3"/>
      <c r="R750" s="3"/>
      <c r="S750" s="3"/>
      <c r="T750" s="3"/>
      <c r="U750" s="3"/>
    </row>
    <row r="751" spans="1:21" ht="12.75">
      <c r="A751" s="3"/>
      <c r="B751" s="3"/>
      <c r="C751" s="3"/>
      <c r="D751" s="3"/>
      <c r="E751" s="3"/>
      <c r="F751" s="3"/>
      <c r="G751" s="3"/>
      <c r="H751" s="3"/>
      <c r="I751" s="3"/>
      <c r="J751" s="3"/>
      <c r="K751" s="3"/>
      <c r="L751" s="3"/>
      <c r="M751" s="3"/>
      <c r="N751" s="3"/>
      <c r="O751" s="3"/>
      <c r="P751" s="3"/>
      <c r="Q751" s="3"/>
      <c r="R751" s="3"/>
      <c r="S751" s="3"/>
      <c r="T751" s="3"/>
      <c r="U751" s="3"/>
    </row>
    <row r="752" spans="1:21" ht="12.75">
      <c r="A752" s="3"/>
      <c r="B752" s="3"/>
      <c r="C752" s="3"/>
      <c r="D752" s="3"/>
      <c r="E752" s="3"/>
      <c r="F752" s="3"/>
      <c r="G752" s="3"/>
      <c r="H752" s="3"/>
      <c r="I752" s="3"/>
      <c r="J752" s="3"/>
      <c r="K752" s="3"/>
      <c r="L752" s="3"/>
      <c r="M752" s="3"/>
      <c r="N752" s="3"/>
      <c r="O752" s="3"/>
      <c r="P752" s="3"/>
      <c r="Q752" s="3"/>
      <c r="R752" s="3"/>
      <c r="S752" s="3"/>
      <c r="T752" s="3"/>
      <c r="U752" s="3"/>
    </row>
    <row r="753" spans="1:21" ht="12.75">
      <c r="A753" s="3"/>
      <c r="B753" s="3"/>
      <c r="C753" s="3"/>
      <c r="D753" s="3"/>
      <c r="E753" s="3"/>
      <c r="F753" s="3"/>
      <c r="G753" s="3"/>
      <c r="H753" s="3"/>
      <c r="I753" s="3"/>
      <c r="J753" s="3"/>
      <c r="K753" s="3"/>
      <c r="L753" s="3"/>
      <c r="M753" s="3"/>
      <c r="N753" s="3"/>
      <c r="O753" s="3"/>
      <c r="P753" s="3"/>
      <c r="Q753" s="3"/>
      <c r="R753" s="3"/>
      <c r="S753" s="3"/>
      <c r="T753" s="3"/>
      <c r="U753" s="3"/>
    </row>
    <row r="754" spans="1:21" ht="12.75">
      <c r="A754" s="3"/>
      <c r="B754" s="3"/>
      <c r="C754" s="3"/>
      <c r="D754" s="3"/>
      <c r="E754" s="3"/>
      <c r="F754" s="3"/>
      <c r="G754" s="3"/>
      <c r="H754" s="3"/>
      <c r="I754" s="3"/>
      <c r="J754" s="3"/>
      <c r="K754" s="3"/>
      <c r="L754" s="3"/>
      <c r="M754" s="3"/>
      <c r="N754" s="3"/>
      <c r="O754" s="3"/>
      <c r="P754" s="3"/>
      <c r="Q754" s="3"/>
      <c r="R754" s="3"/>
      <c r="S754" s="3"/>
      <c r="T754" s="3"/>
      <c r="U754" s="3"/>
    </row>
    <row r="755" spans="1:21" ht="12.75">
      <c r="A755" s="3"/>
      <c r="B755" s="3"/>
      <c r="C755" s="3"/>
      <c r="D755" s="3"/>
      <c r="E755" s="3"/>
      <c r="F755" s="3"/>
      <c r="G755" s="3"/>
      <c r="H755" s="3"/>
      <c r="I755" s="3"/>
      <c r="J755" s="3"/>
      <c r="K755" s="3"/>
      <c r="L755" s="3"/>
      <c r="M755" s="3"/>
      <c r="N755" s="3"/>
      <c r="O755" s="3"/>
      <c r="P755" s="3"/>
      <c r="Q755" s="3"/>
      <c r="R755" s="3"/>
      <c r="S755" s="3"/>
      <c r="T755" s="3"/>
      <c r="U755" s="3"/>
    </row>
    <row r="756" spans="1:21" ht="12.75">
      <c r="A756" s="3"/>
      <c r="B756" s="3"/>
      <c r="C756" s="3"/>
      <c r="D756" s="3"/>
      <c r="E756" s="3"/>
      <c r="F756" s="3"/>
      <c r="G756" s="3"/>
      <c r="H756" s="3"/>
      <c r="I756" s="3"/>
      <c r="J756" s="3"/>
      <c r="K756" s="3"/>
      <c r="L756" s="3"/>
      <c r="M756" s="3"/>
      <c r="N756" s="3"/>
      <c r="O756" s="3"/>
      <c r="P756" s="3"/>
      <c r="Q756" s="3"/>
      <c r="R756" s="3"/>
      <c r="S756" s="3"/>
      <c r="T756" s="3"/>
      <c r="U756" s="3"/>
    </row>
    <row r="757" spans="1:21" ht="12.75">
      <c r="A757" s="3"/>
      <c r="B757" s="3"/>
      <c r="C757" s="3"/>
      <c r="D757" s="3"/>
      <c r="E757" s="3"/>
      <c r="F757" s="3"/>
      <c r="G757" s="3"/>
      <c r="H757" s="3"/>
      <c r="I757" s="3"/>
      <c r="J757" s="3"/>
      <c r="K757" s="3"/>
      <c r="L757" s="3"/>
      <c r="M757" s="3"/>
      <c r="N757" s="3"/>
      <c r="O757" s="3"/>
      <c r="P757" s="3"/>
      <c r="Q757" s="3"/>
      <c r="R757" s="3"/>
      <c r="S757" s="3"/>
      <c r="T757" s="3"/>
      <c r="U757" s="3"/>
    </row>
    <row r="758" spans="1:21" ht="12.75">
      <c r="A758" s="3"/>
      <c r="B758" s="3"/>
      <c r="C758" s="3"/>
      <c r="D758" s="3"/>
      <c r="E758" s="3"/>
      <c r="F758" s="3"/>
      <c r="G758" s="3"/>
      <c r="H758" s="3"/>
      <c r="I758" s="3"/>
      <c r="J758" s="3"/>
      <c r="K758" s="3"/>
      <c r="L758" s="3"/>
      <c r="M758" s="3"/>
      <c r="N758" s="3"/>
      <c r="O758" s="3"/>
      <c r="P758" s="3"/>
      <c r="Q758" s="3"/>
      <c r="R758" s="3"/>
      <c r="S758" s="3"/>
      <c r="T758" s="3"/>
      <c r="U758" s="3"/>
    </row>
    <row r="759" spans="1:21" ht="12.75">
      <c r="A759" s="3"/>
      <c r="B759" s="3"/>
      <c r="C759" s="3"/>
      <c r="D759" s="3"/>
      <c r="E759" s="3"/>
      <c r="F759" s="3"/>
      <c r="G759" s="3"/>
      <c r="H759" s="3"/>
      <c r="I759" s="3"/>
      <c r="J759" s="3"/>
      <c r="K759" s="3"/>
      <c r="L759" s="3"/>
      <c r="M759" s="3"/>
      <c r="N759" s="3"/>
      <c r="O759" s="3"/>
      <c r="P759" s="3"/>
      <c r="Q759" s="3"/>
      <c r="R759" s="3"/>
      <c r="S759" s="3"/>
      <c r="T759" s="3"/>
      <c r="U759" s="3"/>
    </row>
    <row r="760" spans="1:21" ht="12.75">
      <c r="A760" s="3"/>
      <c r="B760" s="3"/>
      <c r="C760" s="3"/>
      <c r="D760" s="3"/>
      <c r="E760" s="3"/>
      <c r="F760" s="3"/>
      <c r="G760" s="3"/>
      <c r="H760" s="3"/>
      <c r="I760" s="3"/>
      <c r="J760" s="3"/>
      <c r="K760" s="3"/>
      <c r="L760" s="3"/>
      <c r="M760" s="3"/>
      <c r="N760" s="3"/>
      <c r="O760" s="3"/>
      <c r="P760" s="3"/>
      <c r="Q760" s="3"/>
      <c r="R760" s="3"/>
      <c r="S760" s="3"/>
      <c r="T760" s="3"/>
      <c r="U760" s="3"/>
    </row>
    <row r="761" spans="1:21" ht="12.75">
      <c r="A761" s="3"/>
      <c r="B761" s="3"/>
      <c r="C761" s="3"/>
      <c r="D761" s="3"/>
      <c r="E761" s="3"/>
      <c r="F761" s="3"/>
      <c r="G761" s="3"/>
      <c r="H761" s="3"/>
      <c r="I761" s="3"/>
      <c r="J761" s="3"/>
      <c r="K761" s="3"/>
      <c r="L761" s="3"/>
      <c r="M761" s="3"/>
      <c r="N761" s="3"/>
      <c r="O761" s="3"/>
      <c r="P761" s="3"/>
      <c r="Q761" s="3"/>
      <c r="R761" s="3"/>
      <c r="S761" s="3"/>
      <c r="T761" s="3"/>
      <c r="U761" s="3"/>
    </row>
    <row r="762" spans="1:21" ht="12.75">
      <c r="A762" s="3"/>
      <c r="B762" s="3"/>
      <c r="C762" s="3"/>
      <c r="D762" s="3"/>
      <c r="E762" s="3"/>
      <c r="F762" s="3"/>
      <c r="G762" s="3"/>
      <c r="H762" s="3"/>
      <c r="I762" s="3"/>
      <c r="J762" s="3"/>
      <c r="K762" s="3"/>
      <c r="L762" s="3"/>
      <c r="M762" s="3"/>
      <c r="N762" s="3"/>
      <c r="O762" s="3"/>
      <c r="P762" s="3"/>
      <c r="Q762" s="3"/>
      <c r="R762" s="3"/>
      <c r="S762" s="3"/>
      <c r="T762" s="3"/>
      <c r="U762" s="3"/>
    </row>
    <row r="763" spans="1:21" ht="12.75">
      <c r="A763" s="3"/>
      <c r="B763" s="3"/>
      <c r="C763" s="3"/>
      <c r="D763" s="3"/>
      <c r="E763" s="3"/>
      <c r="F763" s="3"/>
      <c r="G763" s="3"/>
      <c r="H763" s="3"/>
      <c r="I763" s="3"/>
      <c r="J763" s="3"/>
      <c r="K763" s="3"/>
      <c r="L763" s="3"/>
      <c r="M763" s="3"/>
      <c r="N763" s="3"/>
      <c r="O763" s="3"/>
      <c r="P763" s="3"/>
      <c r="Q763" s="3"/>
      <c r="R763" s="3"/>
      <c r="S763" s="3"/>
      <c r="T763" s="3"/>
      <c r="U763" s="3"/>
    </row>
    <row r="764" spans="1:21" ht="12.75">
      <c r="A764" s="3"/>
      <c r="B764" s="3"/>
      <c r="C764" s="3"/>
      <c r="D764" s="3"/>
      <c r="E764" s="3"/>
      <c r="F764" s="3"/>
      <c r="G764" s="3"/>
      <c r="H764" s="3"/>
      <c r="I764" s="3"/>
      <c r="J764" s="3"/>
      <c r="K764" s="3"/>
      <c r="L764" s="3"/>
      <c r="M764" s="3"/>
      <c r="N764" s="3"/>
      <c r="O764" s="3"/>
      <c r="P764" s="3"/>
      <c r="Q764" s="3"/>
      <c r="R764" s="3"/>
      <c r="S764" s="3"/>
      <c r="T764" s="3"/>
      <c r="U764" s="3"/>
    </row>
    <row r="765" spans="1:21" ht="12.75">
      <c r="A765" s="3"/>
      <c r="B765" s="3"/>
      <c r="C765" s="3"/>
      <c r="D765" s="3"/>
      <c r="E765" s="3"/>
      <c r="F765" s="3"/>
      <c r="G765" s="3"/>
      <c r="H765" s="3"/>
      <c r="I765" s="3"/>
      <c r="J765" s="3"/>
      <c r="K765" s="3"/>
      <c r="L765" s="3"/>
      <c r="M765" s="3"/>
      <c r="N765" s="3"/>
      <c r="O765" s="3"/>
      <c r="P765" s="3"/>
      <c r="Q765" s="3"/>
      <c r="R765" s="3"/>
      <c r="S765" s="3"/>
      <c r="T765" s="3"/>
      <c r="U765" s="3"/>
    </row>
    <row r="766" spans="1:21" ht="12.75">
      <c r="A766" s="3"/>
      <c r="B766" s="3"/>
      <c r="C766" s="3"/>
      <c r="D766" s="3"/>
      <c r="E766" s="3"/>
      <c r="F766" s="3"/>
      <c r="G766" s="3"/>
      <c r="H766" s="3"/>
      <c r="I766" s="3"/>
      <c r="J766" s="3"/>
      <c r="K766" s="3"/>
      <c r="L766" s="3"/>
      <c r="M766" s="3"/>
      <c r="N766" s="3"/>
      <c r="O766" s="3"/>
      <c r="P766" s="3"/>
      <c r="Q766" s="3"/>
      <c r="R766" s="3"/>
      <c r="S766" s="3"/>
      <c r="T766" s="3"/>
      <c r="U766" s="3"/>
    </row>
    <row r="767" spans="1:21" ht="12.75">
      <c r="A767" s="3"/>
      <c r="B767" s="3"/>
      <c r="C767" s="3"/>
      <c r="D767" s="3"/>
      <c r="E767" s="3"/>
      <c r="F767" s="3"/>
      <c r="G767" s="3"/>
      <c r="H767" s="3"/>
      <c r="I767" s="3"/>
      <c r="J767" s="3"/>
      <c r="K767" s="3"/>
      <c r="L767" s="3"/>
      <c r="M767" s="3"/>
      <c r="N767" s="3"/>
      <c r="O767" s="3"/>
      <c r="P767" s="3"/>
      <c r="Q767" s="3"/>
      <c r="R767" s="3"/>
      <c r="S767" s="3"/>
      <c r="T767" s="3"/>
      <c r="U767" s="3"/>
    </row>
    <row r="768" spans="1:21" ht="12.75">
      <c r="A768" s="3"/>
      <c r="B768" s="3"/>
      <c r="C768" s="3"/>
      <c r="D768" s="3"/>
      <c r="E768" s="3"/>
      <c r="F768" s="3"/>
      <c r="G768" s="3"/>
      <c r="H768" s="3"/>
      <c r="I768" s="3"/>
      <c r="J768" s="3"/>
      <c r="K768" s="3"/>
      <c r="L768" s="3"/>
      <c r="M768" s="3"/>
      <c r="N768" s="3"/>
      <c r="O768" s="3"/>
      <c r="P768" s="3"/>
      <c r="Q768" s="3"/>
      <c r="R768" s="3"/>
      <c r="S768" s="3"/>
      <c r="T768" s="3"/>
      <c r="U768" s="3"/>
    </row>
    <row r="769" spans="1:21" ht="12.75">
      <c r="A769" s="3"/>
      <c r="B769" s="3"/>
      <c r="C769" s="3"/>
      <c r="D769" s="3"/>
      <c r="E769" s="3"/>
      <c r="F769" s="3"/>
      <c r="G769" s="3"/>
      <c r="H769" s="3"/>
      <c r="I769" s="3"/>
      <c r="J769" s="3"/>
      <c r="K769" s="3"/>
      <c r="L769" s="3"/>
      <c r="M769" s="3"/>
      <c r="N769" s="3"/>
      <c r="O769" s="3"/>
      <c r="P769" s="3"/>
      <c r="Q769" s="3"/>
      <c r="R769" s="3"/>
      <c r="S769" s="3"/>
      <c r="T769" s="3"/>
      <c r="U769" s="3"/>
    </row>
    <row r="770" spans="1:21" ht="12.75">
      <c r="A770" s="3"/>
      <c r="B770" s="3"/>
      <c r="C770" s="3"/>
      <c r="D770" s="3"/>
      <c r="E770" s="3"/>
      <c r="F770" s="3"/>
      <c r="G770" s="3"/>
      <c r="H770" s="3"/>
      <c r="I770" s="3"/>
      <c r="J770" s="3"/>
      <c r="K770" s="3"/>
      <c r="L770" s="3"/>
      <c r="M770" s="3"/>
      <c r="N770" s="3"/>
      <c r="O770" s="3"/>
      <c r="P770" s="3"/>
      <c r="Q770" s="3"/>
      <c r="R770" s="3"/>
      <c r="S770" s="3"/>
      <c r="T770" s="3"/>
      <c r="U770" s="3"/>
    </row>
    <row r="771" spans="1:21" ht="12.75">
      <c r="A771" s="3"/>
      <c r="B771" s="3"/>
      <c r="C771" s="3"/>
      <c r="D771" s="3"/>
      <c r="E771" s="3"/>
      <c r="F771" s="3"/>
      <c r="G771" s="3"/>
      <c r="H771" s="3"/>
      <c r="I771" s="3"/>
      <c r="J771" s="3"/>
      <c r="K771" s="3"/>
      <c r="L771" s="3"/>
      <c r="M771" s="3"/>
      <c r="N771" s="3"/>
      <c r="O771" s="3"/>
      <c r="P771" s="3"/>
      <c r="Q771" s="3"/>
      <c r="R771" s="3"/>
      <c r="S771" s="3"/>
      <c r="T771" s="3"/>
      <c r="U771" s="3"/>
    </row>
    <row r="772" spans="1:21" ht="12.75">
      <c r="A772" s="3"/>
      <c r="B772" s="3"/>
      <c r="C772" s="3"/>
      <c r="D772" s="3"/>
      <c r="E772" s="3"/>
      <c r="F772" s="3"/>
      <c r="G772" s="3"/>
      <c r="H772" s="3"/>
      <c r="I772" s="3"/>
      <c r="J772" s="3"/>
      <c r="K772" s="3"/>
      <c r="L772" s="3"/>
      <c r="M772" s="3"/>
      <c r="N772" s="3"/>
      <c r="O772" s="3"/>
      <c r="P772" s="3"/>
      <c r="Q772" s="3"/>
      <c r="R772" s="3"/>
      <c r="S772" s="3"/>
      <c r="T772" s="3"/>
      <c r="U772" s="3"/>
    </row>
    <row r="773" spans="1:21" ht="12.75">
      <c r="A773" s="3"/>
      <c r="B773" s="3"/>
      <c r="C773" s="3"/>
      <c r="D773" s="3"/>
      <c r="E773" s="3"/>
      <c r="F773" s="3"/>
      <c r="G773" s="3"/>
      <c r="H773" s="3"/>
      <c r="I773" s="3"/>
      <c r="J773" s="3"/>
      <c r="K773" s="3"/>
      <c r="L773" s="3"/>
      <c r="M773" s="3"/>
      <c r="N773" s="3"/>
      <c r="O773" s="3"/>
      <c r="P773" s="3"/>
      <c r="Q773" s="3"/>
      <c r="R773" s="3"/>
      <c r="S773" s="3"/>
      <c r="T773" s="3"/>
      <c r="U773" s="3"/>
    </row>
    <row r="774" spans="1:21" ht="12.75">
      <c r="A774" s="3"/>
      <c r="B774" s="3"/>
      <c r="C774" s="3"/>
      <c r="D774" s="3"/>
      <c r="E774" s="3"/>
      <c r="F774" s="3"/>
      <c r="G774" s="3"/>
      <c r="H774" s="3"/>
      <c r="I774" s="3"/>
      <c r="J774" s="3"/>
      <c r="K774" s="3"/>
      <c r="L774" s="3"/>
      <c r="M774" s="3"/>
      <c r="N774" s="3"/>
      <c r="O774" s="3"/>
      <c r="P774" s="3"/>
      <c r="Q774" s="3"/>
      <c r="R774" s="3"/>
      <c r="S774" s="3"/>
      <c r="T774" s="3"/>
      <c r="U774" s="3"/>
    </row>
    <row r="775" spans="1:21" ht="12.75">
      <c r="A775" s="3"/>
      <c r="B775" s="3"/>
      <c r="C775" s="3"/>
      <c r="D775" s="3"/>
      <c r="E775" s="3"/>
      <c r="F775" s="3"/>
      <c r="G775" s="3"/>
      <c r="H775" s="3"/>
      <c r="I775" s="3"/>
      <c r="J775" s="3"/>
      <c r="K775" s="3"/>
      <c r="L775" s="3"/>
      <c r="M775" s="3"/>
      <c r="N775" s="3"/>
      <c r="O775" s="3"/>
      <c r="P775" s="3"/>
      <c r="Q775" s="3"/>
      <c r="R775" s="3"/>
      <c r="S775" s="3"/>
      <c r="T775" s="3"/>
      <c r="U775" s="3"/>
    </row>
    <row r="776" spans="1:21" ht="12.75">
      <c r="A776" s="3"/>
      <c r="B776" s="3"/>
      <c r="C776" s="3"/>
      <c r="D776" s="3"/>
      <c r="E776" s="3"/>
      <c r="F776" s="3"/>
      <c r="G776" s="3"/>
      <c r="H776" s="3"/>
      <c r="I776" s="3"/>
      <c r="J776" s="3"/>
      <c r="K776" s="3"/>
      <c r="L776" s="3"/>
      <c r="M776" s="3"/>
      <c r="N776" s="3"/>
      <c r="O776" s="3"/>
      <c r="P776" s="3"/>
      <c r="Q776" s="3"/>
      <c r="R776" s="3"/>
      <c r="S776" s="3"/>
      <c r="T776" s="3"/>
      <c r="U776" s="3"/>
    </row>
    <row r="777" spans="1:21" ht="12.75">
      <c r="A777" s="3"/>
      <c r="B777" s="3"/>
      <c r="C777" s="3"/>
      <c r="D777" s="3"/>
      <c r="E777" s="3"/>
      <c r="F777" s="3"/>
      <c r="G777" s="3"/>
      <c r="H777" s="3"/>
      <c r="I777" s="3"/>
      <c r="J777" s="3"/>
      <c r="K777" s="3"/>
      <c r="L777" s="3"/>
      <c r="M777" s="3"/>
      <c r="N777" s="3"/>
      <c r="O777" s="3"/>
      <c r="P777" s="3"/>
      <c r="Q777" s="3"/>
      <c r="R777" s="3"/>
      <c r="S777" s="3"/>
      <c r="T777" s="3"/>
      <c r="U777" s="3"/>
    </row>
    <row r="778" spans="1:21" ht="12.75">
      <c r="A778" s="3"/>
      <c r="B778" s="3"/>
      <c r="C778" s="3"/>
      <c r="D778" s="3"/>
      <c r="E778" s="3"/>
      <c r="F778" s="3"/>
      <c r="G778" s="3"/>
      <c r="H778" s="3"/>
      <c r="I778" s="3"/>
      <c r="J778" s="3"/>
      <c r="K778" s="3"/>
      <c r="L778" s="3"/>
      <c r="M778" s="3"/>
      <c r="N778" s="3"/>
      <c r="O778" s="3"/>
      <c r="P778" s="3"/>
      <c r="Q778" s="3"/>
      <c r="R778" s="3"/>
      <c r="S778" s="3"/>
      <c r="T778" s="3"/>
      <c r="U778" s="3"/>
    </row>
    <row r="779" spans="1:21" ht="12.75">
      <c r="A779" s="3"/>
      <c r="B779" s="3"/>
      <c r="C779" s="3"/>
      <c r="D779" s="3"/>
      <c r="E779" s="3"/>
      <c r="F779" s="3"/>
      <c r="G779" s="3"/>
      <c r="H779" s="3"/>
      <c r="I779" s="3"/>
      <c r="J779" s="3"/>
      <c r="K779" s="3"/>
      <c r="L779" s="3"/>
      <c r="M779" s="3"/>
      <c r="N779" s="3"/>
      <c r="O779" s="3"/>
      <c r="P779" s="3"/>
      <c r="Q779" s="3"/>
      <c r="R779" s="3"/>
      <c r="S779" s="3"/>
      <c r="T779" s="3"/>
      <c r="U779" s="3"/>
    </row>
    <row r="780" spans="1:21" ht="12.75">
      <c r="A780" s="3"/>
      <c r="B780" s="3"/>
      <c r="C780" s="3"/>
      <c r="D780" s="3"/>
      <c r="E780" s="3"/>
      <c r="F780" s="3"/>
      <c r="G780" s="3"/>
      <c r="H780" s="3"/>
      <c r="I780" s="3"/>
      <c r="J780" s="3"/>
      <c r="K780" s="3"/>
      <c r="L780" s="3"/>
      <c r="M780" s="3"/>
      <c r="N780" s="3"/>
      <c r="O780" s="3"/>
      <c r="P780" s="3"/>
      <c r="Q780" s="3"/>
      <c r="R780" s="3"/>
      <c r="S780" s="3"/>
      <c r="T780" s="3"/>
      <c r="U780" s="3"/>
    </row>
    <row r="781" spans="1:21" ht="12.75">
      <c r="A781" s="3"/>
      <c r="B781" s="3"/>
      <c r="C781" s="3"/>
      <c r="D781" s="3"/>
      <c r="E781" s="3"/>
      <c r="F781" s="3"/>
      <c r="G781" s="3"/>
      <c r="H781" s="3"/>
      <c r="I781" s="3"/>
      <c r="J781" s="3"/>
      <c r="K781" s="3"/>
      <c r="L781" s="3"/>
      <c r="M781" s="3"/>
      <c r="N781" s="3"/>
      <c r="O781" s="3"/>
      <c r="P781" s="3"/>
      <c r="Q781" s="3"/>
      <c r="R781" s="3"/>
      <c r="S781" s="3"/>
      <c r="T781" s="3"/>
      <c r="U781" s="3"/>
    </row>
    <row r="782" spans="1:21" ht="12.75">
      <c r="A782" s="3"/>
      <c r="B782" s="3"/>
      <c r="C782" s="3"/>
      <c r="D782" s="3"/>
      <c r="E782" s="3"/>
      <c r="F782" s="3"/>
      <c r="G782" s="3"/>
      <c r="H782" s="3"/>
      <c r="I782" s="3"/>
      <c r="J782" s="3"/>
      <c r="K782" s="3"/>
      <c r="L782" s="3"/>
      <c r="M782" s="3"/>
      <c r="N782" s="3"/>
      <c r="O782" s="3"/>
      <c r="P782" s="3"/>
      <c r="Q782" s="3"/>
      <c r="R782" s="3"/>
      <c r="S782" s="3"/>
      <c r="T782" s="3"/>
      <c r="U782" s="3"/>
    </row>
    <row r="783" spans="1:21" ht="12.75">
      <c r="A783" s="3"/>
      <c r="B783" s="3"/>
      <c r="C783" s="3"/>
      <c r="D783" s="3"/>
      <c r="E783" s="3"/>
      <c r="F783" s="3"/>
      <c r="G783" s="3"/>
      <c r="H783" s="3"/>
      <c r="I783" s="3"/>
      <c r="J783" s="3"/>
      <c r="K783" s="3"/>
      <c r="L783" s="3"/>
      <c r="M783" s="3"/>
      <c r="N783" s="3"/>
      <c r="O783" s="3"/>
      <c r="P783" s="3"/>
      <c r="Q783" s="3"/>
      <c r="R783" s="3"/>
      <c r="S783" s="3"/>
      <c r="T783" s="3"/>
      <c r="U783" s="3"/>
    </row>
    <row r="784" spans="1:21" ht="12.75">
      <c r="A784" s="3"/>
      <c r="B784" s="3"/>
      <c r="C784" s="3"/>
      <c r="D784" s="3"/>
      <c r="E784" s="3"/>
      <c r="F784" s="3"/>
      <c r="G784" s="3"/>
      <c r="H784" s="3"/>
      <c r="I784" s="3"/>
      <c r="J784" s="3"/>
      <c r="K784" s="3"/>
      <c r="L784" s="3"/>
      <c r="M784" s="3"/>
      <c r="N784" s="3"/>
      <c r="O784" s="3"/>
      <c r="P784" s="3"/>
      <c r="Q784" s="3"/>
      <c r="R784" s="3"/>
      <c r="S784" s="3"/>
      <c r="T784" s="3"/>
      <c r="U784" s="3"/>
    </row>
    <row r="785" spans="1:21" ht="12.75">
      <c r="A785" s="3"/>
      <c r="B785" s="3"/>
      <c r="C785" s="3"/>
      <c r="D785" s="3"/>
      <c r="E785" s="3"/>
      <c r="F785" s="3"/>
      <c r="G785" s="3"/>
      <c r="H785" s="3"/>
      <c r="I785" s="3"/>
      <c r="J785" s="3"/>
      <c r="K785" s="3"/>
      <c r="L785" s="3"/>
      <c r="M785" s="3"/>
      <c r="N785" s="3"/>
      <c r="O785" s="3"/>
      <c r="P785" s="3"/>
      <c r="Q785" s="3"/>
      <c r="R785" s="3"/>
      <c r="S785" s="3"/>
      <c r="T785" s="3"/>
      <c r="U785" s="3"/>
    </row>
    <row r="786" spans="1:21" ht="12.75">
      <c r="A786" s="3"/>
      <c r="B786" s="3"/>
      <c r="C786" s="3"/>
      <c r="D786" s="3"/>
      <c r="E786" s="3"/>
      <c r="F786" s="3"/>
      <c r="G786" s="3"/>
      <c r="H786" s="3"/>
      <c r="I786" s="3"/>
      <c r="J786" s="3"/>
      <c r="K786" s="3"/>
      <c r="L786" s="3"/>
      <c r="M786" s="3"/>
      <c r="N786" s="3"/>
      <c r="O786" s="3"/>
      <c r="P786" s="3"/>
      <c r="Q786" s="3"/>
      <c r="R786" s="3"/>
      <c r="S786" s="3"/>
      <c r="T786" s="3"/>
      <c r="U786" s="3"/>
    </row>
    <row r="787" spans="1:21" ht="12.75">
      <c r="A787" s="3"/>
      <c r="B787" s="3"/>
      <c r="C787" s="3"/>
      <c r="D787" s="3"/>
      <c r="E787" s="3"/>
      <c r="F787" s="3"/>
      <c r="G787" s="3"/>
      <c r="H787" s="3"/>
      <c r="I787" s="3"/>
      <c r="J787" s="3"/>
      <c r="K787" s="3"/>
      <c r="L787" s="3"/>
      <c r="M787" s="3"/>
      <c r="N787" s="3"/>
      <c r="O787" s="3"/>
      <c r="P787" s="3"/>
      <c r="Q787" s="3"/>
      <c r="R787" s="3"/>
      <c r="S787" s="3"/>
      <c r="T787" s="3"/>
      <c r="U787" s="3"/>
    </row>
    <row r="788" spans="1:21" ht="12.75">
      <c r="A788" s="3"/>
      <c r="B788" s="3"/>
      <c r="C788" s="3"/>
      <c r="D788" s="3"/>
      <c r="E788" s="3"/>
      <c r="F788" s="3"/>
      <c r="G788" s="3"/>
      <c r="H788" s="3"/>
      <c r="I788" s="3"/>
      <c r="J788" s="3"/>
      <c r="K788" s="3"/>
      <c r="L788" s="3"/>
      <c r="M788" s="3"/>
      <c r="N788" s="3"/>
      <c r="O788" s="3"/>
      <c r="P788" s="3"/>
      <c r="Q788" s="3"/>
      <c r="R788" s="3"/>
      <c r="S788" s="3"/>
      <c r="T788" s="3"/>
      <c r="U788" s="3"/>
    </row>
    <row r="789" spans="1:21" ht="12.75">
      <c r="A789" s="3"/>
      <c r="B789" s="3"/>
      <c r="C789" s="3"/>
      <c r="D789" s="3"/>
      <c r="E789" s="3"/>
      <c r="F789" s="3"/>
      <c r="G789" s="3"/>
      <c r="H789" s="3"/>
      <c r="I789" s="3"/>
      <c r="J789" s="3"/>
      <c r="K789" s="3"/>
      <c r="L789" s="3"/>
      <c r="M789" s="3"/>
      <c r="N789" s="3"/>
      <c r="O789" s="3"/>
      <c r="P789" s="3"/>
      <c r="Q789" s="3"/>
      <c r="R789" s="3"/>
      <c r="S789" s="3"/>
      <c r="T789" s="3"/>
      <c r="U789" s="3"/>
    </row>
    <row r="790" spans="1:21" ht="12.75">
      <c r="A790" s="3"/>
      <c r="B790" s="3"/>
      <c r="C790" s="3"/>
      <c r="D790" s="3"/>
      <c r="E790" s="3"/>
      <c r="F790" s="3"/>
      <c r="G790" s="3"/>
      <c r="H790" s="3"/>
      <c r="I790" s="3"/>
      <c r="J790" s="3"/>
      <c r="K790" s="3"/>
      <c r="L790" s="3"/>
      <c r="M790" s="3"/>
      <c r="N790" s="3"/>
      <c r="O790" s="3"/>
      <c r="P790" s="3"/>
      <c r="Q790" s="3"/>
      <c r="R790" s="3"/>
      <c r="S790" s="3"/>
      <c r="T790" s="3"/>
      <c r="U790" s="3"/>
    </row>
    <row r="791" spans="1:21" ht="12.75">
      <c r="A791" s="3"/>
      <c r="B791" s="3"/>
      <c r="C791" s="3"/>
      <c r="D791" s="3"/>
      <c r="E791" s="3"/>
      <c r="F791" s="3"/>
      <c r="G791" s="3"/>
      <c r="H791" s="3"/>
      <c r="I791" s="3"/>
      <c r="J791" s="3"/>
      <c r="K791" s="3"/>
      <c r="L791" s="3"/>
      <c r="M791" s="3"/>
      <c r="N791" s="3"/>
      <c r="O791" s="3"/>
      <c r="P791" s="3"/>
      <c r="Q791" s="3"/>
      <c r="R791" s="3"/>
      <c r="S791" s="3"/>
      <c r="T791" s="3"/>
      <c r="U791" s="3"/>
    </row>
    <row r="792" spans="1:21" ht="12.75">
      <c r="A792" s="3"/>
      <c r="B792" s="3"/>
      <c r="C792" s="3"/>
      <c r="D792" s="3"/>
      <c r="E792" s="3"/>
      <c r="F792" s="3"/>
      <c r="G792" s="3"/>
      <c r="H792" s="3"/>
      <c r="I792" s="3"/>
      <c r="J792" s="3"/>
      <c r="K792" s="3"/>
      <c r="L792" s="3"/>
      <c r="M792" s="3"/>
      <c r="N792" s="3"/>
      <c r="O792" s="3"/>
      <c r="P792" s="3"/>
      <c r="Q792" s="3"/>
      <c r="R792" s="3"/>
      <c r="S792" s="3"/>
      <c r="T792" s="3"/>
      <c r="U792" s="3"/>
    </row>
    <row r="793" spans="1:21" ht="12.75">
      <c r="A793" s="3"/>
      <c r="B793" s="3"/>
      <c r="C793" s="3"/>
      <c r="D793" s="3"/>
      <c r="E793" s="3"/>
      <c r="F793" s="3"/>
      <c r="G793" s="3"/>
      <c r="H793" s="3"/>
      <c r="I793" s="3"/>
      <c r="J793" s="3"/>
      <c r="K793" s="3"/>
      <c r="L793" s="3"/>
      <c r="M793" s="3"/>
      <c r="N793" s="3"/>
      <c r="O793" s="3"/>
      <c r="P793" s="3"/>
      <c r="Q793" s="3"/>
      <c r="R793" s="3"/>
      <c r="S793" s="3"/>
      <c r="T793" s="3"/>
      <c r="U793" s="3"/>
    </row>
    <row r="794" spans="1:21" ht="12.75">
      <c r="A794" s="3"/>
      <c r="B794" s="3"/>
      <c r="C794" s="3"/>
      <c r="D794" s="3"/>
      <c r="E794" s="3"/>
      <c r="F794" s="3"/>
      <c r="G794" s="3"/>
      <c r="H794" s="3"/>
      <c r="I794" s="3"/>
      <c r="J794" s="3"/>
      <c r="K794" s="3"/>
      <c r="L794" s="3"/>
      <c r="M794" s="3"/>
      <c r="N794" s="3"/>
      <c r="O794" s="3"/>
      <c r="P794" s="3"/>
      <c r="Q794" s="3"/>
      <c r="R794" s="3"/>
      <c r="S794" s="3"/>
      <c r="T794" s="3"/>
      <c r="U794" s="3"/>
    </row>
    <row r="795" spans="1:21" ht="12.75">
      <c r="A795" s="3"/>
      <c r="B795" s="3"/>
      <c r="C795" s="3"/>
      <c r="D795" s="3"/>
      <c r="E795" s="3"/>
      <c r="F795" s="3"/>
      <c r="G795" s="3"/>
      <c r="H795" s="3"/>
      <c r="I795" s="3"/>
      <c r="J795" s="3"/>
      <c r="K795" s="3"/>
      <c r="L795" s="3"/>
      <c r="M795" s="3"/>
      <c r="N795" s="3"/>
      <c r="O795" s="3"/>
      <c r="P795" s="3"/>
      <c r="Q795" s="3"/>
      <c r="R795" s="3"/>
      <c r="S795" s="3"/>
      <c r="T795" s="3"/>
      <c r="U795" s="3"/>
    </row>
    <row r="796" spans="1:21" ht="12.75">
      <c r="A796" s="3"/>
      <c r="B796" s="3"/>
      <c r="C796" s="3"/>
      <c r="D796" s="3"/>
      <c r="E796" s="3"/>
      <c r="F796" s="3"/>
      <c r="G796" s="3"/>
      <c r="H796" s="3"/>
      <c r="I796" s="3"/>
      <c r="J796" s="3"/>
      <c r="K796" s="3"/>
      <c r="L796" s="3"/>
      <c r="M796" s="3"/>
      <c r="N796" s="3"/>
      <c r="O796" s="3"/>
      <c r="P796" s="3"/>
      <c r="Q796" s="3"/>
      <c r="R796" s="3"/>
      <c r="S796" s="3"/>
      <c r="T796" s="3"/>
      <c r="U796" s="3"/>
    </row>
    <row r="797" spans="1:21" ht="12.75">
      <c r="A797" s="3"/>
      <c r="B797" s="3"/>
      <c r="C797" s="3"/>
      <c r="D797" s="3"/>
      <c r="E797" s="3"/>
      <c r="F797" s="3"/>
      <c r="G797" s="3"/>
      <c r="H797" s="3"/>
      <c r="I797" s="3"/>
      <c r="J797" s="3"/>
      <c r="K797" s="3"/>
      <c r="L797" s="3"/>
      <c r="M797" s="3"/>
      <c r="N797" s="3"/>
      <c r="O797" s="3"/>
      <c r="P797" s="3"/>
      <c r="Q797" s="3"/>
      <c r="R797" s="3"/>
      <c r="S797" s="3"/>
      <c r="T797" s="3"/>
      <c r="U797" s="3"/>
    </row>
    <row r="798" spans="1:21" ht="12.75">
      <c r="A798" s="3"/>
      <c r="B798" s="3"/>
      <c r="C798" s="3"/>
      <c r="D798" s="3"/>
      <c r="E798" s="3"/>
      <c r="F798" s="3"/>
      <c r="G798" s="3"/>
      <c r="H798" s="3"/>
      <c r="I798" s="3"/>
      <c r="J798" s="3"/>
      <c r="K798" s="3"/>
      <c r="L798" s="3"/>
      <c r="M798" s="3"/>
      <c r="N798" s="3"/>
      <c r="O798" s="3"/>
      <c r="P798" s="3"/>
      <c r="Q798" s="3"/>
      <c r="R798" s="3"/>
      <c r="S798" s="3"/>
      <c r="T798" s="3"/>
      <c r="U798" s="3"/>
    </row>
    <row r="799" spans="1:21" ht="12.75">
      <c r="A799" s="3"/>
      <c r="B799" s="3"/>
      <c r="C799" s="3"/>
      <c r="D799" s="3"/>
      <c r="E799" s="3"/>
      <c r="F799" s="3"/>
      <c r="G799" s="3"/>
      <c r="H799" s="3"/>
      <c r="I799" s="3"/>
      <c r="J799" s="3"/>
      <c r="K799" s="3"/>
      <c r="L799" s="3"/>
      <c r="M799" s="3"/>
      <c r="N799" s="3"/>
      <c r="O799" s="3"/>
      <c r="P799" s="3"/>
      <c r="Q799" s="3"/>
      <c r="R799" s="3"/>
      <c r="S799" s="3"/>
      <c r="T799" s="3"/>
      <c r="U799" s="3"/>
    </row>
    <row r="800" spans="1:21" ht="12.75">
      <c r="A800" s="3"/>
      <c r="B800" s="3"/>
      <c r="C800" s="3"/>
      <c r="D800" s="3"/>
      <c r="E800" s="3"/>
      <c r="F800" s="3"/>
      <c r="G800" s="3"/>
      <c r="H800" s="3"/>
      <c r="I800" s="3"/>
      <c r="J800" s="3"/>
      <c r="K800" s="3"/>
      <c r="L800" s="3"/>
      <c r="M800" s="3"/>
      <c r="N800" s="3"/>
      <c r="O800" s="3"/>
      <c r="P800" s="3"/>
      <c r="Q800" s="3"/>
      <c r="R800" s="3"/>
      <c r="S800" s="3"/>
      <c r="T800" s="3"/>
      <c r="U800" s="3"/>
    </row>
    <row r="801" spans="1:21" ht="12.75">
      <c r="A801" s="3"/>
      <c r="B801" s="3"/>
      <c r="C801" s="3"/>
      <c r="D801" s="3"/>
      <c r="E801" s="3"/>
      <c r="F801" s="3"/>
      <c r="G801" s="3"/>
      <c r="H801" s="3"/>
      <c r="I801" s="3"/>
      <c r="J801" s="3"/>
      <c r="K801" s="3"/>
      <c r="L801" s="3"/>
      <c r="M801" s="3"/>
      <c r="N801" s="3"/>
      <c r="O801" s="3"/>
      <c r="P801" s="3"/>
      <c r="Q801" s="3"/>
      <c r="R801" s="3"/>
      <c r="S801" s="3"/>
      <c r="T801" s="3"/>
      <c r="U801" s="3"/>
    </row>
    <row r="802" spans="1:21" ht="12.75">
      <c r="A802" s="3"/>
      <c r="B802" s="3"/>
      <c r="C802" s="3"/>
      <c r="D802" s="3"/>
      <c r="E802" s="3"/>
      <c r="F802" s="3"/>
      <c r="G802" s="3"/>
      <c r="H802" s="3"/>
      <c r="I802" s="3"/>
      <c r="J802" s="3"/>
      <c r="K802" s="3"/>
      <c r="L802" s="3"/>
      <c r="M802" s="3"/>
      <c r="N802" s="3"/>
      <c r="O802" s="3"/>
      <c r="P802" s="3"/>
      <c r="Q802" s="3"/>
      <c r="R802" s="3"/>
      <c r="S802" s="3"/>
      <c r="T802" s="3"/>
      <c r="U802" s="3"/>
    </row>
    <row r="803" spans="1:21" ht="12.75">
      <c r="A803" s="3"/>
      <c r="B803" s="3"/>
      <c r="C803" s="3"/>
      <c r="D803" s="3"/>
      <c r="E803" s="3"/>
      <c r="F803" s="3"/>
      <c r="G803" s="3"/>
      <c r="H803" s="3"/>
      <c r="I803" s="3"/>
      <c r="J803" s="3"/>
      <c r="K803" s="3"/>
      <c r="L803" s="3"/>
      <c r="M803" s="3"/>
      <c r="N803" s="3"/>
      <c r="O803" s="3"/>
      <c r="P803" s="3"/>
      <c r="Q803" s="3"/>
      <c r="R803" s="3"/>
      <c r="S803" s="3"/>
      <c r="T803" s="3"/>
      <c r="U803" s="3"/>
    </row>
    <row r="804" spans="1:21" ht="12.75">
      <c r="A804" s="3"/>
      <c r="B804" s="3"/>
      <c r="C804" s="3"/>
      <c r="D804" s="3"/>
      <c r="E804" s="3"/>
      <c r="F804" s="3"/>
      <c r="G804" s="3"/>
      <c r="H804" s="3"/>
      <c r="I804" s="3"/>
      <c r="J804" s="3"/>
      <c r="K804" s="3"/>
      <c r="L804" s="3"/>
      <c r="M804" s="3"/>
      <c r="N804" s="3"/>
      <c r="O804" s="3"/>
      <c r="P804" s="3"/>
      <c r="Q804" s="3"/>
      <c r="R804" s="3"/>
      <c r="S804" s="3"/>
      <c r="T804" s="3"/>
      <c r="U804" s="3"/>
    </row>
    <row r="805" spans="1:21" ht="12.75">
      <c r="A805" s="3"/>
      <c r="B805" s="3"/>
      <c r="C805" s="3"/>
      <c r="D805" s="3"/>
      <c r="E805" s="3"/>
      <c r="F805" s="3"/>
      <c r="G805" s="3"/>
      <c r="H805" s="3"/>
      <c r="I805" s="3"/>
      <c r="J805" s="3"/>
      <c r="K805" s="3"/>
      <c r="L805" s="3"/>
      <c r="M805" s="3"/>
      <c r="N805" s="3"/>
      <c r="O805" s="3"/>
      <c r="P805" s="3"/>
      <c r="Q805" s="3"/>
      <c r="R805" s="3"/>
      <c r="S805" s="3"/>
      <c r="T805" s="3"/>
      <c r="U805" s="3"/>
    </row>
    <row r="806" spans="1:21" ht="12.75">
      <c r="A806" s="3"/>
      <c r="B806" s="3"/>
      <c r="C806" s="3"/>
      <c r="D806" s="3"/>
      <c r="E806" s="3"/>
      <c r="F806" s="3"/>
      <c r="G806" s="3"/>
      <c r="H806" s="3"/>
      <c r="I806" s="3"/>
      <c r="J806" s="3"/>
      <c r="K806" s="3"/>
      <c r="L806" s="3"/>
      <c r="M806" s="3"/>
      <c r="N806" s="3"/>
      <c r="O806" s="3"/>
      <c r="P806" s="3"/>
      <c r="Q806" s="3"/>
      <c r="R806" s="3"/>
      <c r="S806" s="3"/>
      <c r="T806" s="3"/>
      <c r="U806" s="3"/>
    </row>
    <row r="807" spans="1:21" ht="12.75">
      <c r="A807" s="3"/>
      <c r="B807" s="3"/>
      <c r="C807" s="3"/>
      <c r="D807" s="3"/>
      <c r="E807" s="3"/>
      <c r="F807" s="3"/>
      <c r="G807" s="3"/>
      <c r="H807" s="3"/>
      <c r="I807" s="3"/>
      <c r="J807" s="3"/>
      <c r="K807" s="3"/>
      <c r="L807" s="3"/>
      <c r="M807" s="3"/>
      <c r="N807" s="3"/>
      <c r="O807" s="3"/>
      <c r="P807" s="3"/>
      <c r="Q807" s="3"/>
      <c r="R807" s="3"/>
      <c r="S807" s="3"/>
      <c r="T807" s="3"/>
      <c r="U807" s="3"/>
    </row>
    <row r="808" spans="1:21" ht="12.75">
      <c r="A808" s="3"/>
      <c r="B808" s="3"/>
      <c r="C808" s="3"/>
      <c r="D808" s="3"/>
      <c r="E808" s="3"/>
      <c r="F808" s="3"/>
      <c r="G808" s="3"/>
      <c r="H808" s="3"/>
      <c r="I808" s="3"/>
      <c r="J808" s="3"/>
      <c r="K808" s="3"/>
      <c r="L808" s="3"/>
      <c r="M808" s="3"/>
      <c r="N808" s="3"/>
      <c r="O808" s="3"/>
      <c r="P808" s="3"/>
      <c r="Q808" s="3"/>
      <c r="R808" s="3"/>
      <c r="S808" s="3"/>
      <c r="T808" s="3"/>
      <c r="U808" s="3"/>
    </row>
    <row r="809" spans="1:21" ht="12.75">
      <c r="A809" s="3"/>
      <c r="B809" s="3"/>
      <c r="C809" s="3"/>
      <c r="D809" s="3"/>
      <c r="E809" s="3"/>
      <c r="F809" s="3"/>
      <c r="G809" s="3"/>
      <c r="H809" s="3"/>
      <c r="I809" s="3"/>
      <c r="J809" s="3"/>
      <c r="K809" s="3"/>
      <c r="L809" s="3"/>
      <c r="M809" s="3"/>
      <c r="N809" s="3"/>
      <c r="O809" s="3"/>
      <c r="P809" s="3"/>
      <c r="Q809" s="3"/>
      <c r="R809" s="3"/>
      <c r="S809" s="3"/>
      <c r="T809" s="3"/>
      <c r="U809" s="3"/>
    </row>
    <row r="810" spans="1:21" ht="12.75">
      <c r="A810" s="3"/>
      <c r="B810" s="3"/>
      <c r="C810" s="3"/>
      <c r="D810" s="3"/>
      <c r="E810" s="3"/>
      <c r="F810" s="3"/>
      <c r="G810" s="3"/>
      <c r="H810" s="3"/>
      <c r="I810" s="3"/>
      <c r="J810" s="3"/>
      <c r="K810" s="3"/>
      <c r="L810" s="3"/>
      <c r="M810" s="3"/>
      <c r="N810" s="3"/>
      <c r="O810" s="3"/>
      <c r="P810" s="3"/>
      <c r="Q810" s="3"/>
      <c r="R810" s="3"/>
      <c r="S810" s="3"/>
      <c r="T810" s="3"/>
      <c r="U810" s="3"/>
    </row>
    <row r="811" spans="1:21" ht="12.75">
      <c r="A811" s="3"/>
      <c r="B811" s="3"/>
      <c r="C811" s="3"/>
      <c r="D811" s="3"/>
      <c r="E811" s="3"/>
      <c r="F811" s="3"/>
      <c r="G811" s="3"/>
      <c r="H811" s="3"/>
      <c r="I811" s="3"/>
      <c r="J811" s="3"/>
      <c r="K811" s="3"/>
      <c r="L811" s="3"/>
      <c r="M811" s="3"/>
      <c r="N811" s="3"/>
      <c r="O811" s="3"/>
      <c r="P811" s="3"/>
      <c r="Q811" s="3"/>
      <c r="R811" s="3"/>
      <c r="S811" s="3"/>
      <c r="T811" s="3"/>
      <c r="U811" s="3"/>
    </row>
    <row r="812" spans="1:21" ht="12.75">
      <c r="A812" s="3"/>
      <c r="B812" s="3"/>
      <c r="C812" s="3"/>
      <c r="D812" s="3"/>
      <c r="E812" s="3"/>
      <c r="F812" s="3"/>
      <c r="G812" s="3"/>
      <c r="H812" s="3"/>
      <c r="I812" s="3"/>
      <c r="J812" s="3"/>
      <c r="K812" s="3"/>
      <c r="L812" s="3"/>
      <c r="M812" s="3"/>
      <c r="N812" s="3"/>
      <c r="O812" s="3"/>
      <c r="P812" s="3"/>
      <c r="Q812" s="3"/>
      <c r="R812" s="3"/>
      <c r="S812" s="3"/>
      <c r="T812" s="3"/>
      <c r="U812" s="3"/>
    </row>
    <row r="813" spans="1:21" ht="12.75">
      <c r="A813" s="3"/>
      <c r="B813" s="3"/>
      <c r="C813" s="3"/>
      <c r="D813" s="3"/>
      <c r="E813" s="3"/>
      <c r="F813" s="3"/>
      <c r="G813" s="3"/>
      <c r="H813" s="3"/>
      <c r="I813" s="3"/>
      <c r="J813" s="3"/>
      <c r="K813" s="3"/>
      <c r="L813" s="3"/>
      <c r="M813" s="3"/>
      <c r="N813" s="3"/>
      <c r="O813" s="3"/>
      <c r="P813" s="3"/>
      <c r="Q813" s="3"/>
      <c r="R813" s="3"/>
      <c r="S813" s="3"/>
      <c r="T813" s="3"/>
      <c r="U813" s="3"/>
    </row>
    <row r="814" spans="1:21" ht="12.75">
      <c r="A814" s="3"/>
      <c r="B814" s="3"/>
      <c r="C814" s="3"/>
      <c r="D814" s="3"/>
      <c r="E814" s="3"/>
      <c r="F814" s="3"/>
      <c r="G814" s="3"/>
      <c r="H814" s="3"/>
      <c r="I814" s="3"/>
      <c r="J814" s="3"/>
      <c r="K814" s="3"/>
      <c r="L814" s="3"/>
      <c r="M814" s="3"/>
      <c r="N814" s="3"/>
      <c r="O814" s="3"/>
      <c r="P814" s="3"/>
      <c r="Q814" s="3"/>
      <c r="R814" s="3"/>
      <c r="S814" s="3"/>
      <c r="T814" s="3"/>
      <c r="U814" s="3"/>
    </row>
    <row r="815" spans="1:21" ht="12.75">
      <c r="A815" s="3"/>
      <c r="B815" s="3"/>
      <c r="C815" s="3"/>
      <c r="D815" s="3"/>
      <c r="E815" s="3"/>
      <c r="F815" s="3"/>
      <c r="G815" s="3"/>
      <c r="H815" s="3"/>
      <c r="I815" s="3"/>
      <c r="J815" s="3"/>
      <c r="K815" s="3"/>
      <c r="L815" s="3"/>
      <c r="M815" s="3"/>
      <c r="N815" s="3"/>
      <c r="O815" s="3"/>
      <c r="P815" s="3"/>
      <c r="Q815" s="3"/>
      <c r="R815" s="3"/>
      <c r="S815" s="3"/>
      <c r="T815" s="3"/>
      <c r="U815" s="3"/>
    </row>
    <row r="816" spans="1:21" ht="12.75">
      <c r="A816" s="3"/>
      <c r="B816" s="3"/>
      <c r="C816" s="3"/>
      <c r="D816" s="3"/>
      <c r="E816" s="3"/>
      <c r="F816" s="3"/>
      <c r="G816" s="3"/>
      <c r="H816" s="3"/>
      <c r="I816" s="3"/>
      <c r="J816" s="3"/>
      <c r="K816" s="3"/>
      <c r="L816" s="3"/>
      <c r="M816" s="3"/>
      <c r="N816" s="3"/>
      <c r="O816" s="3"/>
      <c r="P816" s="3"/>
      <c r="Q816" s="3"/>
      <c r="R816" s="3"/>
      <c r="S816" s="3"/>
      <c r="T816" s="3"/>
      <c r="U816" s="3"/>
    </row>
    <row r="817" spans="1:21" ht="12.75">
      <c r="A817" s="3"/>
      <c r="B817" s="3"/>
      <c r="C817" s="3"/>
      <c r="D817" s="3"/>
      <c r="E817" s="3"/>
      <c r="F817" s="3"/>
      <c r="G817" s="3"/>
      <c r="H817" s="3"/>
      <c r="I817" s="3"/>
      <c r="J817" s="3"/>
      <c r="K817" s="3"/>
      <c r="L817" s="3"/>
      <c r="M817" s="3"/>
      <c r="N817" s="3"/>
      <c r="O817" s="3"/>
      <c r="P817" s="3"/>
      <c r="Q817" s="3"/>
      <c r="R817" s="3"/>
      <c r="S817" s="3"/>
      <c r="T817" s="3"/>
      <c r="U817" s="3"/>
    </row>
    <row r="818" spans="1:21" ht="12.75">
      <c r="A818" s="3"/>
      <c r="B818" s="3"/>
      <c r="C818" s="3"/>
      <c r="D818" s="3"/>
      <c r="E818" s="3"/>
      <c r="F818" s="3"/>
      <c r="G818" s="3"/>
      <c r="H818" s="3"/>
      <c r="I818" s="3"/>
      <c r="J818" s="3"/>
      <c r="K818" s="3"/>
      <c r="L818" s="3"/>
      <c r="M818" s="3"/>
      <c r="N818" s="3"/>
      <c r="O818" s="3"/>
      <c r="P818" s="3"/>
      <c r="Q818" s="3"/>
      <c r="R818" s="3"/>
      <c r="S818" s="3"/>
      <c r="T818" s="3"/>
      <c r="U818" s="3"/>
    </row>
    <row r="819" spans="1:21" ht="12.75">
      <c r="A819" s="3"/>
      <c r="B819" s="3"/>
      <c r="C819" s="3"/>
      <c r="D819" s="3"/>
      <c r="E819" s="3"/>
      <c r="F819" s="3"/>
      <c r="G819" s="3"/>
      <c r="H819" s="3"/>
      <c r="I819" s="3"/>
      <c r="J819" s="3"/>
      <c r="K819" s="3"/>
      <c r="L819" s="3"/>
      <c r="M819" s="3"/>
      <c r="N819" s="3"/>
      <c r="O819" s="3"/>
      <c r="P819" s="3"/>
      <c r="Q819" s="3"/>
      <c r="R819" s="3"/>
      <c r="S819" s="3"/>
      <c r="T819" s="3"/>
      <c r="U819" s="3"/>
    </row>
    <row r="820" spans="1:21" ht="12.75">
      <c r="A820" s="3"/>
      <c r="B820" s="3"/>
      <c r="C820" s="3"/>
      <c r="D820" s="3"/>
      <c r="E820" s="3"/>
      <c r="F820" s="3"/>
      <c r="G820" s="3"/>
      <c r="H820" s="3"/>
      <c r="I820" s="3"/>
      <c r="J820" s="3"/>
      <c r="K820" s="3"/>
      <c r="L820" s="3"/>
      <c r="M820" s="3"/>
      <c r="N820" s="3"/>
      <c r="O820" s="3"/>
      <c r="P820" s="3"/>
      <c r="Q820" s="3"/>
      <c r="R820" s="3"/>
      <c r="S820" s="3"/>
      <c r="T820" s="3"/>
      <c r="U820" s="3"/>
    </row>
    <row r="821" spans="1:21" ht="12.75">
      <c r="A821" s="3"/>
      <c r="B821" s="3"/>
      <c r="C821" s="3"/>
      <c r="D821" s="3"/>
      <c r="E821" s="3"/>
      <c r="F821" s="3"/>
      <c r="G821" s="3"/>
      <c r="H821" s="3"/>
      <c r="I821" s="3"/>
      <c r="J821" s="3"/>
      <c r="K821" s="3"/>
      <c r="L821" s="3"/>
      <c r="M821" s="3"/>
      <c r="N821" s="3"/>
      <c r="O821" s="3"/>
      <c r="P821" s="3"/>
      <c r="Q821" s="3"/>
      <c r="R821" s="3"/>
      <c r="S821" s="3"/>
      <c r="T821" s="3"/>
      <c r="U821" s="3"/>
    </row>
    <row r="822" spans="1:21" ht="12.75">
      <c r="A822" s="3"/>
      <c r="B822" s="3"/>
      <c r="C822" s="3"/>
      <c r="D822" s="3"/>
      <c r="E822" s="3"/>
      <c r="F822" s="3"/>
      <c r="G822" s="3"/>
      <c r="H822" s="3"/>
      <c r="I822" s="3"/>
      <c r="J822" s="3"/>
      <c r="K822" s="3"/>
      <c r="L822" s="3"/>
      <c r="M822" s="3"/>
      <c r="N822" s="3"/>
      <c r="O822" s="3"/>
      <c r="P822" s="3"/>
      <c r="Q822" s="3"/>
      <c r="R822" s="3"/>
      <c r="S822" s="3"/>
      <c r="T822" s="3"/>
      <c r="U822" s="3"/>
    </row>
    <row r="823" spans="1:21" ht="12.75">
      <c r="A823" s="3"/>
      <c r="B823" s="3"/>
      <c r="C823" s="3"/>
      <c r="D823" s="3"/>
      <c r="E823" s="3"/>
      <c r="F823" s="3"/>
      <c r="G823" s="3"/>
      <c r="H823" s="3"/>
      <c r="I823" s="3"/>
      <c r="J823" s="3"/>
      <c r="K823" s="3"/>
      <c r="L823" s="3"/>
      <c r="M823" s="3"/>
      <c r="N823" s="3"/>
      <c r="O823" s="3"/>
      <c r="P823" s="3"/>
      <c r="Q823" s="3"/>
      <c r="R823" s="3"/>
      <c r="S823" s="3"/>
      <c r="T823" s="3"/>
      <c r="U823" s="3"/>
    </row>
    <row r="824" spans="1:21" ht="12.75">
      <c r="A824" s="3"/>
      <c r="B824" s="3"/>
      <c r="C824" s="3"/>
      <c r="D824" s="3"/>
      <c r="E824" s="3"/>
      <c r="F824" s="3"/>
      <c r="G824" s="3"/>
      <c r="H824" s="3"/>
      <c r="I824" s="3"/>
      <c r="J824" s="3"/>
      <c r="K824" s="3"/>
      <c r="L824" s="3"/>
      <c r="M824" s="3"/>
      <c r="N824" s="3"/>
      <c r="O824" s="3"/>
      <c r="P824" s="3"/>
      <c r="Q824" s="3"/>
      <c r="R824" s="3"/>
      <c r="S824" s="3"/>
      <c r="T824" s="3"/>
      <c r="U824" s="3"/>
    </row>
    <row r="825" spans="1:21" ht="12.75">
      <c r="A825" s="3"/>
      <c r="B825" s="3"/>
      <c r="C825" s="3"/>
      <c r="D825" s="3"/>
      <c r="E825" s="3"/>
      <c r="F825" s="3"/>
      <c r="G825" s="3"/>
      <c r="H825" s="3"/>
      <c r="I825" s="3"/>
      <c r="J825" s="3"/>
      <c r="K825" s="3"/>
      <c r="L825" s="3"/>
      <c r="M825" s="3"/>
      <c r="N825" s="3"/>
      <c r="O825" s="3"/>
      <c r="P825" s="3"/>
      <c r="Q825" s="3"/>
      <c r="R825" s="3"/>
      <c r="S825" s="3"/>
      <c r="T825" s="3"/>
      <c r="U825" s="3"/>
    </row>
    <row r="826" spans="1:21" ht="12.75">
      <c r="A826" s="3"/>
      <c r="B826" s="3"/>
      <c r="C826" s="3"/>
      <c r="D826" s="3"/>
      <c r="E826" s="3"/>
      <c r="F826" s="3"/>
      <c r="G826" s="3"/>
      <c r="H826" s="3"/>
      <c r="I826" s="3"/>
      <c r="J826" s="3"/>
      <c r="K826" s="3"/>
      <c r="L826" s="3"/>
      <c r="M826" s="3"/>
      <c r="N826" s="3"/>
      <c r="O826" s="3"/>
      <c r="P826" s="3"/>
      <c r="Q826" s="3"/>
      <c r="R826" s="3"/>
      <c r="S826" s="3"/>
      <c r="T826" s="3"/>
      <c r="U826" s="3"/>
    </row>
    <row r="827" spans="1:21" ht="12.75">
      <c r="A827" s="3"/>
      <c r="B827" s="3"/>
      <c r="C827" s="3"/>
      <c r="D827" s="3"/>
      <c r="E827" s="3"/>
      <c r="F827" s="3"/>
      <c r="G827" s="3"/>
      <c r="H827" s="3"/>
      <c r="I827" s="3"/>
      <c r="J827" s="3"/>
      <c r="K827" s="3"/>
      <c r="L827" s="3"/>
      <c r="M827" s="3"/>
      <c r="N827" s="3"/>
      <c r="O827" s="3"/>
      <c r="P827" s="3"/>
      <c r="Q827" s="3"/>
      <c r="R827" s="3"/>
      <c r="S827" s="3"/>
      <c r="T827" s="3"/>
      <c r="U827" s="3"/>
    </row>
    <row r="828" spans="1:21" ht="12.75">
      <c r="A828" s="3"/>
      <c r="B828" s="3"/>
      <c r="C828" s="3"/>
      <c r="D828" s="3"/>
      <c r="E828" s="3"/>
      <c r="F828" s="3"/>
      <c r="G828" s="3"/>
      <c r="H828" s="3"/>
      <c r="I828" s="3"/>
      <c r="J828" s="3"/>
      <c r="K828" s="3"/>
      <c r="L828" s="3"/>
      <c r="M828" s="3"/>
      <c r="N828" s="3"/>
      <c r="O828" s="3"/>
      <c r="P828" s="3"/>
      <c r="Q828" s="3"/>
      <c r="R828" s="3"/>
      <c r="S828" s="3"/>
      <c r="T828" s="3"/>
      <c r="U828" s="3"/>
    </row>
    <row r="829" spans="1:21" ht="12.75">
      <c r="A829" s="3"/>
      <c r="B829" s="3"/>
      <c r="C829" s="3"/>
      <c r="D829" s="3"/>
      <c r="E829" s="3"/>
      <c r="F829" s="3"/>
      <c r="G829" s="3"/>
      <c r="H829" s="3"/>
      <c r="I829" s="3"/>
      <c r="J829" s="3"/>
      <c r="K829" s="3"/>
      <c r="L829" s="3"/>
      <c r="M829" s="3"/>
      <c r="N829" s="3"/>
      <c r="O829" s="3"/>
      <c r="P829" s="3"/>
      <c r="Q829" s="3"/>
      <c r="R829" s="3"/>
      <c r="S829" s="3"/>
      <c r="T829" s="3"/>
      <c r="U829" s="3"/>
    </row>
    <row r="830" spans="1:21" ht="12.75">
      <c r="A830" s="3"/>
      <c r="B830" s="3"/>
      <c r="C830" s="3"/>
      <c r="D830" s="3"/>
      <c r="E830" s="3"/>
      <c r="F830" s="3"/>
      <c r="G830" s="3"/>
      <c r="H830" s="3"/>
      <c r="I830" s="3"/>
      <c r="J830" s="3"/>
      <c r="K830" s="3"/>
      <c r="L830" s="3"/>
      <c r="M830" s="3"/>
      <c r="N830" s="3"/>
      <c r="O830" s="3"/>
      <c r="P830" s="3"/>
      <c r="Q830" s="3"/>
      <c r="R830" s="3"/>
      <c r="S830" s="3"/>
      <c r="T830" s="3"/>
      <c r="U830" s="3"/>
    </row>
    <row r="831" spans="1:21" ht="12.75">
      <c r="A831" s="3"/>
      <c r="B831" s="3"/>
      <c r="C831" s="3"/>
      <c r="D831" s="3"/>
      <c r="E831" s="3"/>
      <c r="F831" s="3"/>
      <c r="G831" s="3"/>
      <c r="H831" s="3"/>
      <c r="I831" s="3"/>
      <c r="J831" s="3"/>
      <c r="K831" s="3"/>
      <c r="L831" s="3"/>
      <c r="M831" s="3"/>
      <c r="N831" s="3"/>
      <c r="O831" s="3"/>
      <c r="P831" s="3"/>
      <c r="Q831" s="3"/>
      <c r="R831" s="3"/>
      <c r="S831" s="3"/>
      <c r="T831" s="3"/>
      <c r="U831" s="3"/>
    </row>
    <row r="832" spans="1:21" ht="12.75">
      <c r="A832" s="3"/>
      <c r="B832" s="3"/>
      <c r="C832" s="3"/>
      <c r="D832" s="3"/>
      <c r="E832" s="3"/>
      <c r="F832" s="3"/>
      <c r="G832" s="3"/>
      <c r="H832" s="3"/>
      <c r="I832" s="3"/>
      <c r="J832" s="3"/>
      <c r="K832" s="3"/>
      <c r="L832" s="3"/>
      <c r="M832" s="3"/>
      <c r="N832" s="3"/>
      <c r="O832" s="3"/>
      <c r="P832" s="3"/>
      <c r="Q832" s="3"/>
      <c r="R832" s="3"/>
      <c r="S832" s="3"/>
      <c r="T832" s="3"/>
      <c r="U832" s="3"/>
    </row>
    <row r="833" spans="1:21" ht="12.75">
      <c r="A833" s="3"/>
      <c r="B833" s="3"/>
      <c r="C833" s="3"/>
      <c r="D833" s="3"/>
      <c r="E833" s="3"/>
      <c r="F833" s="3"/>
      <c r="G833" s="3"/>
      <c r="H833" s="3"/>
      <c r="I833" s="3"/>
      <c r="J833" s="3"/>
      <c r="K833" s="3"/>
      <c r="L833" s="3"/>
      <c r="M833" s="3"/>
      <c r="N833" s="3"/>
      <c r="O833" s="3"/>
      <c r="P833" s="3"/>
      <c r="Q833" s="3"/>
      <c r="R833" s="3"/>
      <c r="S833" s="3"/>
      <c r="T833" s="3"/>
      <c r="U833" s="3"/>
    </row>
    <row r="834" spans="1:21" ht="12.75">
      <c r="A834" s="3"/>
      <c r="B834" s="3"/>
      <c r="C834" s="3"/>
      <c r="D834" s="3"/>
      <c r="E834" s="3"/>
      <c r="F834" s="3"/>
      <c r="G834" s="3"/>
      <c r="H834" s="3"/>
      <c r="I834" s="3"/>
      <c r="J834" s="3"/>
      <c r="K834" s="3"/>
      <c r="L834" s="3"/>
      <c r="M834" s="3"/>
      <c r="N834" s="3"/>
      <c r="O834" s="3"/>
      <c r="P834" s="3"/>
      <c r="Q834" s="3"/>
      <c r="R834" s="3"/>
      <c r="S834" s="3"/>
      <c r="T834" s="3"/>
      <c r="U834" s="3"/>
    </row>
    <row r="835" spans="1:21" ht="12.75">
      <c r="A835" s="3"/>
      <c r="B835" s="3"/>
      <c r="C835" s="3"/>
      <c r="D835" s="3"/>
      <c r="E835" s="3"/>
      <c r="F835" s="3"/>
      <c r="G835" s="3"/>
      <c r="H835" s="3"/>
      <c r="I835" s="3"/>
      <c r="J835" s="3"/>
      <c r="K835" s="3"/>
      <c r="L835" s="3"/>
      <c r="M835" s="3"/>
      <c r="N835" s="3"/>
      <c r="O835" s="3"/>
      <c r="P835" s="3"/>
      <c r="Q835" s="3"/>
      <c r="R835" s="3"/>
      <c r="S835" s="3"/>
      <c r="T835" s="3"/>
      <c r="U835" s="3"/>
    </row>
    <row r="836" spans="1:21" ht="12.75">
      <c r="A836" s="3"/>
      <c r="B836" s="3"/>
      <c r="C836" s="3"/>
      <c r="D836" s="3"/>
      <c r="E836" s="3"/>
      <c r="F836" s="3"/>
      <c r="G836" s="3"/>
      <c r="H836" s="3"/>
      <c r="I836" s="3"/>
      <c r="J836" s="3"/>
      <c r="K836" s="3"/>
      <c r="L836" s="3"/>
      <c r="M836" s="3"/>
      <c r="N836" s="3"/>
      <c r="O836" s="3"/>
      <c r="P836" s="3"/>
      <c r="Q836" s="3"/>
      <c r="R836" s="3"/>
      <c r="S836" s="3"/>
      <c r="T836" s="3"/>
      <c r="U836" s="3"/>
    </row>
    <row r="837" spans="1:21" ht="12.75">
      <c r="A837" s="3"/>
      <c r="B837" s="3"/>
      <c r="C837" s="3"/>
      <c r="D837" s="3"/>
      <c r="E837" s="3"/>
      <c r="F837" s="3"/>
      <c r="G837" s="3"/>
      <c r="H837" s="3"/>
      <c r="I837" s="3"/>
      <c r="J837" s="3"/>
      <c r="K837" s="3"/>
      <c r="L837" s="3"/>
      <c r="M837" s="3"/>
      <c r="N837" s="3"/>
      <c r="O837" s="3"/>
      <c r="P837" s="3"/>
      <c r="Q837" s="3"/>
      <c r="R837" s="3"/>
      <c r="S837" s="3"/>
      <c r="T837" s="3"/>
      <c r="U837" s="3"/>
    </row>
    <row r="838" spans="1:21" ht="12.75">
      <c r="A838" s="3"/>
      <c r="B838" s="3"/>
      <c r="C838" s="3"/>
      <c r="D838" s="3"/>
      <c r="E838" s="3"/>
      <c r="F838" s="3"/>
      <c r="G838" s="3"/>
      <c r="H838" s="3"/>
      <c r="I838" s="3"/>
      <c r="J838" s="3"/>
      <c r="K838" s="3"/>
      <c r="L838" s="3"/>
      <c r="M838" s="3"/>
      <c r="N838" s="3"/>
      <c r="O838" s="3"/>
      <c r="P838" s="3"/>
      <c r="Q838" s="3"/>
      <c r="R838" s="3"/>
      <c r="S838" s="3"/>
      <c r="T838" s="3"/>
      <c r="U838" s="3"/>
    </row>
    <row r="839" spans="1:21" ht="12.75">
      <c r="A839" s="3"/>
      <c r="B839" s="3"/>
      <c r="C839" s="3"/>
      <c r="D839" s="3"/>
      <c r="E839" s="3"/>
      <c r="F839" s="3"/>
      <c r="G839" s="3"/>
      <c r="H839" s="3"/>
      <c r="I839" s="3"/>
      <c r="J839" s="3"/>
      <c r="K839" s="3"/>
      <c r="L839" s="3"/>
      <c r="M839" s="3"/>
      <c r="N839" s="3"/>
      <c r="O839" s="3"/>
      <c r="P839" s="3"/>
      <c r="Q839" s="3"/>
      <c r="R839" s="3"/>
      <c r="S839" s="3"/>
      <c r="T839" s="3"/>
      <c r="U839" s="3"/>
    </row>
    <row r="840" spans="1:21" ht="12.75">
      <c r="A840" s="3"/>
      <c r="B840" s="3"/>
      <c r="C840" s="3"/>
      <c r="D840" s="3"/>
      <c r="E840" s="3"/>
      <c r="F840" s="3"/>
      <c r="G840" s="3"/>
      <c r="H840" s="3"/>
      <c r="I840" s="3"/>
      <c r="J840" s="3"/>
      <c r="K840" s="3"/>
      <c r="L840" s="3"/>
      <c r="M840" s="3"/>
      <c r="N840" s="3"/>
      <c r="O840" s="3"/>
      <c r="P840" s="3"/>
      <c r="Q840" s="3"/>
      <c r="R840" s="3"/>
      <c r="S840" s="3"/>
      <c r="T840" s="3"/>
      <c r="U840" s="3"/>
    </row>
    <row r="841" spans="1:21" ht="12.75">
      <c r="A841" s="3"/>
      <c r="B841" s="3"/>
      <c r="C841" s="3"/>
      <c r="D841" s="3"/>
      <c r="E841" s="3"/>
      <c r="F841" s="3"/>
      <c r="G841" s="3"/>
      <c r="H841" s="3"/>
      <c r="I841" s="3"/>
      <c r="J841" s="3"/>
      <c r="K841" s="3"/>
      <c r="L841" s="3"/>
      <c r="M841" s="3"/>
      <c r="N841" s="3"/>
      <c r="O841" s="3"/>
      <c r="P841" s="3"/>
      <c r="Q841" s="3"/>
      <c r="R841" s="3"/>
      <c r="S841" s="3"/>
      <c r="T841" s="3"/>
      <c r="U841" s="3"/>
    </row>
    <row r="842" spans="1:21" ht="12.75">
      <c r="A842" s="3"/>
      <c r="B842" s="3"/>
      <c r="C842" s="3"/>
      <c r="D842" s="3"/>
      <c r="E842" s="3"/>
      <c r="F842" s="3"/>
      <c r="G842" s="3"/>
      <c r="H842" s="3"/>
      <c r="I842" s="3"/>
      <c r="J842" s="3"/>
      <c r="K842" s="3"/>
      <c r="L842" s="3"/>
      <c r="M842" s="3"/>
      <c r="N842" s="3"/>
      <c r="O842" s="3"/>
      <c r="P842" s="3"/>
      <c r="Q842" s="3"/>
      <c r="R842" s="3"/>
      <c r="S842" s="3"/>
      <c r="T842" s="3"/>
      <c r="U842" s="3"/>
    </row>
    <row r="843" spans="1:21" ht="12.75">
      <c r="A843" s="3"/>
      <c r="B843" s="3"/>
      <c r="C843" s="3"/>
      <c r="D843" s="3"/>
      <c r="E843" s="3"/>
      <c r="F843" s="3"/>
      <c r="G843" s="3"/>
      <c r="H843" s="3"/>
      <c r="I843" s="3"/>
      <c r="J843" s="3"/>
      <c r="K843" s="3"/>
      <c r="L843" s="3"/>
      <c r="M843" s="3"/>
      <c r="N843" s="3"/>
      <c r="O843" s="3"/>
      <c r="P843" s="3"/>
      <c r="Q843" s="3"/>
      <c r="R843" s="3"/>
      <c r="S843" s="3"/>
      <c r="T843" s="3"/>
      <c r="U843" s="3"/>
    </row>
    <row r="844" spans="1:21" ht="12.75">
      <c r="A844" s="3"/>
      <c r="B844" s="3"/>
      <c r="C844" s="3"/>
      <c r="D844" s="3"/>
      <c r="E844" s="3"/>
      <c r="F844" s="3"/>
      <c r="G844" s="3"/>
      <c r="H844" s="3"/>
      <c r="I844" s="3"/>
      <c r="J844" s="3"/>
      <c r="K844" s="3"/>
      <c r="L844" s="3"/>
      <c r="M844" s="3"/>
      <c r="N844" s="3"/>
      <c r="O844" s="3"/>
      <c r="P844" s="3"/>
      <c r="Q844" s="3"/>
      <c r="R844" s="3"/>
      <c r="S844" s="3"/>
      <c r="T844" s="3"/>
      <c r="U844" s="3"/>
    </row>
    <row r="845" spans="1:21" ht="12.75">
      <c r="A845" s="3"/>
      <c r="B845" s="3"/>
      <c r="C845" s="3"/>
      <c r="D845" s="3"/>
      <c r="E845" s="3"/>
      <c r="F845" s="3"/>
      <c r="G845" s="3"/>
      <c r="H845" s="3"/>
      <c r="I845" s="3"/>
      <c r="J845" s="3"/>
      <c r="K845" s="3"/>
      <c r="L845" s="3"/>
      <c r="M845" s="3"/>
      <c r="N845" s="3"/>
      <c r="O845" s="3"/>
      <c r="P845" s="3"/>
      <c r="Q845" s="3"/>
      <c r="R845" s="3"/>
      <c r="S845" s="3"/>
      <c r="T845" s="3"/>
      <c r="U845" s="3"/>
    </row>
    <row r="846" spans="1:21" ht="12.75">
      <c r="A846" s="3"/>
      <c r="B846" s="3"/>
      <c r="C846" s="3"/>
      <c r="D846" s="3"/>
      <c r="E846" s="3"/>
      <c r="F846" s="3"/>
      <c r="G846" s="3"/>
      <c r="H846" s="3"/>
      <c r="I846" s="3"/>
      <c r="J846" s="3"/>
      <c r="K846" s="3"/>
      <c r="L846" s="3"/>
      <c r="M846" s="3"/>
      <c r="N846" s="3"/>
      <c r="O846" s="3"/>
      <c r="P846" s="3"/>
      <c r="Q846" s="3"/>
      <c r="R846" s="3"/>
      <c r="S846" s="3"/>
      <c r="T846" s="3"/>
      <c r="U846" s="3"/>
    </row>
    <row r="847" spans="1:21" ht="12.75">
      <c r="A847" s="3"/>
      <c r="B847" s="3"/>
      <c r="C847" s="3"/>
      <c r="D847" s="3"/>
      <c r="E847" s="3"/>
      <c r="F847" s="3"/>
      <c r="G847" s="3"/>
      <c r="H847" s="3"/>
      <c r="I847" s="3"/>
      <c r="J847" s="3"/>
      <c r="K847" s="3"/>
      <c r="L847" s="3"/>
      <c r="M847" s="3"/>
      <c r="N847" s="3"/>
      <c r="O847" s="3"/>
      <c r="P847" s="3"/>
      <c r="Q847" s="3"/>
      <c r="R847" s="3"/>
      <c r="S847" s="3"/>
      <c r="T847" s="3"/>
      <c r="U847" s="3"/>
    </row>
    <row r="848" spans="1:21" ht="12.75">
      <c r="A848" s="3"/>
      <c r="B848" s="3"/>
      <c r="C848" s="3"/>
      <c r="D848" s="3"/>
      <c r="E848" s="3"/>
      <c r="F848" s="3"/>
      <c r="G848" s="3"/>
      <c r="H848" s="3"/>
      <c r="I848" s="3"/>
      <c r="J848" s="3"/>
      <c r="K848" s="3"/>
      <c r="L848" s="3"/>
      <c r="M848" s="3"/>
      <c r="N848" s="3"/>
      <c r="O848" s="3"/>
      <c r="P848" s="3"/>
      <c r="Q848" s="3"/>
      <c r="R848" s="3"/>
      <c r="S848" s="3"/>
      <c r="T848" s="3"/>
      <c r="U848" s="3"/>
    </row>
    <row r="849" spans="1:21" ht="12.75">
      <c r="A849" s="3"/>
      <c r="B849" s="3"/>
      <c r="C849" s="3"/>
      <c r="D849" s="3"/>
      <c r="E849" s="3"/>
      <c r="F849" s="3"/>
      <c r="G849" s="3"/>
      <c r="H849" s="3"/>
      <c r="I849" s="3"/>
      <c r="J849" s="3"/>
      <c r="K849" s="3"/>
      <c r="L849" s="3"/>
      <c r="M849" s="3"/>
      <c r="N849" s="3"/>
      <c r="O849" s="3"/>
      <c r="P849" s="3"/>
      <c r="Q849" s="3"/>
      <c r="R849" s="3"/>
      <c r="S849" s="3"/>
      <c r="T849" s="3"/>
      <c r="U849" s="3"/>
    </row>
    <row r="850" spans="1:21" ht="12.75">
      <c r="A850" s="3"/>
      <c r="B850" s="3"/>
      <c r="C850" s="3"/>
      <c r="D850" s="3"/>
      <c r="E850" s="3"/>
      <c r="F850" s="3"/>
      <c r="G850" s="3"/>
      <c r="H850" s="3"/>
      <c r="I850" s="3"/>
      <c r="J850" s="3"/>
      <c r="K850" s="3"/>
      <c r="L850" s="3"/>
      <c r="M850" s="3"/>
      <c r="N850" s="3"/>
      <c r="O850" s="3"/>
      <c r="P850" s="3"/>
      <c r="Q850" s="3"/>
      <c r="R850" s="3"/>
      <c r="S850" s="3"/>
      <c r="T850" s="3"/>
      <c r="U850" s="3"/>
    </row>
    <row r="851" spans="1:21" ht="12.75">
      <c r="A851" s="3"/>
      <c r="B851" s="3"/>
      <c r="C851" s="3"/>
      <c r="D851" s="3"/>
      <c r="E851" s="3"/>
      <c r="F851" s="3"/>
      <c r="G851" s="3"/>
      <c r="H851" s="3"/>
      <c r="I851" s="3"/>
      <c r="J851" s="3"/>
      <c r="K851" s="3"/>
      <c r="L851" s="3"/>
      <c r="M851" s="3"/>
      <c r="N851" s="3"/>
      <c r="O851" s="3"/>
      <c r="P851" s="3"/>
      <c r="Q851" s="3"/>
      <c r="R851" s="3"/>
      <c r="S851" s="3"/>
      <c r="T851" s="3"/>
      <c r="U851" s="3"/>
    </row>
    <row r="852" spans="1:21" ht="12.75">
      <c r="A852" s="3"/>
      <c r="B852" s="3"/>
      <c r="C852" s="3"/>
      <c r="D852" s="3"/>
      <c r="E852" s="3"/>
      <c r="F852" s="3"/>
      <c r="G852" s="3"/>
      <c r="H852" s="3"/>
      <c r="I852" s="3"/>
      <c r="J852" s="3"/>
      <c r="K852" s="3"/>
      <c r="L852" s="3"/>
      <c r="M852" s="3"/>
      <c r="N852" s="3"/>
      <c r="O852" s="3"/>
      <c r="P852" s="3"/>
      <c r="Q852" s="3"/>
      <c r="R852" s="3"/>
      <c r="S852" s="3"/>
      <c r="T852" s="3"/>
      <c r="U852" s="3"/>
    </row>
    <row r="853" spans="1:21" ht="12.75">
      <c r="A853" s="3"/>
      <c r="B853" s="3"/>
      <c r="C853" s="3"/>
      <c r="D853" s="3"/>
      <c r="E853" s="3"/>
      <c r="F853" s="3"/>
      <c r="G853" s="3"/>
      <c r="H853" s="3"/>
      <c r="I853" s="3"/>
      <c r="J853" s="3"/>
      <c r="K853" s="3"/>
      <c r="L853" s="3"/>
      <c r="M853" s="3"/>
      <c r="N853" s="3"/>
      <c r="O853" s="3"/>
      <c r="P853" s="3"/>
      <c r="Q853" s="3"/>
      <c r="R853" s="3"/>
      <c r="S853" s="3"/>
      <c r="T853" s="3"/>
      <c r="U853" s="3"/>
    </row>
    <row r="854" spans="1:21" ht="12.75">
      <c r="A854" s="3"/>
      <c r="B854" s="3"/>
      <c r="C854" s="3"/>
      <c r="D854" s="3"/>
      <c r="E854" s="3"/>
      <c r="F854" s="3"/>
      <c r="G854" s="3"/>
      <c r="H854" s="3"/>
      <c r="I854" s="3"/>
      <c r="J854" s="3"/>
      <c r="K854" s="3"/>
      <c r="L854" s="3"/>
      <c r="M854" s="3"/>
      <c r="N854" s="3"/>
      <c r="O854" s="3"/>
      <c r="P854" s="3"/>
      <c r="Q854" s="3"/>
      <c r="R854" s="3"/>
      <c r="S854" s="3"/>
      <c r="T854" s="3"/>
      <c r="U854" s="3"/>
    </row>
    <row r="855" spans="1:21" ht="12.75">
      <c r="A855" s="3"/>
      <c r="B855" s="3"/>
      <c r="C855" s="3"/>
      <c r="D855" s="3"/>
      <c r="E855" s="3"/>
      <c r="F855" s="3"/>
      <c r="G855" s="3"/>
      <c r="H855" s="3"/>
      <c r="I855" s="3"/>
      <c r="J855" s="3"/>
      <c r="K855" s="3"/>
      <c r="L855" s="3"/>
      <c r="M855" s="3"/>
      <c r="N855" s="3"/>
      <c r="O855" s="3"/>
      <c r="P855" s="3"/>
      <c r="Q855" s="3"/>
      <c r="R855" s="3"/>
      <c r="S855" s="3"/>
      <c r="T855" s="3"/>
      <c r="U855" s="3"/>
    </row>
    <row r="856" spans="1:21" ht="12.75">
      <c r="A856" s="3"/>
      <c r="B856" s="3"/>
      <c r="C856" s="3"/>
      <c r="D856" s="3"/>
      <c r="E856" s="3"/>
      <c r="F856" s="3"/>
      <c r="G856" s="3"/>
      <c r="H856" s="3"/>
      <c r="I856" s="3"/>
      <c r="J856" s="3"/>
      <c r="K856" s="3"/>
      <c r="L856" s="3"/>
      <c r="M856" s="3"/>
      <c r="N856" s="3"/>
      <c r="O856" s="3"/>
      <c r="P856" s="3"/>
      <c r="Q856" s="3"/>
      <c r="R856" s="3"/>
      <c r="S856" s="3"/>
      <c r="T856" s="3"/>
      <c r="U856" s="3"/>
    </row>
    <row r="857" spans="1:21" ht="12.75">
      <c r="A857" s="3"/>
      <c r="B857" s="3"/>
      <c r="C857" s="3"/>
      <c r="D857" s="3"/>
      <c r="E857" s="3"/>
      <c r="F857" s="3"/>
      <c r="G857" s="3"/>
      <c r="H857" s="3"/>
      <c r="I857" s="3"/>
      <c r="J857" s="3"/>
      <c r="K857" s="3"/>
      <c r="L857" s="3"/>
      <c r="M857" s="3"/>
      <c r="N857" s="3"/>
      <c r="O857" s="3"/>
      <c r="P857" s="3"/>
      <c r="Q857" s="3"/>
      <c r="R857" s="3"/>
      <c r="S857" s="3"/>
      <c r="T857" s="3"/>
      <c r="U857" s="3"/>
    </row>
    <row r="858" spans="1:21" ht="12.75">
      <c r="A858" s="3"/>
      <c r="B858" s="3"/>
      <c r="C858" s="3"/>
      <c r="D858" s="3"/>
      <c r="E858" s="3"/>
      <c r="F858" s="3"/>
      <c r="G858" s="3"/>
      <c r="H858" s="3"/>
      <c r="I858" s="3"/>
      <c r="J858" s="3"/>
      <c r="K858" s="3"/>
      <c r="L858" s="3"/>
      <c r="M858" s="3"/>
      <c r="N858" s="3"/>
      <c r="O858" s="3"/>
      <c r="P858" s="3"/>
      <c r="Q858" s="3"/>
      <c r="R858" s="3"/>
      <c r="S858" s="3"/>
      <c r="T858" s="3"/>
      <c r="U858" s="3"/>
    </row>
    <row r="859" spans="1:21" ht="12.75">
      <c r="A859" s="3"/>
      <c r="B859" s="3"/>
      <c r="C859" s="3"/>
      <c r="D859" s="3"/>
      <c r="E859" s="3"/>
      <c r="F859" s="3"/>
      <c r="G859" s="3"/>
      <c r="H859" s="3"/>
      <c r="I859" s="3"/>
      <c r="J859" s="3"/>
      <c r="K859" s="3"/>
      <c r="L859" s="3"/>
      <c r="M859" s="3"/>
      <c r="N859" s="3"/>
      <c r="O859" s="3"/>
      <c r="P859" s="3"/>
      <c r="Q859" s="3"/>
      <c r="R859" s="3"/>
      <c r="S859" s="3"/>
      <c r="T859" s="3"/>
      <c r="U859" s="3"/>
    </row>
    <row r="860" spans="1:21" ht="12.75">
      <c r="A860" s="3"/>
      <c r="B860" s="3"/>
      <c r="C860" s="3"/>
      <c r="D860" s="3"/>
      <c r="E860" s="3"/>
      <c r="F860" s="3"/>
      <c r="G860" s="3"/>
      <c r="H860" s="3"/>
      <c r="I860" s="3"/>
      <c r="J860" s="3"/>
      <c r="K860" s="3"/>
      <c r="L860" s="3"/>
      <c r="M860" s="3"/>
      <c r="N860" s="3"/>
      <c r="O860" s="3"/>
      <c r="P860" s="3"/>
      <c r="Q860" s="3"/>
      <c r="R860" s="3"/>
      <c r="S860" s="3"/>
      <c r="T860" s="3"/>
      <c r="U860" s="3"/>
    </row>
    <row r="861" spans="1:21" ht="12.75">
      <c r="A861" s="3"/>
      <c r="B861" s="3"/>
      <c r="C861" s="3"/>
      <c r="D861" s="3"/>
      <c r="E861" s="3"/>
      <c r="F861" s="3"/>
      <c r="G861" s="3"/>
      <c r="H861" s="3"/>
      <c r="I861" s="3"/>
      <c r="J861" s="3"/>
      <c r="K861" s="3"/>
      <c r="L861" s="3"/>
      <c r="M861" s="3"/>
      <c r="N861" s="3"/>
      <c r="O861" s="3"/>
      <c r="P861" s="3"/>
      <c r="Q861" s="3"/>
      <c r="R861" s="3"/>
      <c r="S861" s="3"/>
      <c r="T861" s="3"/>
      <c r="U861" s="3"/>
    </row>
    <row r="862" spans="1:21" ht="12.75">
      <c r="A862" s="3"/>
      <c r="B862" s="3"/>
      <c r="C862" s="3"/>
      <c r="D862" s="3"/>
      <c r="E862" s="3"/>
      <c r="F862" s="3"/>
      <c r="G862" s="3"/>
      <c r="H862" s="3"/>
      <c r="I862" s="3"/>
      <c r="J862" s="3"/>
      <c r="K862" s="3"/>
      <c r="L862" s="3"/>
      <c r="M862" s="3"/>
      <c r="N862" s="3"/>
      <c r="O862" s="3"/>
      <c r="P862" s="3"/>
      <c r="Q862" s="3"/>
      <c r="R862" s="3"/>
      <c r="S862" s="3"/>
      <c r="T862" s="3"/>
      <c r="U862" s="3"/>
    </row>
    <row r="863" spans="1:21" ht="12.75">
      <c r="A863" s="3"/>
      <c r="B863" s="3"/>
      <c r="C863" s="3"/>
      <c r="D863" s="3"/>
      <c r="E863" s="3"/>
      <c r="F863" s="3"/>
      <c r="G863" s="3"/>
      <c r="H863" s="3"/>
      <c r="I863" s="3"/>
      <c r="J863" s="3"/>
      <c r="K863" s="3"/>
      <c r="L863" s="3"/>
      <c r="M863" s="3"/>
      <c r="N863" s="3"/>
      <c r="O863" s="3"/>
      <c r="P863" s="3"/>
      <c r="Q863" s="3"/>
      <c r="R863" s="3"/>
      <c r="S863" s="3"/>
      <c r="T863" s="3"/>
      <c r="U863" s="3"/>
    </row>
    <row r="864" spans="1:21" ht="12.75">
      <c r="A864" s="3"/>
      <c r="B864" s="3"/>
      <c r="C864" s="3"/>
      <c r="D864" s="3"/>
      <c r="E864" s="3"/>
      <c r="F864" s="3"/>
      <c r="G864" s="3"/>
      <c r="H864" s="3"/>
      <c r="I864" s="3"/>
      <c r="J864" s="3"/>
      <c r="K864" s="3"/>
      <c r="L864" s="3"/>
      <c r="M864" s="3"/>
      <c r="N864" s="3"/>
      <c r="O864" s="3"/>
      <c r="P864" s="3"/>
      <c r="Q864" s="3"/>
      <c r="R864" s="3"/>
      <c r="S864" s="3"/>
      <c r="T864" s="3"/>
      <c r="U864" s="3"/>
    </row>
    <row r="865" spans="1:21" ht="12.75">
      <c r="A865" s="3"/>
      <c r="B865" s="3"/>
      <c r="C865" s="3"/>
      <c r="D865" s="3"/>
      <c r="E865" s="3"/>
      <c r="F865" s="3"/>
      <c r="G865" s="3"/>
      <c r="H865" s="3"/>
      <c r="I865" s="3"/>
      <c r="J865" s="3"/>
      <c r="K865" s="3"/>
      <c r="L865" s="3"/>
      <c r="M865" s="3"/>
      <c r="N865" s="3"/>
      <c r="O865" s="3"/>
      <c r="P865" s="3"/>
      <c r="Q865" s="3"/>
      <c r="R865" s="3"/>
      <c r="S865" s="3"/>
      <c r="T865" s="3"/>
      <c r="U865" s="3"/>
    </row>
    <row r="866" spans="1:21" ht="12.75">
      <c r="A866" s="3"/>
      <c r="B866" s="3"/>
      <c r="C866" s="3"/>
      <c r="D866" s="3"/>
      <c r="E866" s="3"/>
      <c r="F866" s="3"/>
      <c r="G866" s="3"/>
      <c r="H866" s="3"/>
      <c r="I866" s="3"/>
      <c r="J866" s="3"/>
      <c r="K866" s="3"/>
      <c r="L866" s="3"/>
      <c r="M866" s="3"/>
      <c r="N866" s="3"/>
      <c r="O866" s="3"/>
      <c r="P866" s="3"/>
      <c r="Q866" s="3"/>
      <c r="R866" s="3"/>
      <c r="S866" s="3"/>
      <c r="T866" s="3"/>
      <c r="U866" s="3"/>
    </row>
    <row r="867" spans="1:21" ht="12.75">
      <c r="A867" s="3"/>
      <c r="B867" s="3"/>
      <c r="C867" s="3"/>
      <c r="D867" s="3"/>
      <c r="E867" s="3"/>
      <c r="F867" s="3"/>
      <c r="G867" s="3"/>
      <c r="H867" s="3"/>
      <c r="I867" s="3"/>
      <c r="J867" s="3"/>
      <c r="K867" s="3"/>
      <c r="L867" s="3"/>
      <c r="M867" s="3"/>
      <c r="N867" s="3"/>
      <c r="O867" s="3"/>
      <c r="P867" s="3"/>
      <c r="Q867" s="3"/>
      <c r="R867" s="3"/>
      <c r="S867" s="3"/>
      <c r="T867" s="3"/>
      <c r="U867" s="3"/>
    </row>
    <row r="868" spans="1:21" ht="12.75">
      <c r="A868" s="3"/>
      <c r="B868" s="3"/>
      <c r="C868" s="3"/>
      <c r="D868" s="3"/>
      <c r="E868" s="3"/>
      <c r="F868" s="3"/>
      <c r="G868" s="3"/>
      <c r="H868" s="3"/>
      <c r="I868" s="3"/>
      <c r="J868" s="3"/>
      <c r="K868" s="3"/>
      <c r="L868" s="3"/>
      <c r="M868" s="3"/>
      <c r="N868" s="3"/>
      <c r="O868" s="3"/>
      <c r="P868" s="3"/>
      <c r="Q868" s="3"/>
      <c r="R868" s="3"/>
      <c r="S868" s="3"/>
      <c r="T868" s="3"/>
      <c r="U868" s="3"/>
    </row>
    <row r="869" spans="1:21" ht="12.75">
      <c r="A869" s="3"/>
      <c r="B869" s="3"/>
      <c r="C869" s="3"/>
      <c r="D869" s="3"/>
      <c r="E869" s="3"/>
      <c r="F869" s="3"/>
      <c r="G869" s="3"/>
      <c r="H869" s="3"/>
      <c r="I869" s="3"/>
      <c r="J869" s="3"/>
      <c r="K869" s="3"/>
      <c r="L869" s="3"/>
      <c r="M869" s="3"/>
      <c r="N869" s="3"/>
      <c r="O869" s="3"/>
      <c r="P869" s="3"/>
      <c r="Q869" s="3"/>
      <c r="R869" s="3"/>
      <c r="S869" s="3"/>
      <c r="T869" s="3"/>
      <c r="U869" s="3"/>
    </row>
    <row r="870" spans="1:21" ht="12.75">
      <c r="A870" s="3"/>
      <c r="B870" s="3"/>
      <c r="C870" s="3"/>
      <c r="D870" s="3"/>
      <c r="E870" s="3"/>
      <c r="F870" s="3"/>
      <c r="G870" s="3"/>
      <c r="H870" s="3"/>
      <c r="I870" s="3"/>
      <c r="J870" s="3"/>
      <c r="K870" s="3"/>
      <c r="L870" s="3"/>
      <c r="M870" s="3"/>
      <c r="N870" s="3"/>
      <c r="O870" s="3"/>
      <c r="P870" s="3"/>
      <c r="Q870" s="3"/>
      <c r="R870" s="3"/>
      <c r="S870" s="3"/>
      <c r="T870" s="3"/>
      <c r="U870" s="3"/>
    </row>
    <row r="871" spans="1:21" ht="12.75">
      <c r="A871" s="3"/>
      <c r="B871" s="3"/>
      <c r="C871" s="3"/>
      <c r="D871" s="3"/>
      <c r="E871" s="3"/>
      <c r="F871" s="3"/>
      <c r="G871" s="3"/>
      <c r="H871" s="3"/>
      <c r="I871" s="3"/>
      <c r="J871" s="3"/>
      <c r="K871" s="3"/>
      <c r="L871" s="3"/>
      <c r="M871" s="3"/>
      <c r="N871" s="3"/>
      <c r="O871" s="3"/>
      <c r="P871" s="3"/>
      <c r="Q871" s="3"/>
      <c r="R871" s="3"/>
      <c r="S871" s="3"/>
      <c r="T871" s="3"/>
      <c r="U871" s="3"/>
    </row>
    <row r="872" spans="1:21" ht="12.75">
      <c r="A872" s="3"/>
      <c r="B872" s="3"/>
      <c r="C872" s="3"/>
      <c r="D872" s="3"/>
      <c r="E872" s="3"/>
      <c r="F872" s="3"/>
      <c r="G872" s="3"/>
      <c r="H872" s="3"/>
      <c r="I872" s="3"/>
      <c r="J872" s="3"/>
      <c r="K872" s="3"/>
      <c r="L872" s="3"/>
      <c r="M872" s="3"/>
      <c r="N872" s="3"/>
      <c r="O872" s="3"/>
      <c r="P872" s="3"/>
      <c r="Q872" s="3"/>
      <c r="R872" s="3"/>
      <c r="S872" s="3"/>
      <c r="T872" s="3"/>
      <c r="U872" s="3"/>
    </row>
    <row r="873" spans="1:21" ht="12.75">
      <c r="A873" s="3"/>
      <c r="B873" s="3"/>
      <c r="C873" s="3"/>
      <c r="D873" s="3"/>
      <c r="E873" s="3"/>
      <c r="F873" s="3"/>
      <c r="G873" s="3"/>
      <c r="H873" s="3"/>
      <c r="I873" s="3"/>
      <c r="J873" s="3"/>
      <c r="K873" s="3"/>
      <c r="L873" s="3"/>
      <c r="M873" s="3"/>
      <c r="N873" s="3"/>
      <c r="O873" s="3"/>
      <c r="P873" s="3"/>
      <c r="Q873" s="3"/>
      <c r="R873" s="3"/>
      <c r="S873" s="3"/>
      <c r="T873" s="3"/>
      <c r="U873" s="3"/>
    </row>
    <row r="874" spans="1:21" ht="12.75">
      <c r="A874" s="3"/>
      <c r="B874" s="3"/>
      <c r="C874" s="3"/>
      <c r="D874" s="3"/>
      <c r="E874" s="3"/>
      <c r="F874" s="3"/>
      <c r="G874" s="3"/>
      <c r="H874" s="3"/>
      <c r="I874" s="3"/>
      <c r="J874" s="3"/>
      <c r="K874" s="3"/>
      <c r="L874" s="3"/>
      <c r="M874" s="3"/>
      <c r="N874" s="3"/>
      <c r="O874" s="3"/>
      <c r="P874" s="3"/>
      <c r="Q874" s="3"/>
      <c r="R874" s="3"/>
      <c r="S874" s="3"/>
      <c r="T874" s="3"/>
      <c r="U874" s="3"/>
    </row>
    <row r="875" spans="1:21" ht="12.75">
      <c r="A875" s="3"/>
      <c r="B875" s="3"/>
      <c r="C875" s="3"/>
      <c r="D875" s="3"/>
      <c r="E875" s="3"/>
      <c r="F875" s="3"/>
      <c r="G875" s="3"/>
      <c r="H875" s="3"/>
      <c r="I875" s="3"/>
      <c r="J875" s="3"/>
      <c r="K875" s="3"/>
      <c r="L875" s="3"/>
      <c r="M875" s="3"/>
      <c r="N875" s="3"/>
      <c r="O875" s="3"/>
      <c r="P875" s="3"/>
      <c r="Q875" s="3"/>
      <c r="R875" s="3"/>
      <c r="S875" s="3"/>
      <c r="T875" s="3"/>
      <c r="U875" s="3"/>
    </row>
    <row r="876" spans="1:21" ht="12.75">
      <c r="A876" s="3"/>
      <c r="B876" s="3"/>
      <c r="C876" s="3"/>
      <c r="D876" s="3"/>
      <c r="E876" s="3"/>
      <c r="F876" s="3"/>
      <c r="G876" s="3"/>
      <c r="H876" s="3"/>
      <c r="I876" s="3"/>
      <c r="J876" s="3"/>
      <c r="K876" s="3"/>
      <c r="L876" s="3"/>
      <c r="M876" s="3"/>
      <c r="N876" s="3"/>
      <c r="O876" s="3"/>
      <c r="P876" s="3"/>
      <c r="Q876" s="3"/>
      <c r="R876" s="3"/>
      <c r="S876" s="3"/>
      <c r="T876" s="3"/>
      <c r="U876" s="3"/>
    </row>
    <row r="877" spans="1:21" ht="12.75">
      <c r="A877" s="3"/>
      <c r="B877" s="3"/>
      <c r="C877" s="3"/>
      <c r="D877" s="3"/>
      <c r="E877" s="3"/>
      <c r="F877" s="3"/>
      <c r="G877" s="3"/>
      <c r="H877" s="3"/>
      <c r="I877" s="3"/>
      <c r="J877" s="3"/>
      <c r="K877" s="3"/>
      <c r="L877" s="3"/>
      <c r="M877" s="3"/>
      <c r="N877" s="3"/>
      <c r="O877" s="3"/>
      <c r="P877" s="3"/>
      <c r="Q877" s="3"/>
      <c r="R877" s="3"/>
      <c r="S877" s="3"/>
      <c r="T877" s="3"/>
      <c r="U877" s="3"/>
    </row>
    <row r="878" spans="1:21" ht="12.75">
      <c r="A878" s="3"/>
      <c r="B878" s="3"/>
      <c r="C878" s="3"/>
      <c r="D878" s="3"/>
      <c r="E878" s="3"/>
      <c r="F878" s="3"/>
      <c r="G878" s="3"/>
      <c r="H878" s="3"/>
      <c r="I878" s="3"/>
      <c r="J878" s="3"/>
      <c r="K878" s="3"/>
      <c r="L878" s="3"/>
      <c r="M878" s="3"/>
      <c r="N878" s="3"/>
      <c r="O878" s="3"/>
      <c r="P878" s="3"/>
      <c r="Q878" s="3"/>
      <c r="R878" s="3"/>
      <c r="S878" s="3"/>
      <c r="T878" s="3"/>
      <c r="U878" s="3"/>
    </row>
    <row r="879" spans="1:21" ht="12.75">
      <c r="A879" s="3"/>
      <c r="B879" s="3"/>
      <c r="C879" s="3"/>
      <c r="D879" s="3"/>
      <c r="E879" s="3"/>
      <c r="F879" s="3"/>
      <c r="G879" s="3"/>
      <c r="H879" s="3"/>
      <c r="I879" s="3"/>
      <c r="J879" s="3"/>
      <c r="K879" s="3"/>
      <c r="L879" s="3"/>
      <c r="M879" s="3"/>
      <c r="N879" s="3"/>
      <c r="O879" s="3"/>
      <c r="P879" s="3"/>
      <c r="Q879" s="3"/>
      <c r="R879" s="3"/>
      <c r="S879" s="3"/>
      <c r="T879" s="3"/>
      <c r="U879" s="3"/>
    </row>
    <row r="880" spans="1:21" ht="12.75">
      <c r="A880" s="3"/>
      <c r="B880" s="3"/>
      <c r="C880" s="3"/>
      <c r="D880" s="3"/>
      <c r="E880" s="3"/>
      <c r="F880" s="3"/>
      <c r="G880" s="3"/>
      <c r="H880" s="3"/>
      <c r="I880" s="3"/>
      <c r="J880" s="3"/>
      <c r="K880" s="3"/>
      <c r="L880" s="3"/>
      <c r="M880" s="3"/>
      <c r="N880" s="3"/>
      <c r="O880" s="3"/>
      <c r="P880" s="3"/>
      <c r="Q880" s="3"/>
      <c r="R880" s="3"/>
      <c r="S880" s="3"/>
      <c r="T880" s="3"/>
      <c r="U880" s="3"/>
    </row>
    <row r="881" spans="1:21" ht="12.75">
      <c r="A881" s="3"/>
      <c r="B881" s="3"/>
      <c r="C881" s="3"/>
      <c r="D881" s="3"/>
      <c r="E881" s="3"/>
      <c r="F881" s="3"/>
      <c r="G881" s="3"/>
      <c r="H881" s="3"/>
      <c r="I881" s="3"/>
      <c r="J881" s="3"/>
      <c r="K881" s="3"/>
      <c r="L881" s="3"/>
      <c r="M881" s="3"/>
      <c r="N881" s="3"/>
      <c r="O881" s="3"/>
      <c r="P881" s="3"/>
      <c r="Q881" s="3"/>
      <c r="R881" s="3"/>
      <c r="S881" s="3"/>
      <c r="T881" s="3"/>
      <c r="U881" s="3"/>
    </row>
    <row r="882" spans="1:21" ht="12.75">
      <c r="A882" s="3"/>
      <c r="B882" s="3"/>
      <c r="C882" s="3"/>
      <c r="D882" s="3"/>
      <c r="E882" s="3"/>
      <c r="F882" s="3"/>
      <c r="G882" s="3"/>
      <c r="H882" s="3"/>
      <c r="I882" s="3"/>
      <c r="J882" s="3"/>
      <c r="K882" s="3"/>
      <c r="L882" s="3"/>
      <c r="M882" s="3"/>
      <c r="N882" s="3"/>
      <c r="O882" s="3"/>
      <c r="P882" s="3"/>
      <c r="Q882" s="3"/>
      <c r="R882" s="3"/>
      <c r="S882" s="3"/>
      <c r="T882" s="3"/>
      <c r="U882" s="3"/>
    </row>
    <row r="883" spans="1:21" ht="12.75">
      <c r="A883" s="3"/>
      <c r="B883" s="3"/>
      <c r="C883" s="3"/>
      <c r="D883" s="3"/>
      <c r="E883" s="3"/>
      <c r="F883" s="3"/>
      <c r="G883" s="3"/>
      <c r="H883" s="3"/>
      <c r="I883" s="3"/>
      <c r="J883" s="3"/>
      <c r="K883" s="3"/>
      <c r="L883" s="3"/>
      <c r="M883" s="3"/>
      <c r="N883" s="3"/>
      <c r="O883" s="3"/>
      <c r="P883" s="3"/>
      <c r="Q883" s="3"/>
      <c r="R883" s="3"/>
      <c r="S883" s="3"/>
      <c r="T883" s="3"/>
      <c r="U883" s="3"/>
    </row>
    <row r="884" spans="1:21" ht="12.75">
      <c r="A884" s="3"/>
      <c r="B884" s="3"/>
      <c r="C884" s="3"/>
      <c r="D884" s="3"/>
      <c r="E884" s="3"/>
      <c r="F884" s="3"/>
      <c r="G884" s="3"/>
      <c r="H884" s="3"/>
      <c r="I884" s="3"/>
      <c r="J884" s="3"/>
      <c r="K884" s="3"/>
      <c r="L884" s="3"/>
      <c r="M884" s="3"/>
      <c r="N884" s="3"/>
      <c r="O884" s="3"/>
      <c r="P884" s="3"/>
      <c r="Q884" s="3"/>
      <c r="R884" s="3"/>
      <c r="S884" s="3"/>
      <c r="T884" s="3"/>
      <c r="U884" s="3"/>
    </row>
    <row r="885" spans="1:21" ht="12.75">
      <c r="A885" s="3"/>
      <c r="B885" s="3"/>
      <c r="C885" s="3"/>
      <c r="D885" s="3"/>
      <c r="E885" s="3"/>
      <c r="F885" s="3"/>
      <c r="G885" s="3"/>
      <c r="H885" s="3"/>
      <c r="I885" s="3"/>
      <c r="J885" s="3"/>
      <c r="K885" s="3"/>
      <c r="L885" s="3"/>
      <c r="M885" s="3"/>
      <c r="N885" s="3"/>
      <c r="O885" s="3"/>
      <c r="P885" s="3"/>
      <c r="Q885" s="3"/>
      <c r="R885" s="3"/>
      <c r="S885" s="3"/>
      <c r="T885" s="3"/>
      <c r="U885" s="3"/>
    </row>
    <row r="886" spans="1:21" ht="12.75">
      <c r="A886" s="3"/>
      <c r="B886" s="3"/>
      <c r="C886" s="3"/>
      <c r="D886" s="3"/>
      <c r="E886" s="3"/>
      <c r="F886" s="3"/>
      <c r="G886" s="3"/>
      <c r="H886" s="3"/>
      <c r="I886" s="3"/>
      <c r="J886" s="3"/>
      <c r="K886" s="3"/>
      <c r="L886" s="3"/>
      <c r="M886" s="3"/>
      <c r="N886" s="3"/>
      <c r="O886" s="3"/>
      <c r="P886" s="3"/>
      <c r="Q886" s="3"/>
      <c r="R886" s="3"/>
      <c r="S886" s="3"/>
      <c r="T886" s="3"/>
      <c r="U886" s="3"/>
    </row>
    <row r="887" spans="1:21" ht="12.75">
      <c r="A887" s="3"/>
      <c r="B887" s="3"/>
      <c r="C887" s="3"/>
      <c r="D887" s="3"/>
      <c r="E887" s="3"/>
      <c r="F887" s="3"/>
      <c r="G887" s="3"/>
      <c r="H887" s="3"/>
      <c r="I887" s="3"/>
      <c r="J887" s="3"/>
      <c r="K887" s="3"/>
      <c r="L887" s="3"/>
      <c r="M887" s="3"/>
      <c r="N887" s="3"/>
      <c r="O887" s="3"/>
      <c r="P887" s="3"/>
      <c r="Q887" s="3"/>
      <c r="R887" s="3"/>
      <c r="S887" s="3"/>
      <c r="T887" s="3"/>
      <c r="U887" s="3"/>
    </row>
    <row r="888" spans="1:21" ht="12.75">
      <c r="A888" s="3"/>
      <c r="B888" s="3"/>
      <c r="C888" s="3"/>
      <c r="D888" s="3"/>
      <c r="E888" s="3"/>
      <c r="F888" s="3"/>
      <c r="G888" s="3"/>
      <c r="H888" s="3"/>
      <c r="I888" s="3"/>
      <c r="J888" s="3"/>
      <c r="K888" s="3"/>
      <c r="L888" s="3"/>
      <c r="M888" s="3"/>
      <c r="N888" s="3"/>
      <c r="O888" s="3"/>
      <c r="P888" s="3"/>
      <c r="Q888" s="3"/>
      <c r="R888" s="3"/>
      <c r="S888" s="3"/>
      <c r="T888" s="3"/>
      <c r="U888" s="3"/>
    </row>
    <row r="889" spans="1:21" ht="12.75">
      <c r="A889" s="3"/>
      <c r="B889" s="3"/>
      <c r="C889" s="3"/>
      <c r="D889" s="3"/>
      <c r="E889" s="3"/>
      <c r="F889" s="3"/>
      <c r="G889" s="3"/>
      <c r="H889" s="3"/>
      <c r="I889" s="3"/>
      <c r="J889" s="3"/>
      <c r="K889" s="3"/>
      <c r="L889" s="3"/>
      <c r="M889" s="3"/>
      <c r="N889" s="3"/>
      <c r="O889" s="3"/>
      <c r="P889" s="3"/>
      <c r="Q889" s="3"/>
      <c r="R889" s="3"/>
      <c r="S889" s="3"/>
      <c r="T889" s="3"/>
      <c r="U889" s="3"/>
    </row>
    <row r="890" spans="1:21" ht="12.75">
      <c r="A890" s="3"/>
      <c r="B890" s="3"/>
      <c r="C890" s="3"/>
      <c r="D890" s="3"/>
      <c r="E890" s="3"/>
      <c r="F890" s="3"/>
      <c r="G890" s="3"/>
      <c r="H890" s="3"/>
      <c r="I890" s="3"/>
      <c r="J890" s="3"/>
      <c r="K890" s="3"/>
      <c r="L890" s="3"/>
      <c r="M890" s="3"/>
      <c r="N890" s="3"/>
      <c r="O890" s="3"/>
      <c r="P890" s="3"/>
      <c r="Q890" s="3"/>
      <c r="R890" s="3"/>
      <c r="S890" s="3"/>
      <c r="T890" s="3"/>
      <c r="U890" s="3"/>
    </row>
    <row r="891" spans="1:21" ht="12.75">
      <c r="A891" s="3"/>
      <c r="B891" s="3"/>
      <c r="C891" s="3"/>
      <c r="D891" s="3"/>
      <c r="E891" s="3"/>
      <c r="F891" s="3"/>
      <c r="G891" s="3"/>
      <c r="H891" s="3"/>
      <c r="I891" s="3"/>
      <c r="J891" s="3"/>
      <c r="K891" s="3"/>
      <c r="L891" s="3"/>
      <c r="M891" s="3"/>
      <c r="N891" s="3"/>
      <c r="O891" s="3"/>
      <c r="P891" s="3"/>
      <c r="Q891" s="3"/>
      <c r="R891" s="3"/>
      <c r="S891" s="3"/>
      <c r="T891" s="3"/>
      <c r="U891" s="3"/>
    </row>
    <row r="892" spans="1:21" ht="12.75">
      <c r="A892" s="3"/>
      <c r="B892" s="3"/>
      <c r="C892" s="3"/>
      <c r="D892" s="3"/>
      <c r="E892" s="3"/>
      <c r="F892" s="3"/>
      <c r="G892" s="3"/>
      <c r="H892" s="3"/>
      <c r="I892" s="3"/>
      <c r="J892" s="3"/>
      <c r="K892" s="3"/>
      <c r="L892" s="3"/>
      <c r="M892" s="3"/>
      <c r="N892" s="3"/>
      <c r="O892" s="3"/>
      <c r="P892" s="3"/>
      <c r="Q892" s="3"/>
      <c r="R892" s="3"/>
      <c r="S892" s="3"/>
      <c r="T892" s="3"/>
      <c r="U892" s="3"/>
    </row>
    <row r="893" spans="1:21" ht="12.75">
      <c r="A893" s="3"/>
      <c r="B893" s="3"/>
      <c r="C893" s="3"/>
      <c r="D893" s="3"/>
      <c r="E893" s="3"/>
      <c r="F893" s="3"/>
      <c r="G893" s="3"/>
      <c r="H893" s="3"/>
      <c r="I893" s="3"/>
      <c r="J893" s="3"/>
      <c r="K893" s="3"/>
      <c r="L893" s="3"/>
      <c r="M893" s="3"/>
      <c r="N893" s="3"/>
      <c r="O893" s="3"/>
      <c r="P893" s="3"/>
      <c r="Q893" s="3"/>
      <c r="R893" s="3"/>
      <c r="S893" s="3"/>
      <c r="T893" s="3"/>
      <c r="U893" s="3"/>
    </row>
    <row r="894" spans="1:21" ht="12.75">
      <c r="A894" s="3"/>
      <c r="B894" s="3"/>
      <c r="C894" s="3"/>
      <c r="D894" s="3"/>
      <c r="E894" s="3"/>
      <c r="F894" s="3"/>
      <c r="G894" s="3"/>
      <c r="H894" s="3"/>
      <c r="I894" s="3"/>
      <c r="J894" s="3"/>
      <c r="K894" s="3"/>
      <c r="L894" s="3"/>
      <c r="M894" s="3"/>
      <c r="N894" s="3"/>
      <c r="O894" s="3"/>
      <c r="P894" s="3"/>
      <c r="Q894" s="3"/>
      <c r="R894" s="3"/>
      <c r="S894" s="3"/>
      <c r="T894" s="3"/>
      <c r="U894" s="3"/>
    </row>
    <row r="895" spans="1:21" ht="12.75">
      <c r="A895" s="3"/>
      <c r="B895" s="3"/>
      <c r="C895" s="3"/>
      <c r="D895" s="3"/>
      <c r="E895" s="3"/>
      <c r="F895" s="3"/>
      <c r="G895" s="3"/>
      <c r="H895" s="3"/>
      <c r="I895" s="3"/>
      <c r="J895" s="3"/>
      <c r="K895" s="3"/>
      <c r="L895" s="3"/>
      <c r="M895" s="3"/>
      <c r="N895" s="3"/>
      <c r="O895" s="3"/>
      <c r="P895" s="3"/>
      <c r="Q895" s="3"/>
      <c r="R895" s="3"/>
      <c r="S895" s="3"/>
      <c r="T895" s="3"/>
      <c r="U895" s="3"/>
    </row>
    <row r="896" spans="1:21" ht="12.75">
      <c r="A896" s="3"/>
      <c r="B896" s="3"/>
      <c r="C896" s="3"/>
      <c r="D896" s="3"/>
      <c r="E896" s="3"/>
      <c r="F896" s="3"/>
      <c r="G896" s="3"/>
      <c r="H896" s="3"/>
      <c r="I896" s="3"/>
      <c r="J896" s="3"/>
      <c r="K896" s="3"/>
      <c r="L896" s="3"/>
      <c r="M896" s="3"/>
      <c r="N896" s="3"/>
      <c r="O896" s="3"/>
      <c r="P896" s="3"/>
      <c r="Q896" s="3"/>
      <c r="R896" s="3"/>
      <c r="S896" s="3"/>
      <c r="T896" s="3"/>
      <c r="U896" s="3"/>
    </row>
    <row r="897" spans="1:21" ht="12.75">
      <c r="A897" s="3"/>
      <c r="B897" s="3"/>
      <c r="C897" s="3"/>
      <c r="D897" s="3"/>
      <c r="E897" s="3"/>
      <c r="F897" s="3"/>
      <c r="G897" s="3"/>
      <c r="H897" s="3"/>
      <c r="I897" s="3"/>
      <c r="J897" s="3"/>
      <c r="K897" s="3"/>
      <c r="L897" s="3"/>
      <c r="M897" s="3"/>
      <c r="N897" s="3"/>
      <c r="O897" s="3"/>
      <c r="P897" s="3"/>
      <c r="Q897" s="3"/>
      <c r="R897" s="3"/>
      <c r="S897" s="3"/>
      <c r="T897" s="3"/>
      <c r="U897" s="3"/>
    </row>
    <row r="898" spans="1:21" ht="12.75">
      <c r="A898" s="3"/>
      <c r="B898" s="3"/>
      <c r="C898" s="3"/>
      <c r="D898" s="3"/>
      <c r="E898" s="3"/>
      <c r="F898" s="3"/>
      <c r="G898" s="3"/>
      <c r="H898" s="3"/>
      <c r="I898" s="3"/>
      <c r="J898" s="3"/>
      <c r="K898" s="3"/>
      <c r="L898" s="3"/>
      <c r="M898" s="3"/>
      <c r="N898" s="3"/>
      <c r="O898" s="3"/>
      <c r="P898" s="3"/>
      <c r="Q898" s="3"/>
      <c r="R898" s="3"/>
      <c r="S898" s="3"/>
      <c r="T898" s="3"/>
      <c r="U898" s="3"/>
    </row>
    <row r="899" spans="1:21" ht="12.75">
      <c r="A899" s="3"/>
      <c r="B899" s="3"/>
      <c r="C899" s="3"/>
      <c r="D899" s="3"/>
      <c r="E899" s="3"/>
      <c r="F899" s="3"/>
      <c r="G899" s="3"/>
      <c r="H899" s="3"/>
      <c r="I899" s="3"/>
      <c r="J899" s="3"/>
      <c r="K899" s="3"/>
      <c r="L899" s="3"/>
      <c r="M899" s="3"/>
      <c r="N899" s="3"/>
      <c r="O899" s="3"/>
      <c r="P899" s="3"/>
      <c r="Q899" s="3"/>
      <c r="R899" s="3"/>
      <c r="S899" s="3"/>
      <c r="T899" s="3"/>
      <c r="U899" s="3"/>
    </row>
    <row r="900" spans="1:21" ht="12.75">
      <c r="A900" s="3"/>
      <c r="B900" s="3"/>
      <c r="C900" s="3"/>
      <c r="D900" s="3"/>
      <c r="E900" s="3"/>
      <c r="F900" s="3"/>
      <c r="G900" s="3"/>
      <c r="H900" s="3"/>
      <c r="I900" s="3"/>
      <c r="J900" s="3"/>
      <c r="K900" s="3"/>
      <c r="L900" s="3"/>
      <c r="M900" s="3"/>
      <c r="N900" s="3"/>
      <c r="O900" s="3"/>
      <c r="P900" s="3"/>
      <c r="Q900" s="3"/>
      <c r="R900" s="3"/>
      <c r="S900" s="3"/>
      <c r="T900" s="3"/>
      <c r="U900" s="3"/>
    </row>
    <row r="901" spans="1:21" ht="12.75">
      <c r="A901" s="3"/>
      <c r="B901" s="3"/>
      <c r="C901" s="3"/>
      <c r="D901" s="3"/>
      <c r="E901" s="3"/>
      <c r="F901" s="3"/>
      <c r="G901" s="3"/>
      <c r="H901" s="3"/>
      <c r="I901" s="3"/>
      <c r="J901" s="3"/>
      <c r="K901" s="3"/>
      <c r="L901" s="3"/>
      <c r="M901" s="3"/>
      <c r="N901" s="3"/>
      <c r="O901" s="3"/>
      <c r="P901" s="3"/>
      <c r="Q901" s="3"/>
      <c r="R901" s="3"/>
      <c r="S901" s="3"/>
      <c r="T901" s="3"/>
      <c r="U901" s="3"/>
    </row>
    <row r="902" spans="1:21" ht="12.75">
      <c r="A902" s="3"/>
      <c r="B902" s="3"/>
      <c r="C902" s="3"/>
      <c r="D902" s="3"/>
      <c r="E902" s="3"/>
      <c r="F902" s="3"/>
      <c r="G902" s="3"/>
      <c r="H902" s="3"/>
      <c r="I902" s="3"/>
      <c r="J902" s="3"/>
      <c r="K902" s="3"/>
      <c r="L902" s="3"/>
      <c r="M902" s="3"/>
      <c r="N902" s="3"/>
      <c r="O902" s="3"/>
      <c r="P902" s="3"/>
      <c r="Q902" s="3"/>
      <c r="R902" s="3"/>
      <c r="S902" s="3"/>
      <c r="T902" s="3"/>
      <c r="U902" s="3"/>
    </row>
    <row r="903" spans="1:21" ht="12.75">
      <c r="A903" s="3"/>
      <c r="B903" s="3"/>
      <c r="C903" s="3"/>
      <c r="D903" s="3"/>
      <c r="E903" s="3"/>
      <c r="F903" s="3"/>
      <c r="G903" s="3"/>
      <c r="H903" s="3"/>
      <c r="I903" s="3"/>
      <c r="J903" s="3"/>
      <c r="K903" s="3"/>
      <c r="L903" s="3"/>
      <c r="M903" s="3"/>
      <c r="N903" s="3"/>
      <c r="O903" s="3"/>
      <c r="P903" s="3"/>
      <c r="Q903" s="3"/>
      <c r="R903" s="3"/>
      <c r="S903" s="3"/>
      <c r="T903" s="3"/>
      <c r="U903" s="3"/>
    </row>
    <row r="904" spans="1:21" ht="12.75">
      <c r="A904" s="3"/>
      <c r="B904" s="3"/>
      <c r="C904" s="3"/>
      <c r="D904" s="3"/>
      <c r="E904" s="3"/>
      <c r="F904" s="3"/>
      <c r="G904" s="3"/>
      <c r="H904" s="3"/>
      <c r="I904" s="3"/>
      <c r="J904" s="3"/>
      <c r="K904" s="3"/>
      <c r="L904" s="3"/>
      <c r="M904" s="3"/>
      <c r="N904" s="3"/>
      <c r="O904" s="3"/>
      <c r="P904" s="3"/>
      <c r="Q904" s="3"/>
      <c r="R904" s="3"/>
      <c r="S904" s="3"/>
      <c r="T904" s="3"/>
      <c r="U904" s="3"/>
    </row>
    <row r="905" spans="1:21" ht="12.75">
      <c r="A905" s="3"/>
      <c r="B905" s="3"/>
      <c r="C905" s="3"/>
      <c r="D905" s="3"/>
      <c r="E905" s="3"/>
      <c r="F905" s="3"/>
      <c r="G905" s="3"/>
      <c r="H905" s="3"/>
      <c r="I905" s="3"/>
      <c r="J905" s="3"/>
      <c r="K905" s="3"/>
      <c r="L905" s="3"/>
      <c r="M905" s="3"/>
      <c r="N905" s="3"/>
      <c r="O905" s="3"/>
      <c r="P905" s="3"/>
      <c r="Q905" s="3"/>
      <c r="R905" s="3"/>
      <c r="S905" s="3"/>
      <c r="T905" s="3"/>
      <c r="U905" s="3"/>
    </row>
    <row r="906" spans="1:21" ht="12.75">
      <c r="A906" s="3"/>
      <c r="B906" s="3"/>
      <c r="C906" s="3"/>
      <c r="D906" s="3"/>
      <c r="E906" s="3"/>
      <c r="F906" s="3"/>
      <c r="G906" s="3"/>
      <c r="H906" s="3"/>
      <c r="I906" s="3"/>
      <c r="J906" s="3"/>
      <c r="K906" s="3"/>
      <c r="L906" s="3"/>
      <c r="M906" s="3"/>
      <c r="N906" s="3"/>
      <c r="O906" s="3"/>
      <c r="P906" s="3"/>
      <c r="Q906" s="3"/>
      <c r="R906" s="3"/>
      <c r="S906" s="3"/>
      <c r="T906" s="3"/>
      <c r="U906" s="3"/>
    </row>
    <row r="907" spans="1:21" ht="12.75">
      <c r="A907" s="3"/>
      <c r="B907" s="3"/>
      <c r="C907" s="3"/>
      <c r="D907" s="3"/>
      <c r="E907" s="3"/>
      <c r="F907" s="3"/>
      <c r="G907" s="3"/>
      <c r="H907" s="3"/>
      <c r="I907" s="3"/>
      <c r="J907" s="3"/>
      <c r="K907" s="3"/>
      <c r="L907" s="3"/>
      <c r="M907" s="3"/>
      <c r="N907" s="3"/>
      <c r="O907" s="3"/>
      <c r="P907" s="3"/>
      <c r="Q907" s="3"/>
      <c r="R907" s="3"/>
      <c r="S907" s="3"/>
      <c r="T907" s="3"/>
      <c r="U907" s="3"/>
    </row>
    <row r="908" spans="1:21" ht="12.75">
      <c r="A908" s="3"/>
      <c r="B908" s="3"/>
      <c r="C908" s="3"/>
      <c r="D908" s="3"/>
      <c r="E908" s="3"/>
      <c r="F908" s="3"/>
      <c r="G908" s="3"/>
      <c r="H908" s="3"/>
      <c r="I908" s="3"/>
      <c r="J908" s="3"/>
      <c r="K908" s="3"/>
      <c r="L908" s="3"/>
      <c r="M908" s="3"/>
      <c r="N908" s="3"/>
      <c r="O908" s="3"/>
      <c r="P908" s="3"/>
      <c r="Q908" s="3"/>
      <c r="R908" s="3"/>
      <c r="S908" s="3"/>
      <c r="T908" s="3"/>
      <c r="U908" s="3"/>
    </row>
    <row r="909" spans="1:21" ht="12.75">
      <c r="A909" s="3"/>
      <c r="B909" s="3"/>
      <c r="C909" s="3"/>
      <c r="D909" s="3"/>
      <c r="E909" s="3"/>
      <c r="F909" s="3"/>
      <c r="G909" s="3"/>
      <c r="H909" s="3"/>
      <c r="I909" s="3"/>
      <c r="J909" s="3"/>
      <c r="K909" s="3"/>
      <c r="L909" s="3"/>
      <c r="M909" s="3"/>
      <c r="N909" s="3"/>
      <c r="O909" s="3"/>
      <c r="P909" s="3"/>
      <c r="Q909" s="3"/>
      <c r="R909" s="3"/>
      <c r="S909" s="3"/>
      <c r="T909" s="3"/>
      <c r="U909" s="3"/>
    </row>
    <row r="910" spans="1:21" ht="12.75">
      <c r="A910" s="3"/>
      <c r="B910" s="3"/>
      <c r="C910" s="3"/>
      <c r="D910" s="3"/>
      <c r="E910" s="3"/>
      <c r="F910" s="3"/>
      <c r="G910" s="3"/>
      <c r="H910" s="3"/>
      <c r="I910" s="3"/>
      <c r="J910" s="3"/>
      <c r="K910" s="3"/>
      <c r="L910" s="3"/>
      <c r="M910" s="3"/>
      <c r="N910" s="3"/>
      <c r="O910" s="3"/>
      <c r="P910" s="3"/>
      <c r="Q910" s="3"/>
      <c r="R910" s="3"/>
      <c r="S910" s="3"/>
      <c r="T910" s="3"/>
      <c r="U910" s="3"/>
    </row>
    <row r="911" spans="1:21" ht="12.75">
      <c r="A911" s="3"/>
      <c r="B911" s="3"/>
      <c r="C911" s="3"/>
      <c r="D911" s="3"/>
      <c r="E911" s="3"/>
      <c r="F911" s="3"/>
      <c r="G911" s="3"/>
      <c r="H911" s="3"/>
      <c r="I911" s="3"/>
      <c r="J911" s="3"/>
      <c r="K911" s="3"/>
      <c r="L911" s="3"/>
      <c r="M911" s="3"/>
      <c r="N911" s="3"/>
      <c r="O911" s="3"/>
      <c r="P911" s="3"/>
      <c r="Q911" s="3"/>
      <c r="R911" s="3"/>
      <c r="S911" s="3"/>
      <c r="T911" s="3"/>
      <c r="U911" s="3"/>
    </row>
    <row r="912" spans="1:21" ht="12.75">
      <c r="A912" s="3"/>
      <c r="B912" s="3"/>
      <c r="C912" s="3"/>
      <c r="D912" s="3"/>
      <c r="E912" s="3"/>
      <c r="F912" s="3"/>
      <c r="G912" s="3"/>
      <c r="H912" s="3"/>
      <c r="I912" s="3"/>
      <c r="J912" s="3"/>
      <c r="K912" s="3"/>
      <c r="L912" s="3"/>
      <c r="M912" s="3"/>
      <c r="N912" s="3"/>
      <c r="O912" s="3"/>
      <c r="P912" s="3"/>
      <c r="Q912" s="3"/>
      <c r="R912" s="3"/>
      <c r="S912" s="3"/>
      <c r="T912" s="3"/>
      <c r="U912" s="3"/>
    </row>
    <row r="913" spans="1:21" ht="12.75">
      <c r="A913" s="3"/>
      <c r="B913" s="3"/>
      <c r="C913" s="3"/>
      <c r="D913" s="3"/>
      <c r="E913" s="3"/>
      <c r="F913" s="3"/>
      <c r="G913" s="3"/>
      <c r="H913" s="3"/>
      <c r="I913" s="3"/>
      <c r="J913" s="3"/>
      <c r="K913" s="3"/>
      <c r="L913" s="3"/>
      <c r="M913" s="3"/>
      <c r="N913" s="3"/>
      <c r="O913" s="3"/>
      <c r="P913" s="3"/>
      <c r="Q913" s="3"/>
      <c r="R913" s="3"/>
      <c r="S913" s="3"/>
      <c r="T913" s="3"/>
      <c r="U913" s="3"/>
    </row>
    <row r="914" spans="1:21" ht="12.75">
      <c r="A914" s="3"/>
      <c r="B914" s="3"/>
      <c r="C914" s="3"/>
      <c r="D914" s="3"/>
      <c r="E914" s="3"/>
      <c r="F914" s="3"/>
      <c r="G914" s="3"/>
      <c r="H914" s="3"/>
      <c r="I914" s="3"/>
      <c r="J914" s="3"/>
      <c r="K914" s="3"/>
      <c r="L914" s="3"/>
      <c r="M914" s="3"/>
      <c r="N914" s="3"/>
      <c r="O914" s="3"/>
      <c r="P914" s="3"/>
      <c r="Q914" s="3"/>
      <c r="R914" s="3"/>
      <c r="S914" s="3"/>
      <c r="T914" s="3"/>
      <c r="U914" s="3"/>
    </row>
    <row r="915" spans="1:21" ht="12.75">
      <c r="A915" s="3"/>
      <c r="B915" s="3"/>
      <c r="C915" s="3"/>
      <c r="D915" s="3"/>
      <c r="E915" s="3"/>
      <c r="F915" s="3"/>
      <c r="G915" s="3"/>
      <c r="H915" s="3"/>
      <c r="I915" s="3"/>
      <c r="J915" s="3"/>
      <c r="K915" s="3"/>
      <c r="L915" s="3"/>
      <c r="M915" s="3"/>
      <c r="N915" s="3"/>
      <c r="O915" s="3"/>
      <c r="P915" s="3"/>
      <c r="Q915" s="3"/>
      <c r="R915" s="3"/>
      <c r="S915" s="3"/>
      <c r="T915" s="3"/>
      <c r="U915" s="3"/>
    </row>
    <row r="916" spans="1:21" ht="12.75">
      <c r="A916" s="3"/>
      <c r="B916" s="3"/>
      <c r="C916" s="3"/>
      <c r="D916" s="3"/>
      <c r="E916" s="3"/>
      <c r="F916" s="3"/>
      <c r="G916" s="3"/>
      <c r="H916" s="3"/>
      <c r="I916" s="3"/>
      <c r="J916" s="3"/>
      <c r="K916" s="3"/>
      <c r="L916" s="3"/>
      <c r="M916" s="3"/>
      <c r="N916" s="3"/>
      <c r="O916" s="3"/>
      <c r="P916" s="3"/>
      <c r="Q916" s="3"/>
      <c r="R916" s="3"/>
      <c r="S916" s="3"/>
      <c r="T916" s="3"/>
      <c r="U916" s="3"/>
    </row>
    <row r="917" spans="1:21" ht="12.75">
      <c r="A917" s="3"/>
      <c r="B917" s="3"/>
      <c r="C917" s="3"/>
      <c r="D917" s="3"/>
      <c r="E917" s="3"/>
      <c r="F917" s="3"/>
      <c r="G917" s="3"/>
      <c r="H917" s="3"/>
      <c r="I917" s="3"/>
      <c r="J917" s="3"/>
      <c r="K917" s="3"/>
      <c r="L917" s="3"/>
      <c r="M917" s="3"/>
      <c r="N917" s="3"/>
      <c r="O917" s="3"/>
      <c r="P917" s="3"/>
      <c r="Q917" s="3"/>
      <c r="R917" s="3"/>
      <c r="S917" s="3"/>
      <c r="T917" s="3"/>
      <c r="U917" s="3"/>
    </row>
    <row r="918" spans="1:21" ht="12.75">
      <c r="A918" s="3"/>
      <c r="B918" s="3"/>
      <c r="C918" s="3"/>
      <c r="D918" s="3"/>
      <c r="E918" s="3"/>
      <c r="F918" s="3"/>
      <c r="G918" s="3"/>
      <c r="H918" s="3"/>
      <c r="I918" s="3"/>
      <c r="J918" s="3"/>
      <c r="K918" s="3"/>
      <c r="L918" s="3"/>
      <c r="M918" s="3"/>
      <c r="N918" s="3"/>
      <c r="O918" s="3"/>
      <c r="P918" s="3"/>
      <c r="Q918" s="3"/>
      <c r="R918" s="3"/>
      <c r="S918" s="3"/>
      <c r="T918" s="3"/>
      <c r="U918" s="3"/>
    </row>
    <row r="919" spans="1:21" ht="12.75">
      <c r="A919" s="3"/>
      <c r="B919" s="3"/>
      <c r="C919" s="3"/>
      <c r="D919" s="3"/>
      <c r="E919" s="3"/>
      <c r="F919" s="3"/>
      <c r="G919" s="3"/>
      <c r="H919" s="3"/>
      <c r="I919" s="3"/>
      <c r="J919" s="3"/>
      <c r="K919" s="3"/>
      <c r="L919" s="3"/>
      <c r="M919" s="3"/>
      <c r="N919" s="3"/>
      <c r="O919" s="3"/>
      <c r="P919" s="3"/>
      <c r="Q919" s="3"/>
      <c r="R919" s="3"/>
      <c r="S919" s="3"/>
      <c r="T919" s="3"/>
      <c r="U919" s="3"/>
    </row>
    <row r="920" spans="1:21" ht="12.75">
      <c r="A920" s="3"/>
      <c r="B920" s="3"/>
      <c r="C920" s="3"/>
      <c r="D920" s="3"/>
      <c r="E920" s="3"/>
      <c r="F920" s="3"/>
      <c r="G920" s="3"/>
      <c r="H920" s="3"/>
      <c r="I920" s="3"/>
      <c r="J920" s="3"/>
      <c r="K920" s="3"/>
      <c r="L920" s="3"/>
      <c r="M920" s="3"/>
      <c r="N920" s="3"/>
      <c r="O920" s="3"/>
      <c r="P920" s="3"/>
      <c r="Q920" s="3"/>
      <c r="R920" s="3"/>
      <c r="S920" s="3"/>
      <c r="T920" s="3"/>
      <c r="U920" s="3"/>
    </row>
    <row r="921" spans="1:21" ht="12.75">
      <c r="A921" s="3"/>
      <c r="B921" s="3"/>
      <c r="C921" s="3"/>
      <c r="D921" s="3"/>
      <c r="E921" s="3"/>
      <c r="F921" s="3"/>
      <c r="G921" s="3"/>
      <c r="H921" s="3"/>
      <c r="I921" s="3"/>
      <c r="J921" s="3"/>
      <c r="K921" s="3"/>
      <c r="L921" s="3"/>
      <c r="M921" s="3"/>
      <c r="N921" s="3"/>
      <c r="O921" s="3"/>
      <c r="P921" s="3"/>
      <c r="Q921" s="3"/>
      <c r="R921" s="3"/>
      <c r="S921" s="3"/>
      <c r="T921" s="3"/>
      <c r="U921" s="3"/>
    </row>
    <row r="922" spans="1:21" ht="12.75">
      <c r="A922" s="3"/>
      <c r="B922" s="3"/>
      <c r="C922" s="3"/>
      <c r="D922" s="3"/>
      <c r="E922" s="3"/>
      <c r="F922" s="3"/>
      <c r="G922" s="3"/>
      <c r="H922" s="3"/>
      <c r="I922" s="3"/>
      <c r="J922" s="3"/>
      <c r="K922" s="3"/>
      <c r="L922" s="3"/>
      <c r="M922" s="3"/>
      <c r="N922" s="3"/>
      <c r="O922" s="3"/>
      <c r="P922" s="3"/>
      <c r="Q922" s="3"/>
      <c r="R922" s="3"/>
      <c r="S922" s="3"/>
      <c r="T922" s="3"/>
      <c r="U922" s="3"/>
    </row>
    <row r="923" spans="1:21" ht="12.75">
      <c r="A923" s="3"/>
      <c r="B923" s="3"/>
      <c r="C923" s="3"/>
      <c r="D923" s="3"/>
      <c r="E923" s="3"/>
      <c r="F923" s="3"/>
      <c r="G923" s="3"/>
      <c r="H923" s="3"/>
      <c r="I923" s="3"/>
      <c r="J923" s="3"/>
      <c r="K923" s="3"/>
      <c r="L923" s="3"/>
      <c r="M923" s="3"/>
      <c r="N923" s="3"/>
      <c r="O923" s="3"/>
      <c r="P923" s="3"/>
      <c r="Q923" s="3"/>
      <c r="R923" s="3"/>
      <c r="S923" s="3"/>
      <c r="T923" s="3"/>
      <c r="U923" s="3"/>
    </row>
    <row r="924" spans="1:21" ht="12.75">
      <c r="A924" s="3"/>
      <c r="B924" s="3"/>
      <c r="C924" s="3"/>
      <c r="D924" s="3"/>
      <c r="E924" s="3"/>
      <c r="F924" s="3"/>
      <c r="G924" s="3"/>
      <c r="H924" s="3"/>
      <c r="I924" s="3"/>
      <c r="J924" s="3"/>
      <c r="K924" s="3"/>
      <c r="L924" s="3"/>
      <c r="M924" s="3"/>
      <c r="N924" s="3"/>
      <c r="O924" s="3"/>
      <c r="P924" s="3"/>
      <c r="Q924" s="3"/>
      <c r="R924" s="3"/>
      <c r="S924" s="3"/>
      <c r="T924" s="3"/>
      <c r="U924" s="3"/>
    </row>
    <row r="925" spans="1:21" ht="12.75">
      <c r="A925" s="3"/>
      <c r="B925" s="3"/>
      <c r="C925" s="3"/>
      <c r="D925" s="3"/>
      <c r="E925" s="3"/>
      <c r="F925" s="3"/>
      <c r="G925" s="3"/>
      <c r="H925" s="3"/>
      <c r="I925" s="3"/>
      <c r="J925" s="3"/>
      <c r="K925" s="3"/>
      <c r="L925" s="3"/>
      <c r="M925" s="3"/>
      <c r="N925" s="3"/>
      <c r="O925" s="3"/>
      <c r="P925" s="3"/>
      <c r="Q925" s="3"/>
      <c r="R925" s="3"/>
      <c r="S925" s="3"/>
      <c r="T925" s="3"/>
      <c r="U925" s="3"/>
    </row>
    <row r="926" spans="1:21" ht="12.75">
      <c r="A926" s="3"/>
      <c r="B926" s="3"/>
      <c r="C926" s="3"/>
      <c r="D926" s="3"/>
      <c r="E926" s="3"/>
      <c r="F926" s="3"/>
      <c r="G926" s="3"/>
      <c r="H926" s="3"/>
      <c r="I926" s="3"/>
      <c r="J926" s="3"/>
      <c r="K926" s="3"/>
      <c r="L926" s="3"/>
      <c r="M926" s="3"/>
      <c r="N926" s="3"/>
      <c r="O926" s="3"/>
      <c r="P926" s="3"/>
      <c r="Q926" s="3"/>
      <c r="R926" s="3"/>
      <c r="S926" s="3"/>
      <c r="T926" s="3"/>
      <c r="U926" s="3"/>
    </row>
    <row r="927" spans="1:21" ht="12.75">
      <c r="A927" s="3"/>
      <c r="B927" s="3"/>
      <c r="C927" s="3"/>
      <c r="D927" s="3"/>
      <c r="E927" s="3"/>
      <c r="F927" s="3"/>
      <c r="G927" s="3"/>
      <c r="H927" s="3"/>
      <c r="I927" s="3"/>
      <c r="J927" s="3"/>
      <c r="K927" s="3"/>
      <c r="L927" s="3"/>
      <c r="M927" s="3"/>
      <c r="N927" s="3"/>
      <c r="O927" s="3"/>
      <c r="P927" s="3"/>
      <c r="Q927" s="3"/>
      <c r="R927" s="3"/>
      <c r="S927" s="3"/>
      <c r="T927" s="3"/>
      <c r="U927" s="3"/>
    </row>
    <row r="928" spans="1:21" ht="12.75">
      <c r="A928" s="3"/>
      <c r="B928" s="3"/>
      <c r="C928" s="3"/>
      <c r="D928" s="3"/>
      <c r="E928" s="3"/>
      <c r="F928" s="3"/>
      <c r="G928" s="3"/>
      <c r="H928" s="3"/>
      <c r="I928" s="3"/>
      <c r="J928" s="3"/>
      <c r="K928" s="3"/>
      <c r="L928" s="3"/>
      <c r="M928" s="3"/>
      <c r="N928" s="3"/>
      <c r="O928" s="3"/>
      <c r="P928" s="3"/>
      <c r="Q928" s="3"/>
      <c r="R928" s="3"/>
      <c r="S928" s="3"/>
      <c r="T928" s="3"/>
      <c r="U928" s="3"/>
    </row>
    <row r="929" spans="1:21" ht="12.75">
      <c r="A929" s="3"/>
      <c r="B929" s="3"/>
      <c r="C929" s="3"/>
      <c r="D929" s="3"/>
      <c r="E929" s="3"/>
      <c r="F929" s="3"/>
      <c r="G929" s="3"/>
      <c r="H929" s="3"/>
      <c r="I929" s="3"/>
      <c r="J929" s="3"/>
      <c r="K929" s="3"/>
      <c r="L929" s="3"/>
      <c r="M929" s="3"/>
      <c r="N929" s="3"/>
      <c r="O929" s="3"/>
      <c r="P929" s="3"/>
      <c r="Q929" s="3"/>
      <c r="R929" s="3"/>
      <c r="S929" s="3"/>
      <c r="T929" s="3"/>
      <c r="U929" s="3"/>
    </row>
    <row r="930" spans="1:21" ht="12.75">
      <c r="A930" s="3"/>
      <c r="B930" s="3"/>
      <c r="C930" s="3"/>
      <c r="D930" s="3"/>
      <c r="E930" s="3"/>
      <c r="F930" s="3"/>
      <c r="G930" s="3"/>
      <c r="H930" s="3"/>
      <c r="I930" s="3"/>
      <c r="J930" s="3"/>
      <c r="K930" s="3"/>
      <c r="L930" s="3"/>
      <c r="M930" s="3"/>
      <c r="N930" s="3"/>
      <c r="O930" s="3"/>
      <c r="P930" s="3"/>
      <c r="Q930" s="3"/>
      <c r="R930" s="3"/>
      <c r="S930" s="3"/>
      <c r="T930" s="3"/>
      <c r="U930" s="3"/>
    </row>
    <row r="931" spans="1:21" ht="12.75">
      <c r="A931" s="3"/>
      <c r="B931" s="3"/>
      <c r="C931" s="3"/>
      <c r="D931" s="3"/>
      <c r="E931" s="3"/>
      <c r="F931" s="3"/>
      <c r="G931" s="3"/>
      <c r="H931" s="3"/>
      <c r="I931" s="3"/>
      <c r="J931" s="3"/>
      <c r="K931" s="3"/>
      <c r="L931" s="3"/>
      <c r="M931" s="3"/>
      <c r="N931" s="3"/>
      <c r="O931" s="3"/>
      <c r="P931" s="3"/>
      <c r="Q931" s="3"/>
      <c r="R931" s="3"/>
      <c r="S931" s="3"/>
      <c r="T931" s="3"/>
      <c r="U931" s="3"/>
    </row>
    <row r="932" spans="1:21" ht="12.75">
      <c r="A932" s="3"/>
      <c r="B932" s="3"/>
      <c r="C932" s="3"/>
      <c r="D932" s="3"/>
      <c r="E932" s="3"/>
      <c r="F932" s="3"/>
      <c r="G932" s="3"/>
      <c r="H932" s="3"/>
      <c r="I932" s="3"/>
      <c r="J932" s="3"/>
      <c r="K932" s="3"/>
      <c r="L932" s="3"/>
      <c r="M932" s="3"/>
      <c r="N932" s="3"/>
      <c r="O932" s="3"/>
      <c r="P932" s="3"/>
      <c r="Q932" s="3"/>
      <c r="R932" s="3"/>
      <c r="S932" s="3"/>
      <c r="T932" s="3"/>
      <c r="U932" s="3"/>
    </row>
    <row r="933" spans="1:21" ht="12.75">
      <c r="A933" s="3"/>
      <c r="B933" s="3"/>
      <c r="C933" s="3"/>
      <c r="D933" s="3"/>
      <c r="E933" s="3"/>
      <c r="F933" s="3"/>
      <c r="G933" s="3"/>
      <c r="H933" s="3"/>
      <c r="I933" s="3"/>
      <c r="J933" s="3"/>
      <c r="K933" s="3"/>
      <c r="L933" s="3"/>
      <c r="M933" s="3"/>
      <c r="N933" s="3"/>
      <c r="O933" s="3"/>
      <c r="P933" s="3"/>
      <c r="Q933" s="3"/>
      <c r="R933" s="3"/>
      <c r="S933" s="3"/>
      <c r="T933" s="3"/>
      <c r="U933" s="3"/>
    </row>
    <row r="934" spans="1:21" ht="12.75">
      <c r="A934" s="3"/>
      <c r="B934" s="3"/>
      <c r="C934" s="3"/>
      <c r="D934" s="3"/>
      <c r="E934" s="3"/>
      <c r="F934" s="3"/>
      <c r="G934" s="3"/>
      <c r="H934" s="3"/>
      <c r="I934" s="3"/>
      <c r="J934" s="3"/>
      <c r="K934" s="3"/>
      <c r="L934" s="3"/>
      <c r="M934" s="3"/>
      <c r="N934" s="3"/>
      <c r="O934" s="3"/>
      <c r="P934" s="3"/>
      <c r="Q934" s="3"/>
      <c r="R934" s="3"/>
      <c r="S934" s="3"/>
      <c r="T934" s="3"/>
      <c r="U934" s="3"/>
    </row>
    <row r="935" spans="1:21" ht="12.75">
      <c r="A935" s="3"/>
      <c r="B935" s="3"/>
      <c r="C935" s="3"/>
      <c r="D935" s="3"/>
      <c r="E935" s="3"/>
      <c r="F935" s="3"/>
      <c r="G935" s="3"/>
      <c r="H935" s="3"/>
      <c r="I935" s="3"/>
      <c r="J935" s="3"/>
      <c r="K935" s="3"/>
      <c r="L935" s="3"/>
      <c r="M935" s="3"/>
      <c r="N935" s="3"/>
      <c r="O935" s="3"/>
      <c r="P935" s="3"/>
      <c r="Q935" s="3"/>
      <c r="R935" s="3"/>
      <c r="S935" s="3"/>
      <c r="T935" s="3"/>
      <c r="U935" s="3"/>
    </row>
    <row r="936" spans="1:21" ht="12.75">
      <c r="A936" s="3"/>
      <c r="B936" s="3"/>
      <c r="C936" s="3"/>
      <c r="D936" s="3"/>
      <c r="E936" s="3"/>
      <c r="F936" s="3"/>
      <c r="G936" s="3"/>
      <c r="H936" s="3"/>
      <c r="I936" s="3"/>
      <c r="J936" s="3"/>
      <c r="K936" s="3"/>
      <c r="L936" s="3"/>
      <c r="M936" s="3"/>
      <c r="N936" s="3"/>
      <c r="O936" s="3"/>
      <c r="P936" s="3"/>
      <c r="Q936" s="3"/>
      <c r="R936" s="3"/>
      <c r="S936" s="3"/>
      <c r="T936" s="3"/>
      <c r="U936" s="3"/>
    </row>
    <row r="937" spans="1:21" ht="12.75">
      <c r="A937" s="3"/>
      <c r="B937" s="3"/>
      <c r="C937" s="3"/>
      <c r="D937" s="3"/>
      <c r="E937" s="3"/>
      <c r="F937" s="3"/>
      <c r="G937" s="3"/>
      <c r="H937" s="3"/>
      <c r="I937" s="3"/>
      <c r="J937" s="3"/>
      <c r="K937" s="3"/>
      <c r="L937" s="3"/>
      <c r="M937" s="3"/>
      <c r="N937" s="3"/>
      <c r="O937" s="3"/>
      <c r="P937" s="3"/>
      <c r="Q937" s="3"/>
      <c r="R937" s="3"/>
      <c r="S937" s="3"/>
      <c r="T937" s="3"/>
      <c r="U937" s="3"/>
    </row>
    <row r="938" spans="1:21" ht="12.75">
      <c r="A938" s="3"/>
      <c r="B938" s="3"/>
      <c r="C938" s="3"/>
      <c r="D938" s="3"/>
      <c r="E938" s="3"/>
      <c r="F938" s="3"/>
      <c r="G938" s="3"/>
      <c r="H938" s="3"/>
      <c r="I938" s="3"/>
      <c r="J938" s="3"/>
      <c r="K938" s="3"/>
      <c r="L938" s="3"/>
      <c r="M938" s="3"/>
      <c r="N938" s="3"/>
      <c r="O938" s="3"/>
      <c r="P938" s="3"/>
      <c r="Q938" s="3"/>
      <c r="R938" s="3"/>
      <c r="S938" s="3"/>
      <c r="T938" s="3"/>
      <c r="U938" s="3"/>
    </row>
    <row r="939" spans="1:21" ht="12.75">
      <c r="A939" s="3"/>
      <c r="B939" s="3"/>
      <c r="C939" s="3"/>
      <c r="D939" s="3"/>
      <c r="E939" s="3"/>
      <c r="F939" s="3"/>
      <c r="G939" s="3"/>
      <c r="H939" s="3"/>
      <c r="I939" s="3"/>
      <c r="J939" s="3"/>
      <c r="K939" s="3"/>
      <c r="L939" s="3"/>
      <c r="M939" s="3"/>
      <c r="N939" s="3"/>
      <c r="O939" s="3"/>
      <c r="P939" s="3"/>
      <c r="Q939" s="3"/>
      <c r="R939" s="3"/>
      <c r="S939" s="3"/>
      <c r="T939" s="3"/>
      <c r="U939" s="3"/>
    </row>
    <row r="940" spans="1:21" ht="12.75">
      <c r="A940" s="3"/>
      <c r="B940" s="3"/>
      <c r="C940" s="3"/>
      <c r="D940" s="3"/>
      <c r="E940" s="3"/>
      <c r="F940" s="3"/>
      <c r="G940" s="3"/>
      <c r="H940" s="3"/>
      <c r="I940" s="3"/>
      <c r="J940" s="3"/>
      <c r="K940" s="3"/>
      <c r="L940" s="3"/>
      <c r="M940" s="3"/>
      <c r="N940" s="3"/>
      <c r="O940" s="3"/>
      <c r="P940" s="3"/>
      <c r="Q940" s="3"/>
      <c r="R940" s="3"/>
      <c r="S940" s="3"/>
      <c r="T940" s="3"/>
      <c r="U940" s="3"/>
    </row>
    <row r="941" spans="1:21" ht="12.75">
      <c r="A941" s="3"/>
      <c r="B941" s="3"/>
      <c r="C941" s="3"/>
      <c r="D941" s="3"/>
      <c r="E941" s="3"/>
      <c r="F941" s="3"/>
      <c r="G941" s="3"/>
      <c r="H941" s="3"/>
      <c r="I941" s="3"/>
      <c r="J941" s="3"/>
      <c r="K941" s="3"/>
      <c r="L941" s="3"/>
      <c r="M941" s="3"/>
      <c r="N941" s="3"/>
      <c r="O941" s="3"/>
      <c r="P941" s="3"/>
      <c r="Q941" s="3"/>
      <c r="R941" s="3"/>
      <c r="S941" s="3"/>
      <c r="T941" s="3"/>
      <c r="U941" s="3"/>
    </row>
    <row r="942" spans="1:21" ht="12.75">
      <c r="A942" s="3"/>
      <c r="B942" s="3"/>
      <c r="C942" s="3"/>
      <c r="D942" s="3"/>
      <c r="E942" s="3"/>
      <c r="F942" s="3"/>
      <c r="G942" s="3"/>
      <c r="H942" s="3"/>
      <c r="I942" s="3"/>
      <c r="J942" s="3"/>
      <c r="K942" s="3"/>
      <c r="L942" s="3"/>
      <c r="M942" s="3"/>
      <c r="N942" s="3"/>
      <c r="O942" s="3"/>
      <c r="P942" s="3"/>
      <c r="Q942" s="3"/>
      <c r="R942" s="3"/>
      <c r="S942" s="3"/>
      <c r="T942" s="3"/>
      <c r="U942" s="3"/>
    </row>
    <row r="943" spans="1:21" ht="12.75">
      <c r="A943" s="3"/>
      <c r="B943" s="3"/>
      <c r="C943" s="3"/>
      <c r="D943" s="3"/>
      <c r="E943" s="3"/>
      <c r="F943" s="3"/>
      <c r="G943" s="3"/>
      <c r="H943" s="3"/>
      <c r="I943" s="3"/>
      <c r="J943" s="3"/>
      <c r="K943" s="3"/>
      <c r="L943" s="3"/>
      <c r="M943" s="3"/>
      <c r="N943" s="3"/>
      <c r="O943" s="3"/>
      <c r="P943" s="3"/>
      <c r="Q943" s="3"/>
      <c r="R943" s="3"/>
      <c r="S943" s="3"/>
      <c r="T943" s="3"/>
      <c r="U943" s="3"/>
    </row>
    <row r="944" spans="1:21" ht="12.75">
      <c r="A944" s="3"/>
      <c r="B944" s="3"/>
      <c r="C944" s="3"/>
      <c r="D944" s="3"/>
      <c r="E944" s="3"/>
      <c r="F944" s="3"/>
      <c r="G944" s="3"/>
      <c r="H944" s="3"/>
      <c r="I944" s="3"/>
      <c r="J944" s="3"/>
      <c r="K944" s="3"/>
      <c r="L944" s="3"/>
      <c r="M944" s="3"/>
      <c r="N944" s="3"/>
      <c r="O944" s="3"/>
      <c r="P944" s="3"/>
      <c r="Q944" s="3"/>
      <c r="R944" s="3"/>
      <c r="S944" s="3"/>
      <c r="T944" s="3"/>
      <c r="U944" s="3"/>
    </row>
    <row r="945" spans="1:21" ht="12.75">
      <c r="A945" s="3"/>
      <c r="B945" s="3"/>
      <c r="C945" s="3"/>
      <c r="D945" s="3"/>
      <c r="E945" s="3"/>
      <c r="F945" s="3"/>
      <c r="G945" s="3"/>
      <c r="H945" s="3"/>
      <c r="I945" s="3"/>
      <c r="J945" s="3"/>
      <c r="K945" s="3"/>
      <c r="L945" s="3"/>
      <c r="M945" s="3"/>
      <c r="N945" s="3"/>
      <c r="O945" s="3"/>
      <c r="P945" s="3"/>
      <c r="Q945" s="3"/>
      <c r="R945" s="3"/>
      <c r="S945" s="3"/>
      <c r="T945" s="3"/>
      <c r="U945" s="3"/>
    </row>
    <row r="946" spans="1:21" ht="12.75">
      <c r="A946" s="3"/>
      <c r="B946" s="3"/>
      <c r="C946" s="3"/>
      <c r="D946" s="3"/>
      <c r="E946" s="3"/>
      <c r="F946" s="3"/>
      <c r="G946" s="3"/>
      <c r="H946" s="3"/>
      <c r="I946" s="3"/>
      <c r="J946" s="3"/>
      <c r="K946" s="3"/>
      <c r="L946" s="3"/>
      <c r="M946" s="3"/>
      <c r="N946" s="3"/>
      <c r="O946" s="3"/>
      <c r="P946" s="3"/>
      <c r="Q946" s="3"/>
      <c r="R946" s="3"/>
      <c r="S946" s="3"/>
      <c r="T946" s="3"/>
      <c r="U946" s="3"/>
    </row>
    <row r="947" spans="1:21" ht="12.75">
      <c r="A947" s="3"/>
      <c r="B947" s="3"/>
      <c r="C947" s="3"/>
      <c r="D947" s="3"/>
      <c r="E947" s="3"/>
      <c r="F947" s="3"/>
      <c r="G947" s="3"/>
      <c r="H947" s="3"/>
      <c r="I947" s="3"/>
      <c r="J947" s="3"/>
      <c r="K947" s="3"/>
      <c r="L947" s="3"/>
      <c r="M947" s="3"/>
      <c r="N947" s="3"/>
      <c r="O947" s="3"/>
      <c r="P947" s="3"/>
      <c r="Q947" s="3"/>
      <c r="R947" s="3"/>
      <c r="S947" s="3"/>
      <c r="T947" s="3"/>
      <c r="U947" s="3"/>
    </row>
    <row r="948" spans="1:21" ht="12.75">
      <c r="A948" s="3"/>
      <c r="B948" s="3"/>
      <c r="C948" s="3"/>
      <c r="D948" s="3"/>
      <c r="E948" s="3"/>
      <c r="F948" s="3"/>
      <c r="G948" s="3"/>
      <c r="H948" s="3"/>
      <c r="I948" s="3"/>
      <c r="J948" s="3"/>
      <c r="K948" s="3"/>
      <c r="L948" s="3"/>
      <c r="M948" s="3"/>
      <c r="N948" s="3"/>
      <c r="O948" s="3"/>
      <c r="P948" s="3"/>
      <c r="Q948" s="3"/>
      <c r="R948" s="3"/>
      <c r="S948" s="3"/>
      <c r="T948" s="3"/>
      <c r="U948" s="3"/>
    </row>
    <row r="949" spans="1:21" ht="12.75">
      <c r="A949" s="3"/>
      <c r="B949" s="3"/>
      <c r="C949" s="3"/>
      <c r="D949" s="3"/>
      <c r="E949" s="3"/>
      <c r="F949" s="3"/>
      <c r="G949" s="3"/>
      <c r="H949" s="3"/>
      <c r="I949" s="3"/>
      <c r="J949" s="3"/>
      <c r="K949" s="3"/>
      <c r="L949" s="3"/>
      <c r="M949" s="3"/>
      <c r="N949" s="3"/>
      <c r="O949" s="3"/>
      <c r="P949" s="3"/>
      <c r="Q949" s="3"/>
      <c r="R949" s="3"/>
      <c r="S949" s="3"/>
      <c r="T949" s="3"/>
      <c r="U949" s="3"/>
    </row>
    <row r="950" spans="1:21" ht="12.75">
      <c r="A950" s="3"/>
      <c r="B950" s="3"/>
      <c r="C950" s="3"/>
      <c r="D950" s="3"/>
      <c r="E950" s="3"/>
      <c r="F950" s="3"/>
      <c r="G950" s="3"/>
      <c r="H950" s="3"/>
      <c r="I950" s="3"/>
      <c r="J950" s="3"/>
      <c r="K950" s="3"/>
      <c r="L950" s="3"/>
      <c r="M950" s="3"/>
      <c r="N950" s="3"/>
      <c r="O950" s="3"/>
      <c r="P950" s="3"/>
      <c r="Q950" s="3"/>
      <c r="R950" s="3"/>
      <c r="S950" s="3"/>
      <c r="T950" s="3"/>
      <c r="U950" s="3"/>
    </row>
    <row r="951" spans="1:21" ht="12.75">
      <c r="A951" s="3"/>
      <c r="B951" s="3"/>
      <c r="C951" s="3"/>
      <c r="D951" s="3"/>
      <c r="E951" s="3"/>
      <c r="F951" s="3"/>
      <c r="G951" s="3"/>
      <c r="H951" s="3"/>
      <c r="I951" s="3"/>
      <c r="J951" s="3"/>
      <c r="K951" s="3"/>
      <c r="L951" s="3"/>
      <c r="M951" s="3"/>
      <c r="N951" s="3"/>
      <c r="O951" s="3"/>
      <c r="P951" s="3"/>
      <c r="Q951" s="3"/>
      <c r="R951" s="3"/>
      <c r="S951" s="3"/>
      <c r="T951" s="3"/>
      <c r="U951" s="3"/>
    </row>
    <row r="952" spans="1:21" ht="12.75">
      <c r="A952" s="3"/>
      <c r="B952" s="3"/>
      <c r="C952" s="3"/>
      <c r="D952" s="3"/>
      <c r="E952" s="3"/>
      <c r="F952" s="3"/>
      <c r="G952" s="3"/>
      <c r="H952" s="3"/>
      <c r="I952" s="3"/>
      <c r="J952" s="3"/>
      <c r="K952" s="3"/>
      <c r="L952" s="3"/>
      <c r="M952" s="3"/>
      <c r="N952" s="3"/>
      <c r="O952" s="3"/>
      <c r="P952" s="3"/>
      <c r="Q952" s="3"/>
      <c r="R952" s="3"/>
      <c r="S952" s="3"/>
      <c r="T952" s="3"/>
      <c r="U952" s="3"/>
    </row>
    <row r="953" spans="1:21" ht="12.75">
      <c r="A953" s="3"/>
      <c r="B953" s="3"/>
      <c r="C953" s="3"/>
      <c r="D953" s="3"/>
      <c r="E953" s="3"/>
      <c r="F953" s="3"/>
      <c r="G953" s="3"/>
      <c r="H953" s="3"/>
      <c r="I953" s="3"/>
      <c r="J953" s="3"/>
      <c r="K953" s="3"/>
      <c r="L953" s="3"/>
      <c r="M953" s="3"/>
      <c r="N953" s="3"/>
      <c r="O953" s="3"/>
      <c r="P953" s="3"/>
      <c r="Q953" s="3"/>
      <c r="R953" s="3"/>
      <c r="S953" s="3"/>
      <c r="T953" s="3"/>
      <c r="U953" s="3"/>
    </row>
    <row r="954" spans="1:21" ht="12.75">
      <c r="A954" s="3"/>
      <c r="B954" s="3"/>
      <c r="C954" s="3"/>
      <c r="D954" s="3"/>
      <c r="E954" s="3"/>
      <c r="F954" s="3"/>
      <c r="G954" s="3"/>
      <c r="H954" s="3"/>
      <c r="I954" s="3"/>
      <c r="J954" s="3"/>
      <c r="K954" s="3"/>
      <c r="L954" s="3"/>
      <c r="M954" s="3"/>
      <c r="N954" s="3"/>
      <c r="O954" s="3"/>
      <c r="P954" s="3"/>
      <c r="Q954" s="3"/>
      <c r="R954" s="3"/>
      <c r="S954" s="3"/>
      <c r="T954" s="3"/>
      <c r="U954" s="3"/>
    </row>
    <row r="955" spans="1:21" ht="12.75">
      <c r="A955" s="3"/>
      <c r="B955" s="3"/>
      <c r="C955" s="3"/>
      <c r="D955" s="3"/>
      <c r="E955" s="3"/>
      <c r="F955" s="3"/>
      <c r="G955" s="3"/>
      <c r="H955" s="3"/>
      <c r="I955" s="3"/>
      <c r="J955" s="3"/>
      <c r="K955" s="3"/>
      <c r="L955" s="3"/>
      <c r="M955" s="3"/>
      <c r="N955" s="3"/>
      <c r="O955" s="3"/>
      <c r="P955" s="3"/>
      <c r="Q955" s="3"/>
      <c r="R955" s="3"/>
      <c r="S955" s="3"/>
      <c r="T955" s="3"/>
      <c r="U955" s="3"/>
    </row>
    <row r="956" spans="1:21" ht="12.75">
      <c r="A956" s="3"/>
      <c r="B956" s="3"/>
      <c r="C956" s="3"/>
      <c r="D956" s="3"/>
      <c r="E956" s="3"/>
      <c r="F956" s="3"/>
      <c r="G956" s="3"/>
      <c r="H956" s="3"/>
      <c r="I956" s="3"/>
      <c r="J956" s="3"/>
      <c r="K956" s="3"/>
      <c r="L956" s="3"/>
      <c r="M956" s="3"/>
      <c r="N956" s="3"/>
      <c r="O956" s="3"/>
      <c r="P956" s="3"/>
      <c r="Q956" s="3"/>
      <c r="R956" s="3"/>
      <c r="S956" s="3"/>
      <c r="T956" s="3"/>
      <c r="U956" s="3"/>
    </row>
    <row r="957" spans="1:21" ht="12.75">
      <c r="A957" s="3"/>
      <c r="B957" s="3"/>
      <c r="C957" s="3"/>
      <c r="D957" s="3"/>
      <c r="E957" s="3"/>
      <c r="F957" s="3"/>
      <c r="G957" s="3"/>
      <c r="H957" s="3"/>
      <c r="I957" s="3"/>
      <c r="J957" s="3"/>
      <c r="K957" s="3"/>
      <c r="L957" s="3"/>
      <c r="M957" s="3"/>
      <c r="N957" s="3"/>
      <c r="O957" s="3"/>
      <c r="P957" s="3"/>
      <c r="Q957" s="3"/>
      <c r="R957" s="3"/>
      <c r="S957" s="3"/>
      <c r="T957" s="3"/>
      <c r="U957" s="3"/>
    </row>
    <row r="958" spans="1:21" ht="12.75">
      <c r="A958" s="3"/>
      <c r="B958" s="3"/>
      <c r="C958" s="3"/>
      <c r="D958" s="3"/>
      <c r="E958" s="3"/>
      <c r="F958" s="3"/>
      <c r="G958" s="3"/>
      <c r="H958" s="3"/>
      <c r="I958" s="3"/>
      <c r="J958" s="3"/>
      <c r="K958" s="3"/>
      <c r="L958" s="3"/>
      <c r="M958" s="3"/>
      <c r="N958" s="3"/>
      <c r="O958" s="3"/>
      <c r="P958" s="3"/>
      <c r="Q958" s="3"/>
      <c r="R958" s="3"/>
      <c r="S958" s="3"/>
      <c r="T958" s="3"/>
      <c r="U958" s="3"/>
    </row>
    <row r="959" spans="1:21" ht="12.75">
      <c r="A959" s="3"/>
      <c r="B959" s="3"/>
      <c r="C959" s="3"/>
      <c r="D959" s="3"/>
      <c r="E959" s="3"/>
      <c r="F959" s="3"/>
      <c r="G959" s="3"/>
      <c r="H959" s="3"/>
      <c r="I959" s="3"/>
      <c r="J959" s="3"/>
      <c r="K959" s="3"/>
      <c r="L959" s="3"/>
      <c r="M959" s="3"/>
      <c r="N959" s="3"/>
      <c r="O959" s="3"/>
      <c r="P959" s="3"/>
      <c r="Q959" s="3"/>
      <c r="R959" s="3"/>
      <c r="S959" s="3"/>
      <c r="T959" s="3"/>
      <c r="U959" s="3"/>
    </row>
    <row r="960" spans="1:21" ht="12.75">
      <c r="A960" s="3"/>
      <c r="B960" s="3"/>
      <c r="C960" s="3"/>
      <c r="D960" s="3"/>
      <c r="E960" s="3"/>
      <c r="F960" s="3"/>
      <c r="G960" s="3"/>
      <c r="H960" s="3"/>
      <c r="I960" s="3"/>
      <c r="J960" s="3"/>
      <c r="K960" s="3"/>
      <c r="L960" s="3"/>
      <c r="M960" s="3"/>
      <c r="N960" s="3"/>
      <c r="O960" s="3"/>
      <c r="P960" s="3"/>
      <c r="Q960" s="3"/>
      <c r="R960" s="3"/>
      <c r="S960" s="3"/>
      <c r="T960" s="3"/>
      <c r="U960" s="3"/>
    </row>
    <row r="961" spans="1:21" ht="12.75">
      <c r="A961" s="3"/>
      <c r="B961" s="3"/>
      <c r="C961" s="3"/>
      <c r="D961" s="3"/>
      <c r="E961" s="3"/>
      <c r="F961" s="3"/>
      <c r="G961" s="3"/>
      <c r="H961" s="3"/>
      <c r="I961" s="3"/>
      <c r="J961" s="3"/>
      <c r="K961" s="3"/>
      <c r="L961" s="3"/>
      <c r="M961" s="3"/>
      <c r="N961" s="3"/>
      <c r="O961" s="3"/>
      <c r="P961" s="3"/>
      <c r="Q961" s="3"/>
      <c r="R961" s="3"/>
      <c r="S961" s="3"/>
      <c r="T961" s="3"/>
      <c r="U961" s="3"/>
    </row>
    <row r="962" spans="1:21" ht="12.75">
      <c r="A962" s="3"/>
      <c r="B962" s="3"/>
      <c r="C962" s="3"/>
      <c r="D962" s="3"/>
      <c r="E962" s="3"/>
      <c r="F962" s="3"/>
      <c r="G962" s="3"/>
      <c r="H962" s="3"/>
      <c r="I962" s="3"/>
      <c r="J962" s="3"/>
      <c r="K962" s="3"/>
      <c r="L962" s="3"/>
      <c r="M962" s="3"/>
      <c r="N962" s="3"/>
      <c r="O962" s="3"/>
      <c r="P962" s="3"/>
      <c r="Q962" s="3"/>
      <c r="R962" s="3"/>
      <c r="S962" s="3"/>
      <c r="T962" s="3"/>
      <c r="U962" s="3"/>
    </row>
    <row r="963" spans="1:21" ht="12.75">
      <c r="A963" s="3"/>
      <c r="B963" s="3"/>
      <c r="C963" s="3"/>
      <c r="D963" s="3"/>
      <c r="E963" s="3"/>
      <c r="F963" s="3"/>
      <c r="G963" s="3"/>
      <c r="H963" s="3"/>
      <c r="I963" s="3"/>
      <c r="J963" s="3"/>
      <c r="K963" s="3"/>
      <c r="L963" s="3"/>
      <c r="M963" s="3"/>
      <c r="N963" s="3"/>
      <c r="O963" s="3"/>
      <c r="P963" s="3"/>
      <c r="Q963" s="3"/>
      <c r="R963" s="3"/>
      <c r="S963" s="3"/>
      <c r="T963" s="3"/>
      <c r="U963" s="3"/>
    </row>
    <row r="964" spans="1:21" ht="12.75">
      <c r="A964" s="3"/>
      <c r="B964" s="3"/>
      <c r="C964" s="3"/>
      <c r="D964" s="3"/>
      <c r="E964" s="3"/>
      <c r="F964" s="3"/>
      <c r="G964" s="3"/>
      <c r="H964" s="3"/>
      <c r="I964" s="3"/>
      <c r="J964" s="3"/>
      <c r="K964" s="3"/>
      <c r="L964" s="3"/>
      <c r="M964" s="3"/>
      <c r="N964" s="3"/>
      <c r="O964" s="3"/>
      <c r="P964" s="3"/>
      <c r="Q964" s="3"/>
      <c r="R964" s="3"/>
      <c r="S964" s="3"/>
      <c r="T964" s="3"/>
      <c r="U964" s="3"/>
    </row>
    <row r="965" spans="1:21" ht="12.75">
      <c r="A965" s="3"/>
      <c r="B965" s="3"/>
      <c r="C965" s="3"/>
      <c r="D965" s="3"/>
      <c r="E965" s="3"/>
      <c r="F965" s="3"/>
      <c r="G965" s="3"/>
      <c r="H965" s="3"/>
      <c r="I965" s="3"/>
      <c r="J965" s="3"/>
      <c r="K965" s="3"/>
      <c r="L965" s="3"/>
      <c r="M965" s="3"/>
      <c r="N965" s="3"/>
      <c r="O965" s="3"/>
      <c r="P965" s="3"/>
      <c r="Q965" s="3"/>
      <c r="R965" s="3"/>
      <c r="S965" s="3"/>
      <c r="T965" s="3"/>
      <c r="U965" s="3"/>
    </row>
    <row r="966" spans="1:21" ht="12.75">
      <c r="A966" s="3"/>
      <c r="B966" s="3"/>
      <c r="C966" s="3"/>
      <c r="D966" s="3"/>
      <c r="E966" s="3"/>
      <c r="F966" s="3"/>
      <c r="G966" s="3"/>
      <c r="H966" s="3"/>
      <c r="I966" s="3"/>
      <c r="J966" s="3"/>
      <c r="K966" s="3"/>
      <c r="L966" s="3"/>
      <c r="M966" s="3"/>
      <c r="N966" s="3"/>
      <c r="O966" s="3"/>
      <c r="P966" s="3"/>
      <c r="Q966" s="3"/>
      <c r="R966" s="3"/>
      <c r="S966" s="3"/>
      <c r="T966" s="3"/>
      <c r="U966" s="3"/>
    </row>
    <row r="967" spans="1:21" ht="12.75">
      <c r="A967" s="3"/>
      <c r="B967" s="3"/>
      <c r="C967" s="3"/>
      <c r="D967" s="3"/>
      <c r="E967" s="3"/>
      <c r="F967" s="3"/>
      <c r="G967" s="3"/>
      <c r="H967" s="3"/>
      <c r="I967" s="3"/>
      <c r="J967" s="3"/>
      <c r="K967" s="3"/>
      <c r="L967" s="3"/>
      <c r="M967" s="3"/>
      <c r="N967" s="3"/>
      <c r="O967" s="3"/>
      <c r="P967" s="3"/>
      <c r="Q967" s="3"/>
      <c r="R967" s="3"/>
      <c r="S967" s="3"/>
      <c r="T967" s="3"/>
      <c r="U967" s="3"/>
    </row>
    <row r="968" spans="1:21" ht="12.75">
      <c r="A968" s="3"/>
      <c r="B968" s="3"/>
      <c r="C968" s="3"/>
      <c r="D968" s="3"/>
      <c r="E968" s="3"/>
      <c r="F968" s="3"/>
      <c r="G968" s="3"/>
      <c r="H968" s="3"/>
      <c r="I968" s="3"/>
      <c r="J968" s="3"/>
      <c r="K968" s="3"/>
      <c r="L968" s="3"/>
      <c r="M968" s="3"/>
      <c r="N968" s="3"/>
      <c r="O968" s="3"/>
      <c r="P968" s="3"/>
      <c r="Q968" s="3"/>
      <c r="R968" s="3"/>
      <c r="S968" s="3"/>
      <c r="T968" s="3"/>
      <c r="U968" s="3"/>
    </row>
    <row r="969" spans="1:21" ht="12.75">
      <c r="A969" s="3"/>
      <c r="B969" s="3"/>
      <c r="C969" s="3"/>
      <c r="D969" s="3"/>
      <c r="E969" s="3"/>
      <c r="F969" s="3"/>
      <c r="G969" s="3"/>
      <c r="H969" s="3"/>
      <c r="I969" s="3"/>
      <c r="J969" s="3"/>
      <c r="K969" s="3"/>
      <c r="L969" s="3"/>
      <c r="M969" s="3"/>
      <c r="N969" s="3"/>
      <c r="O969" s="3"/>
      <c r="P969" s="3"/>
      <c r="Q969" s="3"/>
      <c r="R969" s="3"/>
      <c r="S969" s="3"/>
      <c r="T969" s="3"/>
      <c r="U969" s="3"/>
    </row>
    <row r="970" spans="1:21" ht="12.75">
      <c r="A970" s="3"/>
      <c r="B970" s="3"/>
      <c r="C970" s="3"/>
      <c r="D970" s="3"/>
      <c r="E970" s="3"/>
      <c r="F970" s="3"/>
      <c r="G970" s="3"/>
      <c r="H970" s="3"/>
      <c r="I970" s="3"/>
      <c r="J970" s="3"/>
      <c r="K970" s="3"/>
      <c r="L970" s="3"/>
      <c r="M970" s="3"/>
      <c r="N970" s="3"/>
      <c r="O970" s="3"/>
      <c r="P970" s="3"/>
      <c r="Q970" s="3"/>
      <c r="R970" s="3"/>
      <c r="S970" s="3"/>
      <c r="T970" s="3"/>
      <c r="U970" s="3"/>
    </row>
    <row r="971" spans="1:21" ht="12.75">
      <c r="A971" s="3"/>
      <c r="B971" s="3"/>
      <c r="C971" s="3"/>
      <c r="D971" s="3"/>
      <c r="E971" s="3"/>
      <c r="F971" s="3"/>
      <c r="G971" s="3"/>
      <c r="H971" s="3"/>
      <c r="I971" s="3"/>
      <c r="J971" s="3"/>
      <c r="K971" s="3"/>
      <c r="L971" s="3"/>
      <c r="M971" s="3"/>
      <c r="N971" s="3"/>
      <c r="O971" s="3"/>
      <c r="P971" s="3"/>
      <c r="Q971" s="3"/>
      <c r="R971" s="3"/>
      <c r="S971" s="3"/>
      <c r="T971" s="3"/>
      <c r="U971" s="3"/>
    </row>
    <row r="972" spans="1:21" ht="12.75">
      <c r="A972" s="3"/>
      <c r="B972" s="3"/>
      <c r="C972" s="3"/>
      <c r="D972" s="3"/>
      <c r="E972" s="3"/>
      <c r="F972" s="3"/>
      <c r="G972" s="3"/>
      <c r="H972" s="3"/>
      <c r="I972" s="3"/>
      <c r="J972" s="3"/>
      <c r="K972" s="3"/>
      <c r="L972" s="3"/>
      <c r="M972" s="3"/>
      <c r="N972" s="3"/>
      <c r="O972" s="3"/>
      <c r="P972" s="3"/>
      <c r="Q972" s="3"/>
      <c r="R972" s="3"/>
      <c r="S972" s="3"/>
      <c r="T972" s="3"/>
      <c r="U972" s="3"/>
    </row>
    <row r="973" spans="1:21" ht="12.75">
      <c r="A973" s="3"/>
      <c r="B973" s="3"/>
      <c r="C973" s="3"/>
      <c r="D973" s="3"/>
      <c r="E973" s="3"/>
      <c r="F973" s="3"/>
      <c r="G973" s="3"/>
      <c r="H973" s="3"/>
      <c r="I973" s="3"/>
      <c r="J973" s="3"/>
      <c r="K973" s="3"/>
      <c r="L973" s="3"/>
      <c r="M973" s="3"/>
      <c r="N973" s="3"/>
      <c r="O973" s="3"/>
      <c r="P973" s="3"/>
      <c r="Q973" s="3"/>
      <c r="R973" s="3"/>
      <c r="S973" s="3"/>
      <c r="T973" s="3"/>
      <c r="U973" s="3"/>
    </row>
    <row r="974" spans="1:21" ht="12.75">
      <c r="A974" s="3"/>
      <c r="B974" s="3"/>
      <c r="C974" s="3"/>
      <c r="D974" s="3"/>
      <c r="E974" s="3"/>
      <c r="F974" s="3"/>
      <c r="G974" s="3"/>
      <c r="H974" s="3"/>
      <c r="I974" s="3"/>
      <c r="J974" s="3"/>
      <c r="K974" s="3"/>
      <c r="L974" s="3"/>
      <c r="M974" s="3"/>
      <c r="N974" s="3"/>
      <c r="O974" s="3"/>
      <c r="P974" s="3"/>
      <c r="Q974" s="3"/>
      <c r="R974" s="3"/>
      <c r="S974" s="3"/>
      <c r="T974" s="3"/>
      <c r="U974" s="3"/>
    </row>
    <row r="975" spans="1:21" ht="12.75">
      <c r="A975" s="3"/>
      <c r="B975" s="3"/>
      <c r="C975" s="3"/>
      <c r="D975" s="3"/>
      <c r="E975" s="3"/>
      <c r="F975" s="3"/>
      <c r="G975" s="3"/>
      <c r="H975" s="3"/>
      <c r="I975" s="3"/>
      <c r="J975" s="3"/>
      <c r="K975" s="3"/>
      <c r="L975" s="3"/>
      <c r="M975" s="3"/>
      <c r="N975" s="3"/>
      <c r="O975" s="3"/>
      <c r="P975" s="3"/>
      <c r="Q975" s="3"/>
      <c r="R975" s="3"/>
      <c r="S975" s="3"/>
      <c r="T975" s="3"/>
      <c r="U975" s="3"/>
    </row>
    <row r="976" spans="1:21" ht="12.75">
      <c r="A976" s="3"/>
      <c r="B976" s="3"/>
      <c r="C976" s="3"/>
      <c r="D976" s="3"/>
      <c r="E976" s="3"/>
      <c r="F976" s="3"/>
      <c r="G976" s="3"/>
      <c r="H976" s="3"/>
      <c r="I976" s="3"/>
      <c r="J976" s="3"/>
      <c r="K976" s="3"/>
      <c r="L976" s="3"/>
      <c r="M976" s="3"/>
      <c r="N976" s="3"/>
      <c r="O976" s="3"/>
      <c r="P976" s="3"/>
      <c r="Q976" s="3"/>
      <c r="R976" s="3"/>
      <c r="S976" s="3"/>
      <c r="T976" s="3"/>
      <c r="U976" s="3"/>
    </row>
    <row r="977" spans="1:21" ht="12.75">
      <c r="A977" s="3"/>
      <c r="B977" s="3"/>
      <c r="C977" s="3"/>
      <c r="D977" s="3"/>
      <c r="E977" s="3"/>
      <c r="F977" s="3"/>
      <c r="G977" s="3"/>
      <c r="H977" s="3"/>
      <c r="I977" s="3"/>
      <c r="J977" s="3"/>
      <c r="K977" s="3"/>
      <c r="L977" s="3"/>
      <c r="M977" s="3"/>
      <c r="N977" s="3"/>
      <c r="O977" s="3"/>
      <c r="P977" s="3"/>
      <c r="Q977" s="3"/>
      <c r="R977" s="3"/>
      <c r="S977" s="3"/>
      <c r="T977" s="3"/>
      <c r="U977" s="3"/>
    </row>
    <row r="978" spans="1:21" ht="12.75">
      <c r="A978" s="3"/>
      <c r="B978" s="3"/>
      <c r="C978" s="3"/>
      <c r="D978" s="3"/>
      <c r="E978" s="3"/>
      <c r="F978" s="3"/>
      <c r="G978" s="3"/>
      <c r="H978" s="3"/>
      <c r="I978" s="3"/>
      <c r="J978" s="3"/>
      <c r="K978" s="3"/>
      <c r="L978" s="3"/>
      <c r="M978" s="3"/>
      <c r="N978" s="3"/>
      <c r="O978" s="3"/>
      <c r="P978" s="3"/>
      <c r="Q978" s="3"/>
      <c r="R978" s="3"/>
      <c r="S978" s="3"/>
      <c r="T978" s="3"/>
      <c r="U978" s="3"/>
    </row>
    <row r="979" spans="1:21" ht="12.75">
      <c r="A979" s="3"/>
      <c r="B979" s="3"/>
      <c r="C979" s="3"/>
      <c r="D979" s="3"/>
      <c r="E979" s="3"/>
      <c r="F979" s="3"/>
      <c r="G979" s="3"/>
      <c r="H979" s="3"/>
      <c r="I979" s="3"/>
      <c r="J979" s="3"/>
      <c r="K979" s="3"/>
      <c r="L979" s="3"/>
      <c r="M979" s="3"/>
      <c r="N979" s="3"/>
      <c r="O979" s="3"/>
      <c r="P979" s="3"/>
      <c r="Q979" s="3"/>
      <c r="R979" s="3"/>
      <c r="S979" s="3"/>
      <c r="T979" s="3"/>
      <c r="U979" s="3"/>
    </row>
    <row r="980" spans="1:21" ht="12.75">
      <c r="A980" s="3"/>
      <c r="B980" s="3"/>
      <c r="C980" s="3"/>
      <c r="D980" s="3"/>
      <c r="E980" s="3"/>
      <c r="F980" s="3"/>
      <c r="G980" s="3"/>
      <c r="H980" s="3"/>
      <c r="I980" s="3"/>
      <c r="J980" s="3"/>
      <c r="K980" s="3"/>
      <c r="L980" s="3"/>
      <c r="M980" s="3"/>
      <c r="N980" s="3"/>
      <c r="O980" s="3"/>
      <c r="P980" s="3"/>
      <c r="Q980" s="3"/>
      <c r="R980" s="3"/>
      <c r="S980" s="3"/>
      <c r="T980" s="3"/>
      <c r="U980" s="3"/>
    </row>
    <row r="981" spans="1:21" ht="12.75">
      <c r="A981" s="3"/>
      <c r="B981" s="3"/>
      <c r="C981" s="3"/>
      <c r="D981" s="3"/>
      <c r="E981" s="3"/>
      <c r="F981" s="3"/>
      <c r="G981" s="3"/>
      <c r="H981" s="3"/>
      <c r="I981" s="3"/>
      <c r="J981" s="3"/>
      <c r="K981" s="3"/>
      <c r="L981" s="3"/>
      <c r="M981" s="3"/>
      <c r="N981" s="3"/>
      <c r="O981" s="3"/>
      <c r="P981" s="3"/>
      <c r="Q981" s="3"/>
      <c r="R981" s="3"/>
      <c r="S981" s="3"/>
      <c r="T981" s="3"/>
      <c r="U981" s="3"/>
    </row>
    <row r="982" spans="1:21" ht="12.75">
      <c r="A982" s="3"/>
      <c r="B982" s="3"/>
      <c r="C982" s="3"/>
      <c r="D982" s="3"/>
      <c r="E982" s="3"/>
      <c r="F982" s="3"/>
      <c r="G982" s="3"/>
      <c r="H982" s="3"/>
      <c r="I982" s="3"/>
      <c r="J982" s="3"/>
      <c r="K982" s="3"/>
      <c r="L982" s="3"/>
      <c r="M982" s="3"/>
      <c r="N982" s="3"/>
      <c r="O982" s="3"/>
      <c r="P982" s="3"/>
      <c r="Q982" s="3"/>
      <c r="R982" s="3"/>
      <c r="S982" s="3"/>
      <c r="T982" s="3"/>
      <c r="U982" s="3"/>
    </row>
    <row r="983" spans="1:21" ht="12.75">
      <c r="A983" s="3"/>
      <c r="B983" s="3"/>
      <c r="C983" s="3"/>
      <c r="D983" s="3"/>
      <c r="E983" s="3"/>
      <c r="F983" s="3"/>
      <c r="G983" s="3"/>
      <c r="H983" s="3"/>
      <c r="I983" s="3"/>
      <c r="J983" s="3"/>
      <c r="K983" s="3"/>
      <c r="L983" s="3"/>
      <c r="M983" s="3"/>
      <c r="N983" s="3"/>
      <c r="O983" s="3"/>
      <c r="P983" s="3"/>
      <c r="Q983" s="3"/>
      <c r="R983" s="3"/>
      <c r="S983" s="3"/>
      <c r="T983" s="3"/>
      <c r="U983" s="3"/>
    </row>
    <row r="984" spans="1:21" ht="12.75">
      <c r="A984" s="3"/>
      <c r="B984" s="3"/>
      <c r="C984" s="3"/>
      <c r="D984" s="3"/>
      <c r="E984" s="3"/>
      <c r="F984" s="3"/>
      <c r="G984" s="3"/>
      <c r="H984" s="3"/>
      <c r="I984" s="3"/>
      <c r="J984" s="3"/>
      <c r="K984" s="3"/>
      <c r="L984" s="3"/>
      <c r="M984" s="3"/>
      <c r="N984" s="3"/>
      <c r="O984" s="3"/>
      <c r="P984" s="3"/>
      <c r="Q984" s="3"/>
      <c r="R984" s="3"/>
      <c r="S984" s="3"/>
      <c r="T984" s="3"/>
      <c r="U984" s="3"/>
    </row>
    <row r="985" spans="1:21" ht="12.75">
      <c r="A985" s="3"/>
      <c r="B985" s="3"/>
      <c r="C985" s="3"/>
      <c r="D985" s="3"/>
      <c r="E985" s="3"/>
      <c r="F985" s="3"/>
      <c r="G985" s="3"/>
      <c r="H985" s="3"/>
      <c r="I985" s="3"/>
      <c r="J985" s="3"/>
      <c r="K985" s="3"/>
      <c r="L985" s="3"/>
      <c r="M985" s="3"/>
      <c r="N985" s="3"/>
      <c r="O985" s="3"/>
      <c r="P985" s="3"/>
      <c r="Q985" s="3"/>
      <c r="R985" s="3"/>
      <c r="S985" s="3"/>
      <c r="T985" s="3"/>
      <c r="U985" s="3"/>
    </row>
    <row r="986" spans="1:21" ht="12.75">
      <c r="A986" s="3"/>
      <c r="B986" s="3"/>
      <c r="C986" s="3"/>
      <c r="D986" s="3"/>
      <c r="E986" s="3"/>
      <c r="F986" s="3"/>
      <c r="G986" s="3"/>
      <c r="H986" s="3"/>
      <c r="I986" s="3"/>
      <c r="J986" s="3"/>
      <c r="K986" s="3"/>
      <c r="L986" s="3"/>
      <c r="M986" s="3"/>
      <c r="N986" s="3"/>
      <c r="O986" s="3"/>
      <c r="P986" s="3"/>
      <c r="Q986" s="3"/>
      <c r="R986" s="3"/>
      <c r="S986" s="3"/>
      <c r="T986" s="3"/>
      <c r="U986" s="3"/>
    </row>
    <row r="987" spans="1:21" ht="12.75">
      <c r="A987" s="3"/>
      <c r="B987" s="3"/>
      <c r="C987" s="3"/>
      <c r="D987" s="3"/>
      <c r="E987" s="3"/>
      <c r="F987" s="3"/>
      <c r="G987" s="3"/>
      <c r="H987" s="3"/>
      <c r="I987" s="3"/>
      <c r="J987" s="3"/>
      <c r="K987" s="3"/>
      <c r="L987" s="3"/>
      <c r="M987" s="3"/>
      <c r="N987" s="3"/>
      <c r="O987" s="3"/>
      <c r="P987" s="3"/>
      <c r="Q987" s="3"/>
      <c r="R987" s="3"/>
      <c r="S987" s="3"/>
      <c r="T987" s="3"/>
      <c r="U987" s="3"/>
    </row>
    <row r="988" spans="1:21" ht="12.75">
      <c r="A988" s="3"/>
      <c r="B988" s="3"/>
      <c r="C988" s="3"/>
      <c r="D988" s="3"/>
      <c r="E988" s="3"/>
      <c r="F988" s="3"/>
      <c r="G988" s="3"/>
      <c r="H988" s="3"/>
      <c r="I988" s="3"/>
      <c r="J988" s="3"/>
      <c r="K988" s="3"/>
      <c r="L988" s="3"/>
      <c r="M988" s="3"/>
      <c r="N988" s="3"/>
      <c r="O988" s="3"/>
      <c r="P988" s="3"/>
      <c r="Q988" s="3"/>
      <c r="R988" s="3"/>
      <c r="S988" s="3"/>
      <c r="T988" s="3"/>
      <c r="U988" s="3"/>
    </row>
    <row r="989" spans="1:21" ht="12.75">
      <c r="A989" s="3"/>
      <c r="B989" s="3"/>
      <c r="C989" s="3"/>
      <c r="D989" s="3"/>
      <c r="E989" s="3"/>
      <c r="F989" s="3"/>
      <c r="G989" s="3"/>
      <c r="H989" s="3"/>
      <c r="I989" s="3"/>
      <c r="J989" s="3"/>
      <c r="K989" s="3"/>
      <c r="L989" s="3"/>
      <c r="M989" s="3"/>
      <c r="N989" s="3"/>
      <c r="O989" s="3"/>
      <c r="P989" s="3"/>
      <c r="Q989" s="3"/>
      <c r="R989" s="3"/>
      <c r="S989" s="3"/>
      <c r="T989" s="3"/>
      <c r="U989" s="3"/>
    </row>
    <row r="990" spans="1:21" ht="12.75">
      <c r="A990" s="3"/>
      <c r="B990" s="3"/>
      <c r="C990" s="3"/>
      <c r="D990" s="3"/>
      <c r="E990" s="3"/>
      <c r="F990" s="3"/>
      <c r="G990" s="3"/>
      <c r="H990" s="3"/>
      <c r="I990" s="3"/>
      <c r="J990" s="3"/>
      <c r="K990" s="3"/>
      <c r="L990" s="3"/>
      <c r="M990" s="3"/>
      <c r="N990" s="3"/>
      <c r="O990" s="3"/>
      <c r="P990" s="3"/>
      <c r="Q990" s="3"/>
      <c r="R990" s="3"/>
      <c r="S990" s="3"/>
      <c r="T990" s="3"/>
      <c r="U990" s="3"/>
    </row>
    <row r="991" spans="1:21" ht="12.75">
      <c r="A991" s="3"/>
      <c r="B991" s="3"/>
      <c r="C991" s="3"/>
      <c r="D991" s="3"/>
      <c r="E991" s="3"/>
      <c r="F991" s="3"/>
      <c r="G991" s="3"/>
      <c r="H991" s="3"/>
      <c r="I991" s="3"/>
      <c r="J991" s="3"/>
      <c r="K991" s="3"/>
      <c r="L991" s="3"/>
      <c r="M991" s="3"/>
      <c r="N991" s="3"/>
      <c r="O991" s="3"/>
      <c r="P991" s="3"/>
      <c r="Q991" s="3"/>
      <c r="R991" s="3"/>
      <c r="S991" s="3"/>
      <c r="T991" s="3"/>
      <c r="U991" s="3"/>
    </row>
    <row r="992" spans="1:21" ht="12.75">
      <c r="A992" s="3"/>
      <c r="B992" s="3"/>
      <c r="C992" s="3"/>
      <c r="D992" s="3"/>
      <c r="E992" s="3"/>
      <c r="F992" s="3"/>
      <c r="G992" s="3"/>
      <c r="H992" s="3"/>
      <c r="I992" s="3"/>
      <c r="J992" s="3"/>
      <c r="K992" s="3"/>
      <c r="L992" s="3"/>
      <c r="M992" s="3"/>
      <c r="N992" s="3"/>
      <c r="O992" s="3"/>
      <c r="P992" s="3"/>
      <c r="Q992" s="3"/>
      <c r="R992" s="3"/>
      <c r="S992" s="3"/>
      <c r="T992" s="3"/>
      <c r="U992" s="3"/>
    </row>
    <row r="993" spans="1:21" ht="12.75">
      <c r="A993" s="3"/>
      <c r="B993" s="3"/>
      <c r="C993" s="3"/>
      <c r="D993" s="3"/>
      <c r="E993" s="3"/>
      <c r="F993" s="3"/>
      <c r="G993" s="3"/>
      <c r="H993" s="3"/>
      <c r="I993" s="3"/>
      <c r="J993" s="3"/>
      <c r="K993" s="3"/>
      <c r="L993" s="3"/>
      <c r="M993" s="3"/>
      <c r="N993" s="3"/>
      <c r="O993" s="3"/>
      <c r="P993" s="3"/>
      <c r="Q993" s="3"/>
      <c r="R993" s="3"/>
      <c r="S993" s="3"/>
      <c r="T993" s="3"/>
      <c r="U993" s="3"/>
    </row>
    <row r="994" spans="1:21" ht="12.75">
      <c r="A994" s="3"/>
      <c r="B994" s="3"/>
      <c r="C994" s="3"/>
      <c r="D994" s="3"/>
      <c r="E994" s="3"/>
      <c r="F994" s="3"/>
      <c r="G994" s="3"/>
      <c r="H994" s="3"/>
      <c r="I994" s="3"/>
      <c r="J994" s="3"/>
      <c r="K994" s="3"/>
      <c r="L994" s="3"/>
      <c r="M994" s="3"/>
      <c r="N994" s="3"/>
      <c r="O994" s="3"/>
      <c r="P994" s="3"/>
      <c r="Q994" s="3"/>
      <c r="R994" s="3"/>
      <c r="S994" s="3"/>
      <c r="T994" s="3"/>
      <c r="U994" s="3"/>
    </row>
    <row r="995" spans="1:21" ht="12.75">
      <c r="A995" s="3"/>
      <c r="B995" s="3"/>
      <c r="C995" s="3"/>
      <c r="D995" s="3"/>
      <c r="E995" s="3"/>
      <c r="F995" s="3"/>
      <c r="G995" s="3"/>
      <c r="H995" s="3"/>
      <c r="I995" s="3"/>
      <c r="J995" s="3"/>
      <c r="K995" s="3"/>
      <c r="L995" s="3"/>
      <c r="M995" s="3"/>
      <c r="N995" s="3"/>
      <c r="O995" s="3"/>
      <c r="P995" s="3"/>
      <c r="Q995" s="3"/>
      <c r="R995" s="3"/>
      <c r="S995" s="3"/>
      <c r="T995" s="3"/>
      <c r="U995" s="3"/>
    </row>
    <row r="996" spans="1:21" ht="12.75">
      <c r="A996" s="3"/>
      <c r="B996" s="3"/>
      <c r="C996" s="3"/>
      <c r="D996" s="3"/>
      <c r="E996" s="3"/>
      <c r="F996" s="3"/>
      <c r="G996" s="3"/>
      <c r="H996" s="3"/>
      <c r="I996" s="3"/>
      <c r="J996" s="3"/>
      <c r="K996" s="3"/>
      <c r="L996" s="3"/>
      <c r="M996" s="3"/>
      <c r="N996" s="3"/>
      <c r="O996" s="3"/>
      <c r="P996" s="3"/>
      <c r="Q996" s="3"/>
      <c r="R996" s="3"/>
      <c r="S996" s="3"/>
      <c r="T996" s="3"/>
      <c r="U996" s="3"/>
    </row>
    <row r="997" spans="1:21" ht="12.75">
      <c r="A997" s="3"/>
      <c r="B997" s="3"/>
      <c r="C997" s="3"/>
      <c r="D997" s="3"/>
      <c r="E997" s="3"/>
      <c r="F997" s="3"/>
      <c r="G997" s="3"/>
      <c r="H997" s="3"/>
      <c r="I997" s="3"/>
      <c r="J997" s="3"/>
      <c r="K997" s="3"/>
      <c r="L997" s="3"/>
      <c r="M997" s="3"/>
      <c r="N997" s="3"/>
      <c r="O997" s="3"/>
      <c r="P997" s="3"/>
      <c r="Q997" s="3"/>
      <c r="R997" s="3"/>
      <c r="S997" s="3"/>
      <c r="T997" s="3"/>
      <c r="U997" s="3"/>
    </row>
    <row r="998" spans="1:21" ht="12.75">
      <c r="A998" s="3"/>
      <c r="B998" s="3"/>
      <c r="C998" s="3"/>
      <c r="D998" s="3"/>
      <c r="E998" s="3"/>
      <c r="F998" s="3"/>
      <c r="G998" s="3"/>
      <c r="H998" s="3"/>
      <c r="I998" s="3"/>
      <c r="J998" s="3"/>
      <c r="K998" s="3"/>
      <c r="L998" s="3"/>
      <c r="M998" s="3"/>
      <c r="N998" s="3"/>
      <c r="O998" s="3"/>
      <c r="P998" s="3"/>
      <c r="Q998" s="3"/>
      <c r="R998" s="3"/>
      <c r="S998" s="3"/>
      <c r="T998" s="3"/>
      <c r="U998" s="3"/>
    </row>
    <row r="999" spans="1:21" ht="12.75">
      <c r="A999" s="3"/>
      <c r="B999" s="3"/>
      <c r="C999" s="3"/>
      <c r="D999" s="3"/>
      <c r="E999" s="3"/>
      <c r="F999" s="3"/>
      <c r="G999" s="3"/>
      <c r="H999" s="3"/>
      <c r="I999" s="3"/>
      <c r="J999" s="3"/>
      <c r="K999" s="3"/>
      <c r="L999" s="3"/>
      <c r="M999" s="3"/>
      <c r="N999" s="3"/>
      <c r="O999" s="3"/>
      <c r="P999" s="3"/>
      <c r="Q999" s="3"/>
      <c r="R999" s="3"/>
      <c r="S999" s="3"/>
      <c r="T999" s="3"/>
      <c r="U999" s="3"/>
    </row>
    <row r="1000" spans="1:21" ht="12.75">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 r="A1001" s="3"/>
      <c r="B1001" s="3"/>
      <c r="C1001" s="3"/>
      <c r="D1001" s="3"/>
      <c r="E1001" s="3"/>
      <c r="F1001" s="3"/>
      <c r="G1001" s="3"/>
      <c r="H1001" s="3"/>
      <c r="I1001" s="3"/>
      <c r="J1001" s="3"/>
      <c r="K1001" s="3"/>
      <c r="L1001" s="3"/>
      <c r="M1001" s="3"/>
      <c r="N1001" s="3"/>
      <c r="O1001" s="3"/>
      <c r="P1001" s="3"/>
      <c r="Q1001" s="3"/>
      <c r="R1001" s="3"/>
      <c r="S1001" s="3"/>
      <c r="T1001" s="3"/>
      <c r="U1001" s="3"/>
    </row>
    <row r="1002" spans="1:21" ht="12.75">
      <c r="A1002" s="3"/>
      <c r="B1002" s="3"/>
      <c r="C1002" s="3"/>
      <c r="D1002" s="3"/>
      <c r="E1002" s="3"/>
      <c r="F1002" s="3"/>
      <c r="G1002" s="3"/>
      <c r="H1002" s="3"/>
      <c r="I1002" s="3"/>
      <c r="J1002" s="3"/>
      <c r="K1002" s="3"/>
      <c r="L1002" s="3"/>
      <c r="M1002" s="3"/>
      <c r="N1002" s="3"/>
      <c r="O1002" s="3"/>
      <c r="P1002" s="3"/>
      <c r="Q1002" s="3"/>
      <c r="R1002" s="3"/>
      <c r="S1002" s="3"/>
      <c r="T1002" s="3"/>
      <c r="U1002" s="3"/>
    </row>
    <row r="1003" spans="1:21" ht="12.75">
      <c r="A1003" s="3"/>
      <c r="B1003" s="3"/>
      <c r="C1003" s="3"/>
      <c r="D1003" s="3"/>
      <c r="E1003" s="3"/>
      <c r="F1003" s="3"/>
      <c r="G1003" s="3"/>
      <c r="H1003" s="3"/>
      <c r="I1003" s="3"/>
      <c r="J1003" s="3"/>
      <c r="K1003" s="3"/>
      <c r="L1003" s="3"/>
      <c r="M1003" s="3"/>
      <c r="N1003" s="3"/>
      <c r="O1003" s="3"/>
      <c r="P1003" s="3"/>
      <c r="Q1003" s="3"/>
      <c r="R1003" s="3"/>
      <c r="S1003" s="3"/>
      <c r="T1003" s="3"/>
      <c r="U1003" s="3"/>
    </row>
    <row r="1004" spans="1:21" ht="12.75">
      <c r="A1004" s="3"/>
      <c r="B1004" s="3"/>
      <c r="C1004" s="3"/>
      <c r="D1004" s="3"/>
      <c r="E1004" s="3"/>
      <c r="F1004" s="3"/>
      <c r="G1004" s="3"/>
      <c r="H1004" s="3"/>
      <c r="I1004" s="3"/>
      <c r="J1004" s="3"/>
      <c r="K1004" s="3"/>
      <c r="L1004" s="3"/>
      <c r="M1004" s="3"/>
      <c r="N1004" s="3"/>
      <c r="O1004" s="3"/>
      <c r="P1004" s="3"/>
      <c r="Q1004" s="3"/>
      <c r="R1004" s="3"/>
      <c r="S1004" s="3"/>
      <c r="T1004" s="3"/>
      <c r="U1004" s="3"/>
    </row>
    <row r="1005" spans="1:21" ht="12.75">
      <c r="A1005" s="3"/>
      <c r="B1005" s="3"/>
      <c r="C1005" s="3"/>
      <c r="D1005" s="3"/>
      <c r="E1005" s="3"/>
      <c r="F1005" s="3"/>
      <c r="G1005" s="3"/>
      <c r="H1005" s="3"/>
      <c r="I1005" s="3"/>
      <c r="J1005" s="3"/>
      <c r="K1005" s="3"/>
      <c r="L1005" s="3"/>
      <c r="M1005" s="3"/>
      <c r="N1005" s="3"/>
      <c r="O1005" s="3"/>
      <c r="P1005" s="3"/>
      <c r="Q1005" s="3"/>
      <c r="R1005" s="3"/>
      <c r="S1005" s="3"/>
      <c r="T1005" s="3"/>
      <c r="U1005" s="3"/>
    </row>
    <row r="1006" spans="1:21" ht="12.75">
      <c r="A1006" s="3"/>
      <c r="B1006" s="3"/>
      <c r="C1006" s="3"/>
      <c r="D1006" s="3"/>
      <c r="E1006" s="3"/>
      <c r="F1006" s="3"/>
      <c r="G1006" s="3"/>
      <c r="H1006" s="3"/>
      <c r="I1006" s="3"/>
      <c r="J1006" s="3"/>
      <c r="K1006" s="3"/>
      <c r="L1006" s="3"/>
      <c r="M1006" s="3"/>
      <c r="N1006" s="3"/>
      <c r="O1006" s="3"/>
      <c r="P1006" s="3"/>
      <c r="Q1006" s="3"/>
      <c r="R1006" s="3"/>
      <c r="S1006" s="3"/>
      <c r="T1006" s="3"/>
      <c r="U1006" s="3"/>
    </row>
    <row r="1007" spans="1:21" ht="12.75">
      <c r="A1007" s="3"/>
      <c r="B1007" s="3"/>
      <c r="C1007" s="3"/>
      <c r="D1007" s="3"/>
      <c r="E1007" s="3"/>
      <c r="F1007" s="3"/>
      <c r="G1007" s="3"/>
      <c r="H1007" s="3"/>
      <c r="I1007" s="3"/>
      <c r="J1007" s="3"/>
      <c r="K1007" s="3"/>
      <c r="L1007" s="3"/>
      <c r="M1007" s="3"/>
      <c r="N1007" s="3"/>
      <c r="O1007" s="3"/>
      <c r="P1007" s="3"/>
      <c r="Q1007" s="3"/>
      <c r="R1007" s="3"/>
      <c r="S1007" s="3"/>
      <c r="T1007" s="3"/>
      <c r="U1007" s="3"/>
    </row>
    <row r="1008" spans="1:21" ht="12.75">
      <c r="A1008" s="3"/>
      <c r="B1008" s="3"/>
      <c r="C1008" s="3"/>
      <c r="D1008" s="3"/>
      <c r="E1008" s="3"/>
      <c r="F1008" s="3"/>
      <c r="G1008" s="3"/>
      <c r="H1008" s="3"/>
      <c r="I1008" s="3"/>
      <c r="J1008" s="3"/>
      <c r="K1008" s="3"/>
      <c r="L1008" s="3"/>
      <c r="M1008" s="3"/>
      <c r="N1008" s="3"/>
      <c r="O1008" s="3"/>
      <c r="P1008" s="3"/>
      <c r="Q1008" s="3"/>
      <c r="R1008" s="3"/>
      <c r="S1008" s="3"/>
      <c r="T1008" s="3"/>
      <c r="U1008" s="3"/>
    </row>
    <row r="1009" spans="1:21" ht="12.75">
      <c r="A1009" s="3"/>
      <c r="B1009" s="3"/>
      <c r="C1009" s="3"/>
      <c r="D1009" s="3"/>
      <c r="E1009" s="3"/>
      <c r="F1009" s="3"/>
      <c r="G1009" s="3"/>
      <c r="H1009" s="3"/>
      <c r="I1009" s="3"/>
      <c r="J1009" s="3"/>
      <c r="K1009" s="3"/>
      <c r="L1009" s="3"/>
      <c r="M1009" s="3"/>
      <c r="N1009" s="3"/>
      <c r="O1009" s="3"/>
      <c r="P1009" s="3"/>
      <c r="Q1009" s="3"/>
      <c r="R1009" s="3"/>
      <c r="S1009" s="3"/>
      <c r="T1009" s="3"/>
      <c r="U1009" s="3"/>
    </row>
    <row r="1010" spans="1:21" ht="12.75">
      <c r="A1010" s="3"/>
      <c r="B1010" s="3"/>
      <c r="C1010" s="3"/>
      <c r="D1010" s="3"/>
      <c r="E1010" s="3"/>
      <c r="F1010" s="3"/>
      <c r="G1010" s="3"/>
      <c r="H1010" s="3"/>
      <c r="I1010" s="3"/>
      <c r="J1010" s="3"/>
      <c r="K1010" s="3"/>
      <c r="L1010" s="3"/>
      <c r="M1010" s="3"/>
      <c r="N1010" s="3"/>
      <c r="O1010" s="3"/>
      <c r="P1010" s="3"/>
      <c r="Q1010" s="3"/>
      <c r="R1010" s="3"/>
      <c r="S1010" s="3"/>
      <c r="T1010" s="3"/>
      <c r="U1010" s="3"/>
    </row>
    <row r="1011" spans="1:21" ht="12.75">
      <c r="A1011" s="3"/>
      <c r="B1011" s="3"/>
      <c r="C1011" s="3"/>
      <c r="D1011" s="3"/>
      <c r="E1011" s="3"/>
      <c r="F1011" s="3"/>
      <c r="G1011" s="3"/>
      <c r="H1011" s="3"/>
      <c r="I1011" s="3"/>
      <c r="J1011" s="3"/>
      <c r="K1011" s="3"/>
      <c r="L1011" s="3"/>
      <c r="M1011" s="3"/>
      <c r="N1011" s="3"/>
      <c r="O1011" s="3"/>
      <c r="P1011" s="3"/>
      <c r="Q1011" s="3"/>
      <c r="R1011" s="3"/>
      <c r="S1011" s="3"/>
      <c r="T1011" s="3"/>
      <c r="U1011" s="3"/>
    </row>
    <row r="1012" spans="1:21" ht="12.75">
      <c r="A1012" s="3"/>
      <c r="B1012" s="3"/>
      <c r="C1012" s="3"/>
      <c r="D1012" s="3"/>
      <c r="E1012" s="3"/>
      <c r="F1012" s="3"/>
      <c r="G1012" s="3"/>
      <c r="H1012" s="3"/>
      <c r="I1012" s="3"/>
      <c r="J1012" s="3"/>
      <c r="K1012" s="3"/>
      <c r="L1012" s="3"/>
      <c r="M1012" s="3"/>
      <c r="N1012" s="3"/>
      <c r="O1012" s="3"/>
      <c r="P1012" s="3"/>
      <c r="Q1012" s="3"/>
      <c r="R1012" s="3"/>
      <c r="S1012" s="3"/>
      <c r="T1012" s="3"/>
      <c r="U1012" s="3"/>
    </row>
    <row r="1013" spans="1:21" ht="12.75">
      <c r="A1013" s="3"/>
      <c r="B1013" s="3"/>
      <c r="C1013" s="3"/>
      <c r="D1013" s="3"/>
      <c r="E1013" s="3"/>
      <c r="F1013" s="3"/>
      <c r="G1013" s="3"/>
      <c r="H1013" s="3"/>
      <c r="I1013" s="3"/>
      <c r="J1013" s="3"/>
      <c r="K1013" s="3"/>
      <c r="L1013" s="3"/>
      <c r="M1013" s="3"/>
      <c r="N1013" s="3"/>
      <c r="O1013" s="3"/>
      <c r="P1013" s="3"/>
      <c r="Q1013" s="3"/>
      <c r="R1013" s="3"/>
      <c r="S1013" s="3"/>
      <c r="T1013" s="3"/>
      <c r="U1013" s="3"/>
    </row>
    <row r="1014" spans="1:21" ht="12.75">
      <c r="A1014" s="3"/>
      <c r="B1014" s="3"/>
      <c r="C1014" s="3"/>
      <c r="D1014" s="3"/>
      <c r="E1014" s="3"/>
      <c r="F1014" s="3"/>
      <c r="G1014" s="3"/>
      <c r="H1014" s="3"/>
      <c r="I1014" s="3"/>
      <c r="J1014" s="3"/>
      <c r="K1014" s="3"/>
      <c r="L1014" s="3"/>
      <c r="M1014" s="3"/>
      <c r="N1014" s="3"/>
      <c r="O1014" s="3"/>
      <c r="P1014" s="3"/>
      <c r="Q1014" s="3"/>
      <c r="R1014" s="3"/>
      <c r="S1014" s="3"/>
      <c r="T1014" s="3"/>
      <c r="U1014" s="3"/>
    </row>
    <row r="1015" spans="1:21" ht="12.75">
      <c r="A1015" s="3"/>
      <c r="B1015" s="3"/>
      <c r="C1015" s="3"/>
      <c r="D1015" s="3"/>
      <c r="E1015" s="3"/>
      <c r="F1015" s="3"/>
      <c r="G1015" s="3"/>
      <c r="H1015" s="3"/>
      <c r="I1015" s="3"/>
      <c r="J1015" s="3"/>
      <c r="K1015" s="3"/>
      <c r="L1015" s="3"/>
      <c r="M1015" s="3"/>
      <c r="N1015" s="3"/>
      <c r="O1015" s="3"/>
      <c r="P1015" s="3"/>
      <c r="Q1015" s="3"/>
      <c r="R1015" s="3"/>
      <c r="S1015" s="3"/>
      <c r="T1015" s="3"/>
      <c r="U1015" s="3"/>
    </row>
    <row r="1016" spans="1:21" ht="12.75">
      <c r="A1016" s="3"/>
      <c r="B1016" s="3"/>
      <c r="C1016" s="3"/>
      <c r="D1016" s="3"/>
      <c r="E1016" s="3"/>
      <c r="F1016" s="3"/>
      <c r="G1016" s="3"/>
      <c r="H1016" s="3"/>
      <c r="I1016" s="3"/>
      <c r="J1016" s="3"/>
      <c r="K1016" s="3"/>
      <c r="L1016" s="3"/>
      <c r="M1016" s="3"/>
      <c r="N1016" s="3"/>
      <c r="O1016" s="3"/>
      <c r="P1016" s="3"/>
      <c r="Q1016" s="3"/>
      <c r="R1016" s="3"/>
      <c r="S1016" s="3"/>
      <c r="T1016" s="3"/>
      <c r="U1016" s="3"/>
    </row>
    <row r="1017" spans="1:21" ht="12.75">
      <c r="A1017" s="3"/>
      <c r="B1017" s="3"/>
      <c r="C1017" s="3"/>
      <c r="D1017" s="3"/>
      <c r="E1017" s="3"/>
      <c r="F1017" s="3"/>
      <c r="G1017" s="3"/>
      <c r="H1017" s="3"/>
      <c r="I1017" s="3"/>
      <c r="J1017" s="3"/>
      <c r="K1017" s="3"/>
      <c r="L1017" s="3"/>
      <c r="M1017" s="3"/>
      <c r="N1017" s="3"/>
      <c r="O1017" s="3"/>
      <c r="P1017" s="3"/>
      <c r="Q1017" s="3"/>
      <c r="R1017" s="3"/>
      <c r="S1017" s="3"/>
      <c r="T1017" s="3"/>
      <c r="U1017" s="3"/>
    </row>
    <row r="1018" spans="1:21" ht="12.75">
      <c r="A1018" s="3"/>
      <c r="B1018" s="3"/>
      <c r="C1018" s="3"/>
      <c r="D1018" s="3"/>
      <c r="E1018" s="3"/>
      <c r="F1018" s="3"/>
      <c r="G1018" s="3"/>
      <c r="H1018" s="3"/>
      <c r="I1018" s="3"/>
      <c r="J1018" s="3"/>
      <c r="K1018" s="3"/>
      <c r="L1018" s="3"/>
      <c r="M1018" s="3"/>
      <c r="N1018" s="3"/>
      <c r="O1018" s="3"/>
      <c r="P1018" s="3"/>
      <c r="Q1018" s="3"/>
      <c r="R1018" s="3"/>
      <c r="S1018" s="3"/>
      <c r="T1018" s="3"/>
      <c r="U1018" s="3"/>
    </row>
    <row r="1019" spans="1:21" ht="12.75">
      <c r="A1019" s="3"/>
      <c r="B1019" s="3"/>
      <c r="C1019" s="3"/>
      <c r="D1019" s="3"/>
      <c r="E1019" s="3"/>
      <c r="F1019" s="3"/>
      <c r="G1019" s="3"/>
      <c r="H1019" s="3"/>
      <c r="I1019" s="3"/>
      <c r="J1019" s="3"/>
      <c r="K1019" s="3"/>
      <c r="L1019" s="3"/>
      <c r="M1019" s="3"/>
      <c r="N1019" s="3"/>
      <c r="O1019" s="3"/>
      <c r="P1019" s="3"/>
      <c r="Q1019" s="3"/>
      <c r="R1019" s="3"/>
      <c r="S1019" s="3"/>
      <c r="T1019" s="3"/>
      <c r="U1019" s="3"/>
    </row>
    <row r="1020" spans="1:21" ht="12.75">
      <c r="A1020" s="3"/>
      <c r="B1020" s="3"/>
      <c r="C1020" s="3"/>
      <c r="D1020" s="3"/>
      <c r="E1020" s="3"/>
      <c r="F1020" s="3"/>
      <c r="G1020" s="3"/>
      <c r="H1020" s="3"/>
      <c r="I1020" s="3"/>
      <c r="J1020" s="3"/>
      <c r="K1020" s="3"/>
      <c r="L1020" s="3"/>
      <c r="M1020" s="3"/>
      <c r="N1020" s="3"/>
      <c r="O1020" s="3"/>
      <c r="P1020" s="3"/>
      <c r="Q1020" s="3"/>
      <c r="R1020" s="3"/>
      <c r="S1020" s="3"/>
      <c r="T1020" s="3"/>
      <c r="U1020" s="3"/>
    </row>
    <row r="1021" spans="1:21" ht="12.75">
      <c r="A1021" s="3"/>
      <c r="B1021" s="3"/>
      <c r="C1021" s="3"/>
      <c r="D1021" s="3"/>
      <c r="E1021" s="3"/>
      <c r="F1021" s="3"/>
      <c r="G1021" s="3"/>
      <c r="H1021" s="3"/>
      <c r="I1021" s="3"/>
      <c r="J1021" s="3"/>
      <c r="K1021" s="3"/>
      <c r="L1021" s="3"/>
      <c r="M1021" s="3"/>
      <c r="N1021" s="3"/>
      <c r="O1021" s="3"/>
      <c r="P1021" s="3"/>
      <c r="Q1021" s="3"/>
      <c r="R1021" s="3"/>
      <c r="S1021" s="3"/>
      <c r="T1021" s="3"/>
      <c r="U1021" s="3"/>
    </row>
    <row r="1022" spans="1:21" ht="12.75">
      <c r="A1022" s="3"/>
      <c r="B1022" s="3"/>
      <c r="C1022" s="3"/>
      <c r="D1022" s="3"/>
      <c r="E1022" s="3"/>
      <c r="F1022" s="3"/>
      <c r="G1022" s="3"/>
      <c r="H1022" s="3"/>
      <c r="I1022" s="3"/>
      <c r="J1022" s="3"/>
      <c r="K1022" s="3"/>
      <c r="L1022" s="3"/>
      <c r="M1022" s="3"/>
      <c r="N1022" s="3"/>
      <c r="O1022" s="3"/>
      <c r="P1022" s="3"/>
      <c r="Q1022" s="3"/>
      <c r="R1022" s="3"/>
      <c r="S1022" s="3"/>
      <c r="T1022" s="3"/>
      <c r="U1022" s="3"/>
    </row>
    <row r="1023" spans="1:21" ht="12.75">
      <c r="A1023" s="3"/>
      <c r="B1023" s="3"/>
      <c r="C1023" s="3"/>
      <c r="D1023" s="3"/>
      <c r="E1023" s="3"/>
      <c r="F1023" s="3"/>
      <c r="G1023" s="3"/>
      <c r="H1023" s="3"/>
      <c r="I1023" s="3"/>
      <c r="J1023" s="3"/>
      <c r="K1023" s="3"/>
      <c r="L1023" s="3"/>
      <c r="M1023" s="3"/>
      <c r="N1023" s="3"/>
      <c r="O1023" s="3"/>
      <c r="P1023" s="3"/>
      <c r="Q1023" s="3"/>
      <c r="R1023" s="3"/>
      <c r="S1023" s="3"/>
      <c r="T1023" s="3"/>
      <c r="U1023" s="3"/>
    </row>
    <row r="1024" spans="1:21" ht="12.75">
      <c r="A1024" s="3"/>
      <c r="B1024" s="3"/>
      <c r="C1024" s="3"/>
      <c r="D1024" s="3"/>
      <c r="E1024" s="3"/>
      <c r="F1024" s="3"/>
      <c r="G1024" s="3"/>
      <c r="H1024" s="3"/>
      <c r="I1024" s="3"/>
      <c r="J1024" s="3"/>
      <c r="K1024" s="3"/>
      <c r="L1024" s="3"/>
      <c r="M1024" s="3"/>
      <c r="N1024" s="3"/>
      <c r="O1024" s="3"/>
      <c r="P1024" s="3"/>
      <c r="Q1024" s="3"/>
      <c r="R1024" s="3"/>
      <c r="S1024" s="3"/>
      <c r="T1024" s="3"/>
      <c r="U1024" s="3"/>
    </row>
    <row r="1025" spans="1:21" ht="12.75">
      <c r="A1025" s="3"/>
      <c r="B1025" s="3"/>
      <c r="C1025" s="3"/>
      <c r="D1025" s="3"/>
      <c r="E1025" s="3"/>
      <c r="F1025" s="3"/>
      <c r="G1025" s="3"/>
      <c r="H1025" s="3"/>
      <c r="I1025" s="3"/>
      <c r="J1025" s="3"/>
      <c r="K1025" s="3"/>
      <c r="L1025" s="3"/>
      <c r="M1025" s="3"/>
      <c r="N1025" s="3"/>
      <c r="O1025" s="3"/>
      <c r="P1025" s="3"/>
      <c r="Q1025" s="3"/>
      <c r="R1025" s="3"/>
      <c r="S1025" s="3"/>
      <c r="T1025" s="3"/>
      <c r="U1025" s="3"/>
    </row>
    <row r="1026" spans="1:21" ht="12.75">
      <c r="A1026" s="3"/>
      <c r="B1026" s="3"/>
      <c r="C1026" s="3"/>
      <c r="D1026" s="3"/>
      <c r="E1026" s="3"/>
      <c r="F1026" s="3"/>
      <c r="G1026" s="3"/>
      <c r="H1026" s="3"/>
      <c r="I1026" s="3"/>
      <c r="J1026" s="3"/>
      <c r="K1026" s="3"/>
      <c r="L1026" s="3"/>
      <c r="M1026" s="3"/>
      <c r="N1026" s="3"/>
      <c r="O1026" s="3"/>
      <c r="P1026" s="3"/>
      <c r="Q1026" s="3"/>
      <c r="R1026" s="3"/>
      <c r="S1026" s="3"/>
      <c r="T1026" s="3"/>
      <c r="U1026" s="3"/>
    </row>
    <row r="1027" spans="1:21" ht="12.75">
      <c r="A1027" s="3"/>
      <c r="B1027" s="3"/>
      <c r="C1027" s="3"/>
      <c r="D1027" s="3"/>
      <c r="E1027" s="3"/>
      <c r="F1027" s="3"/>
      <c r="G1027" s="3"/>
      <c r="H1027" s="3"/>
      <c r="I1027" s="3"/>
      <c r="J1027" s="3"/>
      <c r="K1027" s="3"/>
      <c r="L1027" s="3"/>
      <c r="M1027" s="3"/>
      <c r="N1027" s="3"/>
      <c r="O1027" s="3"/>
      <c r="P1027" s="3"/>
      <c r="Q1027" s="3"/>
      <c r="R1027" s="3"/>
      <c r="S1027" s="3"/>
      <c r="T1027" s="3"/>
      <c r="U1027" s="3"/>
    </row>
    <row r="1028" spans="1:21" ht="12.75">
      <c r="A1028" s="3"/>
      <c r="B1028" s="3"/>
      <c r="C1028" s="3"/>
      <c r="D1028" s="3"/>
      <c r="E1028" s="3"/>
      <c r="F1028" s="3"/>
      <c r="G1028" s="3"/>
      <c r="H1028" s="3"/>
      <c r="I1028" s="3"/>
      <c r="J1028" s="3"/>
      <c r="K1028" s="3"/>
      <c r="L1028" s="3"/>
      <c r="M1028" s="3"/>
      <c r="N1028" s="3"/>
      <c r="O1028" s="3"/>
      <c r="P1028" s="3"/>
      <c r="Q1028" s="3"/>
      <c r="R1028" s="3"/>
      <c r="S1028" s="3"/>
      <c r="T1028" s="3"/>
      <c r="U1028" s="3"/>
    </row>
    <row r="1029" spans="1:21" ht="12.75">
      <c r="A1029" s="3"/>
      <c r="B1029" s="3"/>
      <c r="C1029" s="3"/>
      <c r="D1029" s="3"/>
      <c r="E1029" s="3"/>
      <c r="F1029" s="3"/>
      <c r="G1029" s="3"/>
      <c r="H1029" s="3"/>
      <c r="I1029" s="3"/>
      <c r="J1029" s="3"/>
      <c r="K1029" s="3"/>
      <c r="L1029" s="3"/>
      <c r="M1029" s="3"/>
      <c r="N1029" s="3"/>
      <c r="O1029" s="3"/>
      <c r="P1029" s="3"/>
      <c r="Q1029" s="3"/>
      <c r="R1029" s="3"/>
      <c r="S1029" s="3"/>
      <c r="T1029" s="3"/>
      <c r="U1029" s="3"/>
    </row>
    <row r="1030" spans="1:21" ht="12.75">
      <c r="A1030" s="3"/>
      <c r="B1030" s="3"/>
      <c r="C1030" s="3"/>
      <c r="D1030" s="3"/>
      <c r="E1030" s="3"/>
      <c r="F1030" s="3"/>
      <c r="G1030" s="3"/>
      <c r="H1030" s="3"/>
      <c r="I1030" s="3"/>
      <c r="J1030" s="3"/>
      <c r="K1030" s="3"/>
      <c r="L1030" s="3"/>
      <c r="M1030" s="3"/>
      <c r="N1030" s="3"/>
      <c r="O1030" s="3"/>
      <c r="P1030" s="3"/>
      <c r="Q1030" s="3"/>
      <c r="R1030" s="3"/>
      <c r="S1030" s="3"/>
      <c r="T1030" s="3"/>
      <c r="U1030" s="3"/>
    </row>
    <row r="1031" spans="1:21" ht="12.75">
      <c r="A1031" s="3"/>
      <c r="B1031" s="3"/>
      <c r="C1031" s="3"/>
      <c r="D1031" s="3"/>
      <c r="E1031" s="3"/>
      <c r="F1031" s="3"/>
      <c r="G1031" s="3"/>
      <c r="H1031" s="3"/>
      <c r="I1031" s="3"/>
      <c r="J1031" s="3"/>
      <c r="K1031" s="3"/>
      <c r="L1031" s="3"/>
      <c r="M1031" s="3"/>
      <c r="N1031" s="3"/>
      <c r="O1031" s="3"/>
      <c r="P1031" s="3"/>
      <c r="Q1031" s="3"/>
      <c r="R1031" s="3"/>
      <c r="S1031" s="3"/>
      <c r="T1031" s="3"/>
      <c r="U1031" s="3"/>
    </row>
    <row r="1032" spans="1:21" ht="12.75">
      <c r="A1032" s="3"/>
      <c r="B1032" s="3"/>
      <c r="C1032" s="3"/>
      <c r="D1032" s="3"/>
      <c r="E1032" s="3"/>
      <c r="F1032" s="3"/>
      <c r="G1032" s="3"/>
      <c r="H1032" s="3"/>
      <c r="I1032" s="3"/>
      <c r="J1032" s="3"/>
      <c r="K1032" s="3"/>
      <c r="L1032" s="3"/>
      <c r="M1032" s="3"/>
      <c r="N1032" s="3"/>
      <c r="O1032" s="3"/>
      <c r="P1032" s="3"/>
      <c r="Q1032" s="3"/>
      <c r="R1032" s="3"/>
      <c r="S1032" s="3"/>
      <c r="T1032" s="3"/>
      <c r="U1032" s="3"/>
    </row>
    <row r="1033" spans="1:21" ht="12.75">
      <c r="A1033" s="3"/>
      <c r="B1033" s="3"/>
      <c r="C1033" s="3"/>
      <c r="D1033" s="3"/>
      <c r="E1033" s="3"/>
      <c r="F1033" s="3"/>
      <c r="G1033" s="3"/>
      <c r="H1033" s="3"/>
      <c r="I1033" s="3"/>
      <c r="J1033" s="3"/>
      <c r="K1033" s="3"/>
      <c r="L1033" s="3"/>
      <c r="M1033" s="3"/>
      <c r="N1033" s="3"/>
      <c r="O1033" s="3"/>
      <c r="P1033" s="3"/>
      <c r="Q1033" s="3"/>
      <c r="R1033" s="3"/>
      <c r="S1033" s="3"/>
      <c r="T1033" s="3"/>
      <c r="U1033" s="3"/>
    </row>
    <row r="1034" spans="1:21" ht="12.75">
      <c r="A1034" s="3"/>
      <c r="B1034" s="3"/>
      <c r="C1034" s="3"/>
      <c r="D1034" s="3"/>
      <c r="E1034" s="3"/>
      <c r="F1034" s="3"/>
      <c r="G1034" s="3"/>
      <c r="H1034" s="3"/>
      <c r="I1034" s="3"/>
      <c r="J1034" s="3"/>
      <c r="K1034" s="3"/>
      <c r="L1034" s="3"/>
      <c r="M1034" s="3"/>
      <c r="N1034" s="3"/>
      <c r="O1034" s="3"/>
      <c r="P1034" s="3"/>
      <c r="Q1034" s="3"/>
      <c r="R1034" s="3"/>
      <c r="S1034" s="3"/>
      <c r="T1034" s="3"/>
      <c r="U1034" s="3"/>
    </row>
    <row r="1035" spans="1:21" ht="12.75">
      <c r="A1035" s="3"/>
      <c r="B1035" s="3"/>
      <c r="C1035" s="3"/>
      <c r="D1035" s="3"/>
      <c r="E1035" s="3"/>
      <c r="F1035" s="3"/>
      <c r="G1035" s="3"/>
      <c r="H1035" s="3"/>
      <c r="I1035" s="3"/>
      <c r="J1035" s="3"/>
      <c r="K1035" s="3"/>
      <c r="L1035" s="3"/>
      <c r="M1035" s="3"/>
      <c r="N1035" s="3"/>
      <c r="O1035" s="3"/>
      <c r="P1035" s="3"/>
      <c r="Q1035" s="3"/>
      <c r="R1035" s="3"/>
      <c r="S1035" s="3"/>
      <c r="T1035" s="3"/>
      <c r="U1035" s="3"/>
    </row>
    <row r="1036" spans="1:21" ht="12.75">
      <c r="A1036" s="3"/>
      <c r="B1036" s="3"/>
      <c r="C1036" s="3"/>
      <c r="D1036" s="3"/>
      <c r="E1036" s="3"/>
      <c r="F1036" s="3"/>
      <c r="G1036" s="3"/>
      <c r="H1036" s="3"/>
      <c r="I1036" s="3"/>
      <c r="J1036" s="3"/>
      <c r="K1036" s="3"/>
      <c r="L1036" s="3"/>
      <c r="M1036" s="3"/>
      <c r="N1036" s="3"/>
      <c r="O1036" s="3"/>
      <c r="P1036" s="3"/>
      <c r="Q1036" s="3"/>
      <c r="R1036" s="3"/>
      <c r="S1036" s="3"/>
      <c r="T1036" s="3"/>
      <c r="U1036" s="3"/>
    </row>
    <row r="1037" spans="1:21" ht="12.75">
      <c r="A1037" s="3"/>
      <c r="B1037" s="3"/>
      <c r="C1037" s="3"/>
      <c r="D1037" s="3"/>
      <c r="E1037" s="3"/>
      <c r="F1037" s="3"/>
      <c r="G1037" s="3"/>
      <c r="H1037" s="3"/>
      <c r="I1037" s="3"/>
      <c r="J1037" s="3"/>
      <c r="K1037" s="3"/>
      <c r="L1037" s="3"/>
      <c r="M1037" s="3"/>
      <c r="N1037" s="3"/>
      <c r="O1037" s="3"/>
      <c r="P1037" s="3"/>
      <c r="Q1037" s="3"/>
      <c r="R1037" s="3"/>
      <c r="S1037" s="3"/>
      <c r="T1037" s="3"/>
      <c r="U1037" s="3"/>
    </row>
    <row r="1038" spans="1:21" ht="12.75">
      <c r="A1038" s="3"/>
      <c r="B1038" s="3"/>
      <c r="C1038" s="3"/>
      <c r="D1038" s="3"/>
      <c r="E1038" s="3"/>
      <c r="F1038" s="3"/>
      <c r="G1038" s="3"/>
      <c r="H1038" s="3"/>
      <c r="I1038" s="3"/>
      <c r="J1038" s="3"/>
      <c r="K1038" s="3"/>
      <c r="L1038" s="3"/>
      <c r="M1038" s="3"/>
      <c r="N1038" s="3"/>
      <c r="O1038" s="3"/>
      <c r="P1038" s="3"/>
      <c r="Q1038" s="3"/>
      <c r="R1038" s="3"/>
      <c r="S1038" s="3"/>
      <c r="T1038" s="3"/>
      <c r="U1038" s="3"/>
    </row>
    <row r="1039" spans="1:21" ht="12.75">
      <c r="A1039" s="3"/>
      <c r="B1039" s="3"/>
      <c r="C1039" s="3"/>
      <c r="D1039" s="3"/>
      <c r="E1039" s="3"/>
      <c r="F1039" s="3"/>
      <c r="G1039" s="3"/>
      <c r="H1039" s="3"/>
      <c r="I1039" s="3"/>
      <c r="J1039" s="3"/>
      <c r="K1039" s="3"/>
      <c r="L1039" s="3"/>
      <c r="M1039" s="3"/>
      <c r="N1039" s="3"/>
      <c r="O1039" s="3"/>
      <c r="P1039" s="3"/>
      <c r="Q1039" s="3"/>
      <c r="R1039" s="3"/>
      <c r="S1039" s="3"/>
      <c r="T1039" s="3"/>
      <c r="U1039" s="3"/>
    </row>
    <row r="1040" spans="1:21" ht="12.75">
      <c r="A1040" s="3"/>
      <c r="B1040" s="3"/>
      <c r="C1040" s="3"/>
      <c r="D1040" s="3"/>
      <c r="E1040" s="3"/>
      <c r="F1040" s="3"/>
      <c r="G1040" s="3"/>
      <c r="H1040" s="3"/>
      <c r="I1040" s="3"/>
      <c r="J1040" s="3"/>
      <c r="K1040" s="3"/>
      <c r="L1040" s="3"/>
      <c r="M1040" s="3"/>
      <c r="N1040" s="3"/>
      <c r="O1040" s="3"/>
      <c r="P1040" s="3"/>
      <c r="Q1040" s="3"/>
      <c r="R1040" s="3"/>
      <c r="S1040" s="3"/>
      <c r="T1040" s="3"/>
      <c r="U1040" s="3"/>
    </row>
    <row r="1041" spans="1:21" ht="12.75">
      <c r="A1041" s="3"/>
      <c r="B1041" s="3"/>
      <c r="C1041" s="3"/>
      <c r="D1041" s="3"/>
      <c r="E1041" s="3"/>
      <c r="F1041" s="3"/>
      <c r="G1041" s="3"/>
      <c r="H1041" s="3"/>
      <c r="I1041" s="3"/>
      <c r="J1041" s="3"/>
      <c r="K1041" s="3"/>
      <c r="L1041" s="3"/>
      <c r="M1041" s="3"/>
      <c r="N1041" s="3"/>
      <c r="O1041" s="3"/>
      <c r="P1041" s="3"/>
      <c r="Q1041" s="3"/>
      <c r="R1041" s="3"/>
      <c r="S1041" s="3"/>
      <c r="T1041" s="3"/>
      <c r="U1041" s="3"/>
    </row>
    <row r="1042" spans="1:21" ht="12.75">
      <c r="A1042" s="3"/>
      <c r="B1042" s="3"/>
      <c r="C1042" s="3"/>
      <c r="D1042" s="3"/>
      <c r="E1042" s="3"/>
      <c r="F1042" s="3"/>
      <c r="G1042" s="3"/>
      <c r="H1042" s="3"/>
      <c r="I1042" s="3"/>
      <c r="J1042" s="3"/>
      <c r="K1042" s="3"/>
      <c r="L1042" s="3"/>
      <c r="M1042" s="3"/>
      <c r="N1042" s="3"/>
      <c r="O1042" s="3"/>
      <c r="P1042" s="3"/>
      <c r="Q1042" s="3"/>
      <c r="R1042" s="3"/>
      <c r="S1042" s="3"/>
      <c r="T1042" s="3"/>
      <c r="U1042" s="3"/>
    </row>
    <row r="1043" spans="1:21" ht="12.75">
      <c r="A1043" s="3"/>
      <c r="B1043" s="3"/>
      <c r="C1043" s="3"/>
      <c r="D1043" s="3"/>
      <c r="E1043" s="3"/>
      <c r="F1043" s="3"/>
      <c r="G1043" s="3"/>
      <c r="H1043" s="3"/>
      <c r="I1043" s="3"/>
      <c r="J1043" s="3"/>
      <c r="K1043" s="3"/>
      <c r="L1043" s="3"/>
      <c r="M1043" s="3"/>
      <c r="N1043" s="3"/>
      <c r="O1043" s="3"/>
      <c r="P1043" s="3"/>
      <c r="Q1043" s="3"/>
      <c r="R1043" s="3"/>
      <c r="S1043" s="3"/>
      <c r="T1043" s="3"/>
      <c r="U1043" s="3"/>
    </row>
    <row r="1044" spans="1:21" ht="12.75">
      <c r="A1044" s="3"/>
      <c r="B1044" s="3"/>
      <c r="C1044" s="3"/>
      <c r="D1044" s="3"/>
      <c r="E1044" s="3"/>
      <c r="F1044" s="3"/>
      <c r="G1044" s="3"/>
      <c r="H1044" s="3"/>
      <c r="I1044" s="3"/>
      <c r="J1044" s="3"/>
      <c r="K1044" s="3"/>
      <c r="L1044" s="3"/>
      <c r="M1044" s="3"/>
      <c r="N1044" s="3"/>
      <c r="O1044" s="3"/>
      <c r="P1044" s="3"/>
      <c r="Q1044" s="3"/>
      <c r="R1044" s="3"/>
      <c r="S1044" s="3"/>
      <c r="T1044" s="3"/>
      <c r="U1044" s="3"/>
    </row>
    <row r="1045" spans="1:21" ht="12.75">
      <c r="A1045" s="3"/>
      <c r="B1045" s="3"/>
      <c r="C1045" s="3"/>
      <c r="D1045" s="3"/>
      <c r="E1045" s="3"/>
      <c r="F1045" s="3"/>
      <c r="G1045" s="3"/>
      <c r="H1045" s="3"/>
      <c r="I1045" s="3"/>
      <c r="J1045" s="3"/>
      <c r="K1045" s="3"/>
      <c r="L1045" s="3"/>
      <c r="M1045" s="3"/>
      <c r="N1045" s="3"/>
      <c r="O1045" s="3"/>
      <c r="P1045" s="3"/>
      <c r="Q1045" s="3"/>
      <c r="R1045" s="3"/>
      <c r="S1045" s="3"/>
      <c r="T1045" s="3"/>
      <c r="U1045" s="3"/>
    </row>
    <row r="1046" spans="1:21" ht="12.75">
      <c r="A1046" s="3"/>
      <c r="B1046" s="3"/>
      <c r="C1046" s="3"/>
      <c r="D1046" s="3"/>
      <c r="E1046" s="3"/>
      <c r="F1046" s="3"/>
      <c r="G1046" s="3"/>
      <c r="H1046" s="3"/>
      <c r="I1046" s="3"/>
      <c r="J1046" s="3"/>
      <c r="K1046" s="3"/>
      <c r="L1046" s="3"/>
      <c r="M1046" s="3"/>
      <c r="N1046" s="3"/>
      <c r="O1046" s="3"/>
      <c r="P1046" s="3"/>
      <c r="Q1046" s="3"/>
      <c r="R1046" s="3"/>
      <c r="S1046" s="3"/>
      <c r="T1046" s="3"/>
      <c r="U1046" s="3"/>
    </row>
    <row r="1047" spans="1:21" ht="12.75">
      <c r="A1047" s="3"/>
      <c r="B1047" s="3"/>
      <c r="C1047" s="3"/>
      <c r="D1047" s="3"/>
      <c r="E1047" s="3"/>
      <c r="F1047" s="3"/>
      <c r="G1047" s="3"/>
      <c r="H1047" s="3"/>
      <c r="I1047" s="3"/>
      <c r="J1047" s="3"/>
      <c r="K1047" s="3"/>
      <c r="L1047" s="3"/>
      <c r="M1047" s="3"/>
      <c r="N1047" s="3"/>
      <c r="O1047" s="3"/>
      <c r="P1047" s="3"/>
      <c r="Q1047" s="3"/>
      <c r="R1047" s="3"/>
      <c r="S1047" s="3"/>
      <c r="T1047" s="3"/>
      <c r="U1047" s="3"/>
    </row>
    <row r="1048" spans="1:21" ht="12.75">
      <c r="A1048" s="3"/>
      <c r="B1048" s="3"/>
      <c r="C1048" s="3"/>
      <c r="D1048" s="3"/>
      <c r="E1048" s="3"/>
      <c r="F1048" s="3"/>
      <c r="G1048" s="3"/>
      <c r="H1048" s="3"/>
      <c r="I1048" s="3"/>
      <c r="J1048" s="3"/>
      <c r="K1048" s="3"/>
      <c r="L1048" s="3"/>
      <c r="M1048" s="3"/>
      <c r="N1048" s="3"/>
      <c r="O1048" s="3"/>
      <c r="P1048" s="3"/>
      <c r="Q1048" s="3"/>
      <c r="R1048" s="3"/>
      <c r="S1048" s="3"/>
      <c r="T1048" s="3"/>
      <c r="U1048" s="3"/>
    </row>
    <row r="1049" spans="1:21" ht="12.75">
      <c r="A1049" s="3"/>
      <c r="B1049" s="3"/>
      <c r="C1049" s="3"/>
      <c r="D1049" s="3"/>
      <c r="E1049" s="3"/>
      <c r="F1049" s="3"/>
      <c r="G1049" s="3"/>
      <c r="H1049" s="3"/>
      <c r="I1049" s="3"/>
      <c r="J1049" s="3"/>
      <c r="K1049" s="3"/>
      <c r="L1049" s="3"/>
      <c r="M1049" s="3"/>
      <c r="N1049" s="3"/>
      <c r="O1049" s="3"/>
      <c r="P1049" s="3"/>
      <c r="Q1049" s="3"/>
      <c r="R1049" s="3"/>
      <c r="S1049" s="3"/>
      <c r="T1049" s="3"/>
      <c r="U1049" s="3"/>
    </row>
    <row r="1050" spans="1:21" ht="12.75">
      <c r="A1050" s="3"/>
      <c r="B1050" s="3"/>
      <c r="C1050" s="3"/>
      <c r="D1050" s="3"/>
      <c r="E1050" s="3"/>
      <c r="F1050" s="3"/>
      <c r="G1050" s="3"/>
      <c r="H1050" s="3"/>
      <c r="I1050" s="3"/>
      <c r="J1050" s="3"/>
      <c r="K1050" s="3"/>
      <c r="L1050" s="3"/>
      <c r="M1050" s="3"/>
      <c r="N1050" s="3"/>
      <c r="O1050" s="3"/>
      <c r="P1050" s="3"/>
      <c r="Q1050" s="3"/>
      <c r="R1050" s="3"/>
      <c r="S1050" s="3"/>
      <c r="T1050" s="3"/>
      <c r="U1050" s="3"/>
    </row>
    <row r="1051" spans="1:21" ht="12.75">
      <c r="A1051" s="3"/>
      <c r="B1051" s="3"/>
      <c r="C1051" s="3"/>
      <c r="D1051" s="3"/>
      <c r="E1051" s="3"/>
      <c r="F1051" s="3"/>
      <c r="G1051" s="3"/>
      <c r="H1051" s="3"/>
      <c r="I1051" s="3"/>
      <c r="J1051" s="3"/>
      <c r="K1051" s="3"/>
      <c r="L1051" s="3"/>
      <c r="M1051" s="3"/>
      <c r="N1051" s="3"/>
      <c r="O1051" s="3"/>
      <c r="P1051" s="3"/>
      <c r="Q1051" s="3"/>
      <c r="R1051" s="3"/>
      <c r="S1051" s="3"/>
      <c r="T1051" s="3"/>
      <c r="U1051" s="3"/>
    </row>
    <row r="1052" spans="1:21" ht="12.75">
      <c r="A1052" s="3"/>
      <c r="B1052" s="3"/>
      <c r="C1052" s="3"/>
      <c r="D1052" s="3"/>
      <c r="E1052" s="3"/>
      <c r="F1052" s="3"/>
      <c r="G1052" s="3"/>
      <c r="H1052" s="3"/>
      <c r="I1052" s="3"/>
      <c r="J1052" s="3"/>
      <c r="K1052" s="3"/>
      <c r="L1052" s="3"/>
      <c r="M1052" s="3"/>
      <c r="N1052" s="3"/>
      <c r="O1052" s="3"/>
      <c r="P1052" s="3"/>
      <c r="Q1052" s="3"/>
      <c r="R1052" s="3"/>
      <c r="S1052" s="3"/>
      <c r="T1052" s="3"/>
      <c r="U1052" s="3"/>
    </row>
    <row r="1053" spans="1:21" ht="12.75">
      <c r="A1053" s="3"/>
      <c r="B1053" s="3"/>
      <c r="C1053" s="3"/>
      <c r="D1053" s="3"/>
      <c r="E1053" s="3"/>
      <c r="F1053" s="3"/>
      <c r="G1053" s="3"/>
      <c r="H1053" s="3"/>
      <c r="I1053" s="3"/>
      <c r="J1053" s="3"/>
      <c r="K1053" s="3"/>
      <c r="L1053" s="3"/>
      <c r="M1053" s="3"/>
      <c r="N1053" s="3"/>
      <c r="O1053" s="3"/>
      <c r="P1053" s="3"/>
      <c r="Q1053" s="3"/>
      <c r="R1053" s="3"/>
      <c r="S1053" s="3"/>
      <c r="T1053" s="3"/>
      <c r="U1053" s="3"/>
    </row>
    <row r="1054" spans="1:21" ht="12.75">
      <c r="A1054" s="3"/>
      <c r="B1054" s="3"/>
      <c r="C1054" s="3"/>
      <c r="D1054" s="3"/>
      <c r="E1054" s="3"/>
      <c r="F1054" s="3"/>
      <c r="G1054" s="3"/>
      <c r="H1054" s="3"/>
      <c r="I1054" s="3"/>
      <c r="J1054" s="3"/>
      <c r="K1054" s="3"/>
      <c r="L1054" s="3"/>
      <c r="M1054" s="3"/>
      <c r="N1054" s="3"/>
      <c r="O1054" s="3"/>
      <c r="P1054" s="3"/>
      <c r="Q1054" s="3"/>
      <c r="R1054" s="3"/>
      <c r="S1054" s="3"/>
      <c r="T1054" s="3"/>
      <c r="U1054" s="3"/>
    </row>
    <row r="1055" spans="1:21" ht="12.75">
      <c r="A1055" s="3"/>
      <c r="B1055" s="3"/>
      <c r="C1055" s="3"/>
      <c r="D1055" s="3"/>
      <c r="E1055" s="3"/>
      <c r="F1055" s="3"/>
      <c r="G1055" s="3"/>
      <c r="H1055" s="3"/>
      <c r="I1055" s="3"/>
      <c r="J1055" s="3"/>
      <c r="K1055" s="3"/>
      <c r="L1055" s="3"/>
      <c r="M1055" s="3"/>
      <c r="N1055" s="3"/>
      <c r="O1055" s="3"/>
      <c r="P1055" s="3"/>
      <c r="Q1055" s="3"/>
      <c r="R1055" s="3"/>
      <c r="S1055" s="3"/>
      <c r="T1055" s="3"/>
      <c r="U1055" s="3"/>
    </row>
    <row r="1056" spans="1:21" ht="12.75">
      <c r="A1056" s="3"/>
      <c r="B1056" s="3"/>
      <c r="C1056" s="3"/>
      <c r="D1056" s="3"/>
      <c r="E1056" s="3"/>
      <c r="F1056" s="3"/>
      <c r="G1056" s="3"/>
      <c r="H1056" s="3"/>
      <c r="I1056" s="3"/>
      <c r="J1056" s="3"/>
      <c r="K1056" s="3"/>
      <c r="L1056" s="3"/>
      <c r="M1056" s="3"/>
      <c r="N1056" s="3"/>
      <c r="O1056" s="3"/>
      <c r="P1056" s="3"/>
      <c r="Q1056" s="3"/>
      <c r="R1056" s="3"/>
      <c r="S1056" s="3"/>
      <c r="T1056" s="3"/>
      <c r="U1056" s="3"/>
    </row>
  </sheetData>
  <autoFilter ref="A5:U119">
    <filterColumn colId="7">
      <filters>
        <filter val="7 수주완료"/>
        <filter val="8 계약완료"/>
        <filter val="9 유지보수"/>
      </filters>
    </filterColumn>
  </autoFilter>
  <mergeCells count="3">
    <mergeCell ref="J4:K4"/>
    <mergeCell ref="L4:M4"/>
    <mergeCell ref="N4:Q4"/>
  </mergeCells>
  <phoneticPr fontId="82" type="noConversion"/>
  <conditionalFormatting sqref="H1:H1056">
    <cfRule type="containsText" dxfId="2" priority="1" operator="containsText" text="계약완료">
      <formula>NOT(ISERROR(SEARCH(("계약완료"),(H1))))</formula>
    </cfRule>
  </conditionalFormatting>
  <conditionalFormatting sqref="H1:H1056">
    <cfRule type="containsText" dxfId="1" priority="2" operator="containsText" text="수주완료">
      <formula>NOT(ISERROR(SEARCH(("수주완료"),(H1))))</formula>
    </cfRule>
  </conditionalFormatting>
  <conditionalFormatting sqref="H1:H1056">
    <cfRule type="containsText" dxfId="0" priority="3" operator="containsText" text="유지보수">
      <formula>NOT(ISERROR(SEARCH(("유지보수"),(H1))))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outlinePr summaryBelow="0" summaryRight="0"/>
  </sheetPr>
  <dimension ref="A1:AI993"/>
  <sheetViews>
    <sheetView topLeftCell="I1" workbookViewId="0">
      <pane ySplit="3" topLeftCell="A4" activePane="bottomLeft" state="frozen"/>
      <selection pane="bottomLeft" activeCell="N5" sqref="N5"/>
    </sheetView>
  </sheetViews>
  <sheetFormatPr defaultColWidth="12.5703125" defaultRowHeight="15.75" customHeight="1"/>
  <cols>
    <col min="1" max="1" width="2" customWidth="1"/>
    <col min="2" max="2" width="12.7109375" customWidth="1"/>
    <col min="3" max="3" width="9.85546875" customWidth="1"/>
    <col min="4" max="4" width="24.7109375" customWidth="1"/>
    <col min="5" max="5" width="28.28515625" customWidth="1"/>
    <col min="6" max="6" width="34.42578125" customWidth="1"/>
    <col min="7" max="7" width="14.28515625" customWidth="1"/>
    <col min="8" max="8" width="13.42578125" customWidth="1"/>
    <col min="9" max="9" width="8.42578125" customWidth="1"/>
    <col min="10" max="10" width="11.140625" customWidth="1"/>
    <col min="11" max="12" width="13.42578125" customWidth="1"/>
    <col min="13" max="13" width="8.42578125" customWidth="1"/>
    <col min="14" max="14" width="109.28515625" style="320" customWidth="1"/>
    <col min="15" max="16" width="20.5703125" customWidth="1"/>
    <col min="17" max="17" width="105.28515625" customWidth="1"/>
    <col min="18" max="20" width="86.5703125" customWidth="1"/>
  </cols>
  <sheetData>
    <row r="1" spans="1:35" ht="43.5" customHeight="1">
      <c r="A1" s="1" t="s">
        <v>519</v>
      </c>
      <c r="B1" s="137" t="s">
        <v>520</v>
      </c>
      <c r="C1" s="138"/>
      <c r="D1" s="138"/>
      <c r="E1" s="138"/>
      <c r="F1" s="138"/>
      <c r="G1" s="138"/>
      <c r="H1" s="138"/>
      <c r="I1" s="138"/>
      <c r="J1" s="138"/>
      <c r="K1" s="138"/>
      <c r="L1" s="138"/>
      <c r="M1" s="138"/>
      <c r="N1" s="348"/>
      <c r="O1" s="139"/>
      <c r="P1" s="138"/>
      <c r="Q1" s="114"/>
      <c r="R1" s="114"/>
      <c r="S1" s="114"/>
      <c r="T1" s="114"/>
      <c r="U1" s="3"/>
      <c r="V1" s="3"/>
      <c r="W1" s="3"/>
      <c r="X1" s="3"/>
      <c r="Y1" s="3"/>
      <c r="Z1" s="3"/>
      <c r="AA1" s="3"/>
      <c r="AB1" s="3"/>
      <c r="AC1" s="3"/>
      <c r="AD1" s="3"/>
      <c r="AE1" s="3"/>
      <c r="AF1" s="3"/>
      <c r="AG1" s="3"/>
      <c r="AH1" s="3"/>
      <c r="AI1" s="3"/>
    </row>
    <row r="2" spans="1:35">
      <c r="A2" s="5"/>
      <c r="B2" s="140"/>
      <c r="C2" s="140"/>
      <c r="D2" s="141"/>
      <c r="E2" s="141"/>
      <c r="F2" s="141"/>
      <c r="G2" s="141"/>
      <c r="H2" s="141"/>
      <c r="I2" s="141"/>
      <c r="J2" s="141"/>
      <c r="K2" s="141"/>
      <c r="L2" s="141"/>
      <c r="M2" s="141"/>
      <c r="N2" s="349" t="s">
        <v>521</v>
      </c>
      <c r="O2" s="142" t="s">
        <v>522</v>
      </c>
      <c r="P2" s="141"/>
      <c r="Q2" s="140"/>
      <c r="R2" s="140"/>
      <c r="S2" s="140"/>
      <c r="T2" s="140"/>
      <c r="U2" s="3"/>
      <c r="V2" s="3"/>
      <c r="W2" s="3"/>
      <c r="X2" s="3"/>
      <c r="Y2" s="3"/>
      <c r="Z2" s="3"/>
      <c r="AA2" s="3"/>
      <c r="AB2" s="3"/>
      <c r="AC2" s="3"/>
      <c r="AD2" s="3"/>
      <c r="AE2" s="3"/>
      <c r="AF2" s="3"/>
      <c r="AG2" s="3"/>
      <c r="AH2" s="3"/>
      <c r="AI2" s="3"/>
    </row>
    <row r="3" spans="1:35" ht="14.25">
      <c r="A3" s="143"/>
      <c r="B3" s="144" t="s">
        <v>3</v>
      </c>
      <c r="C3" s="144" t="s">
        <v>4</v>
      </c>
      <c r="D3" s="144" t="s">
        <v>5</v>
      </c>
      <c r="E3" s="144" t="s">
        <v>6</v>
      </c>
      <c r="F3" s="144" t="s">
        <v>7</v>
      </c>
      <c r="G3" s="144" t="s">
        <v>24</v>
      </c>
      <c r="H3" s="144" t="s">
        <v>9</v>
      </c>
      <c r="I3" s="144" t="s">
        <v>523</v>
      </c>
      <c r="J3" s="144" t="s">
        <v>524</v>
      </c>
      <c r="K3" s="144" t="s">
        <v>34</v>
      </c>
      <c r="L3" s="144" t="s">
        <v>35</v>
      </c>
      <c r="M3" s="144" t="s">
        <v>525</v>
      </c>
      <c r="N3" s="321" t="s">
        <v>526</v>
      </c>
      <c r="O3" s="145" t="s">
        <v>527</v>
      </c>
      <c r="P3" s="144" t="s">
        <v>14</v>
      </c>
      <c r="Q3" s="144" t="s">
        <v>528</v>
      </c>
      <c r="R3" s="144" t="s">
        <v>529</v>
      </c>
      <c r="S3" s="144" t="s">
        <v>530</v>
      </c>
      <c r="T3" s="144" t="s">
        <v>531</v>
      </c>
      <c r="U3" s="146"/>
      <c r="V3" s="146"/>
      <c r="W3" s="146"/>
      <c r="X3" s="146"/>
      <c r="Y3" s="146"/>
      <c r="Z3" s="146"/>
      <c r="AA3" s="146"/>
      <c r="AB3" s="146"/>
      <c r="AC3" s="146"/>
      <c r="AD3" s="146"/>
      <c r="AE3" s="146"/>
      <c r="AF3" s="146"/>
      <c r="AG3" s="146"/>
      <c r="AH3" s="146"/>
      <c r="AI3" s="146"/>
    </row>
    <row r="4" spans="1:35" ht="144">
      <c r="A4" s="5"/>
      <c r="B4" s="22" t="s">
        <v>532</v>
      </c>
      <c r="C4" s="49" t="s">
        <v>38</v>
      </c>
      <c r="D4" s="147" t="s">
        <v>533</v>
      </c>
      <c r="E4" s="22" t="s">
        <v>534</v>
      </c>
      <c r="F4" s="147" t="s">
        <v>535</v>
      </c>
      <c r="G4" s="50" t="s">
        <v>536</v>
      </c>
      <c r="H4" s="22" t="s">
        <v>51</v>
      </c>
      <c r="I4" s="22"/>
      <c r="J4" s="22" t="s">
        <v>537</v>
      </c>
      <c r="K4" s="22" t="s">
        <v>538</v>
      </c>
      <c r="L4" s="22"/>
      <c r="M4" s="82" t="s">
        <v>539</v>
      </c>
      <c r="N4" s="313" t="s">
        <v>540</v>
      </c>
      <c r="O4" s="148">
        <v>2637000</v>
      </c>
      <c r="P4" s="55" t="s">
        <v>541</v>
      </c>
      <c r="Q4" s="149"/>
      <c r="R4" s="149"/>
      <c r="S4" s="149"/>
      <c r="T4" s="149"/>
      <c r="U4" s="3"/>
      <c r="V4" s="3"/>
      <c r="W4" s="3"/>
      <c r="X4" s="3"/>
      <c r="Y4" s="3"/>
      <c r="Z4" s="3"/>
      <c r="AA4" s="3"/>
      <c r="AB4" s="3"/>
      <c r="AC4" s="3"/>
      <c r="AD4" s="3"/>
      <c r="AE4" s="3"/>
      <c r="AF4" s="3"/>
      <c r="AG4" s="3"/>
      <c r="AH4" s="3"/>
      <c r="AI4" s="3"/>
    </row>
    <row r="5" spans="1:35" ht="156">
      <c r="A5" s="5"/>
      <c r="B5" s="22" t="s">
        <v>542</v>
      </c>
      <c r="C5" s="49" t="s">
        <v>38</v>
      </c>
      <c r="D5" s="147" t="s">
        <v>543</v>
      </c>
      <c r="E5" s="22" t="s">
        <v>544</v>
      </c>
      <c r="F5" s="147" t="s">
        <v>545</v>
      </c>
      <c r="G5" s="50" t="s">
        <v>536</v>
      </c>
      <c r="H5" s="22" t="s">
        <v>546</v>
      </c>
      <c r="I5" s="22"/>
      <c r="J5" s="22" t="s">
        <v>537</v>
      </c>
      <c r="K5" s="22" t="s">
        <v>547</v>
      </c>
      <c r="L5" s="22" t="s">
        <v>548</v>
      </c>
      <c r="M5" s="82" t="s">
        <v>539</v>
      </c>
      <c r="N5" s="313" t="s">
        <v>549</v>
      </c>
      <c r="O5" s="148"/>
      <c r="P5" s="70" t="s">
        <v>550</v>
      </c>
      <c r="Q5" s="149"/>
      <c r="R5" s="149"/>
      <c r="S5" s="149"/>
      <c r="T5" s="149"/>
      <c r="U5" s="3"/>
      <c r="V5" s="3"/>
      <c r="W5" s="3"/>
      <c r="X5" s="3"/>
      <c r="Y5" s="3"/>
      <c r="Z5" s="3"/>
      <c r="AA5" s="3"/>
      <c r="AB5" s="3"/>
      <c r="AC5" s="3"/>
      <c r="AD5" s="3"/>
      <c r="AE5" s="3"/>
      <c r="AF5" s="3"/>
      <c r="AG5" s="3"/>
      <c r="AH5" s="3"/>
      <c r="AI5" s="3"/>
    </row>
    <row r="6" spans="1:35" ht="396">
      <c r="A6" s="5"/>
      <c r="B6" s="22" t="s">
        <v>551</v>
      </c>
      <c r="C6" s="49" t="s">
        <v>38</v>
      </c>
      <c r="D6" s="22" t="s">
        <v>552</v>
      </c>
      <c r="E6" s="22" t="s">
        <v>553</v>
      </c>
      <c r="F6" s="147" t="s">
        <v>554</v>
      </c>
      <c r="G6" s="50" t="s">
        <v>536</v>
      </c>
      <c r="H6" s="22" t="s">
        <v>546</v>
      </c>
      <c r="I6" s="22"/>
      <c r="J6" s="80" t="s">
        <v>197</v>
      </c>
      <c r="K6" s="22" t="s">
        <v>555</v>
      </c>
      <c r="L6" s="22" t="s">
        <v>556</v>
      </c>
      <c r="M6" s="82" t="s">
        <v>539</v>
      </c>
      <c r="N6" s="313" t="s">
        <v>557</v>
      </c>
      <c r="O6" s="148"/>
      <c r="P6" s="70" t="s">
        <v>558</v>
      </c>
      <c r="Q6" s="149"/>
      <c r="R6" s="149"/>
      <c r="S6" s="149"/>
      <c r="T6" s="149"/>
      <c r="U6" s="3"/>
      <c r="V6" s="3"/>
      <c r="W6" s="3"/>
      <c r="X6" s="3"/>
      <c r="Y6" s="3"/>
      <c r="Z6" s="3"/>
      <c r="AA6" s="3"/>
      <c r="AB6" s="3"/>
      <c r="AC6" s="3"/>
      <c r="AD6" s="3"/>
      <c r="AE6" s="3"/>
      <c r="AF6" s="3"/>
      <c r="AG6" s="3"/>
      <c r="AH6" s="3"/>
      <c r="AI6" s="3"/>
    </row>
    <row r="7" spans="1:35" ht="144">
      <c r="A7" s="5"/>
      <c r="B7" s="22" t="s">
        <v>559</v>
      </c>
      <c r="C7" s="49" t="s">
        <v>38</v>
      </c>
      <c r="D7" s="22" t="s">
        <v>560</v>
      </c>
      <c r="E7" s="22" t="s">
        <v>561</v>
      </c>
      <c r="F7" s="147" t="s">
        <v>562</v>
      </c>
      <c r="G7" s="50" t="s">
        <v>536</v>
      </c>
      <c r="H7" s="22" t="s">
        <v>59</v>
      </c>
      <c r="I7" s="22"/>
      <c r="J7" s="22" t="s">
        <v>563</v>
      </c>
      <c r="K7" s="22" t="s">
        <v>564</v>
      </c>
      <c r="L7" s="22"/>
      <c r="M7" s="82" t="s">
        <v>539</v>
      </c>
      <c r="N7" s="313" t="s">
        <v>565</v>
      </c>
      <c r="O7" s="148"/>
      <c r="P7" s="55" t="s">
        <v>566</v>
      </c>
      <c r="Q7" s="149"/>
      <c r="R7" s="149"/>
      <c r="S7" s="149"/>
      <c r="T7" s="149"/>
      <c r="U7" s="3"/>
      <c r="V7" s="3"/>
      <c r="W7" s="3"/>
      <c r="X7" s="3"/>
      <c r="Y7" s="3"/>
      <c r="Z7" s="3"/>
      <c r="AA7" s="3"/>
      <c r="AB7" s="3"/>
      <c r="AC7" s="3"/>
      <c r="AD7" s="3"/>
      <c r="AE7" s="3"/>
      <c r="AF7" s="3"/>
      <c r="AG7" s="3"/>
      <c r="AH7" s="3"/>
      <c r="AI7" s="3"/>
    </row>
    <row r="8" spans="1:35" ht="48">
      <c r="A8" s="5"/>
      <c r="B8" s="22" t="s">
        <v>567</v>
      </c>
      <c r="C8" s="49" t="s">
        <v>38</v>
      </c>
      <c r="D8" s="22" t="s">
        <v>553</v>
      </c>
      <c r="E8" s="22" t="s">
        <v>99</v>
      </c>
      <c r="F8" s="147" t="s">
        <v>568</v>
      </c>
      <c r="G8" s="50" t="s">
        <v>536</v>
      </c>
      <c r="H8" s="22" t="s">
        <v>66</v>
      </c>
      <c r="I8" s="22"/>
      <c r="J8" s="22" t="s">
        <v>569</v>
      </c>
      <c r="K8" s="22" t="s">
        <v>570</v>
      </c>
      <c r="L8" s="22"/>
      <c r="M8" s="82" t="s">
        <v>539</v>
      </c>
      <c r="N8" s="313" t="s">
        <v>571</v>
      </c>
      <c r="O8" s="148"/>
      <c r="P8" s="55"/>
      <c r="Q8" s="149"/>
      <c r="R8" s="149"/>
      <c r="S8" s="149"/>
      <c r="T8" s="149"/>
      <c r="U8" s="3"/>
      <c r="V8" s="3"/>
      <c r="W8" s="3"/>
      <c r="X8" s="3"/>
      <c r="Y8" s="3"/>
      <c r="Z8" s="3"/>
      <c r="AA8" s="3"/>
      <c r="AB8" s="3"/>
      <c r="AC8" s="3"/>
      <c r="AD8" s="3"/>
      <c r="AE8" s="3"/>
      <c r="AF8" s="3"/>
      <c r="AG8" s="3"/>
      <c r="AH8" s="3"/>
      <c r="AI8" s="3"/>
    </row>
    <row r="9" spans="1:35" ht="72">
      <c r="A9" s="5"/>
      <c r="B9" s="22" t="s">
        <v>572</v>
      </c>
      <c r="C9" s="49" t="s">
        <v>38</v>
      </c>
      <c r="D9" s="147" t="s">
        <v>573</v>
      </c>
      <c r="E9" s="22" t="s">
        <v>574</v>
      </c>
      <c r="F9" s="147" t="s">
        <v>575</v>
      </c>
      <c r="G9" s="50" t="s">
        <v>536</v>
      </c>
      <c r="H9" s="22" t="s">
        <v>51</v>
      </c>
      <c r="I9" s="22"/>
      <c r="J9" s="22" t="s">
        <v>576</v>
      </c>
      <c r="K9" s="22" t="s">
        <v>577</v>
      </c>
      <c r="L9" s="22"/>
      <c r="M9" s="82" t="s">
        <v>539</v>
      </c>
      <c r="N9" s="313" t="s">
        <v>578</v>
      </c>
      <c r="O9" s="148"/>
      <c r="P9" s="81"/>
      <c r="Q9" s="149"/>
      <c r="R9" s="149"/>
      <c r="S9" s="149"/>
      <c r="T9" s="149"/>
      <c r="U9" s="3"/>
      <c r="V9" s="3"/>
      <c r="W9" s="3"/>
      <c r="X9" s="3"/>
      <c r="Y9" s="3"/>
      <c r="Z9" s="3"/>
      <c r="AA9" s="3"/>
      <c r="AB9" s="3"/>
      <c r="AC9" s="3"/>
      <c r="AD9" s="3"/>
      <c r="AE9" s="3"/>
      <c r="AF9" s="3"/>
      <c r="AG9" s="3"/>
      <c r="AH9" s="3"/>
      <c r="AI9" s="3"/>
    </row>
    <row r="10" spans="1:35" ht="84">
      <c r="A10" s="5"/>
      <c r="B10" s="22" t="s">
        <v>579</v>
      </c>
      <c r="C10" s="49" t="s">
        <v>38</v>
      </c>
      <c r="D10" s="150" t="s">
        <v>580</v>
      </c>
      <c r="E10" s="22" t="s">
        <v>574</v>
      </c>
      <c r="F10" s="150" t="s">
        <v>581</v>
      </c>
      <c r="G10" s="50" t="s">
        <v>536</v>
      </c>
      <c r="H10" s="22" t="s">
        <v>66</v>
      </c>
      <c r="I10" s="22"/>
      <c r="J10" s="22" t="s">
        <v>563</v>
      </c>
      <c r="K10" s="22" t="s">
        <v>582</v>
      </c>
      <c r="L10" s="22"/>
      <c r="M10" s="82" t="s">
        <v>539</v>
      </c>
      <c r="N10" s="313" t="s">
        <v>583</v>
      </c>
      <c r="O10" s="148"/>
      <c r="P10" s="55" t="s">
        <v>584</v>
      </c>
      <c r="Q10" s="149"/>
      <c r="R10" s="149"/>
      <c r="S10" s="149"/>
      <c r="T10" s="149"/>
      <c r="U10" s="3"/>
      <c r="V10" s="3"/>
      <c r="W10" s="3"/>
      <c r="X10" s="3"/>
      <c r="Y10" s="3"/>
      <c r="Z10" s="3"/>
      <c r="AA10" s="3"/>
      <c r="AB10" s="3"/>
      <c r="AC10" s="3"/>
      <c r="AD10" s="3"/>
      <c r="AE10" s="3"/>
      <c r="AF10" s="3"/>
      <c r="AG10" s="3"/>
      <c r="AH10" s="3"/>
      <c r="AI10" s="3"/>
    </row>
    <row r="11" spans="1:35" ht="24">
      <c r="A11" s="5"/>
      <c r="B11" s="22" t="s">
        <v>585</v>
      </c>
      <c r="C11" s="49" t="s">
        <v>38</v>
      </c>
      <c r="D11" s="150" t="s">
        <v>586</v>
      </c>
      <c r="E11" s="22" t="s">
        <v>587</v>
      </c>
      <c r="F11" s="150" t="s">
        <v>588</v>
      </c>
      <c r="G11" s="50" t="s">
        <v>589</v>
      </c>
      <c r="H11" s="22" t="s">
        <v>51</v>
      </c>
      <c r="I11" s="22"/>
      <c r="J11" s="22" t="s">
        <v>590</v>
      </c>
      <c r="K11" s="22"/>
      <c r="L11" s="22"/>
      <c r="M11" s="82" t="s">
        <v>539</v>
      </c>
      <c r="N11" s="350" t="s">
        <v>591</v>
      </c>
      <c r="O11" s="148"/>
      <c r="P11" s="55"/>
      <c r="Q11" s="149"/>
      <c r="R11" s="149"/>
      <c r="S11" s="149"/>
      <c r="T11" s="149"/>
      <c r="U11" s="3"/>
      <c r="V11" s="3"/>
      <c r="W11" s="3"/>
      <c r="X11" s="3"/>
      <c r="Y11" s="3"/>
      <c r="Z11" s="3"/>
      <c r="AA11" s="3"/>
      <c r="AB11" s="3"/>
      <c r="AC11" s="3"/>
      <c r="AD11" s="3"/>
      <c r="AE11" s="3"/>
      <c r="AF11" s="3"/>
      <c r="AG11" s="3"/>
      <c r="AH11" s="3"/>
      <c r="AI11" s="3"/>
    </row>
    <row r="12" spans="1:35" ht="108">
      <c r="A12" s="5"/>
      <c r="B12" s="22" t="s">
        <v>592</v>
      </c>
      <c r="C12" s="49" t="s">
        <v>38</v>
      </c>
      <c r="D12" s="150" t="s">
        <v>593</v>
      </c>
      <c r="E12" s="22" t="s">
        <v>594</v>
      </c>
      <c r="F12" s="150" t="s">
        <v>595</v>
      </c>
      <c r="G12" s="50" t="s">
        <v>589</v>
      </c>
      <c r="H12" s="22" t="s">
        <v>51</v>
      </c>
      <c r="I12" s="22"/>
      <c r="J12" s="22" t="s">
        <v>590</v>
      </c>
      <c r="K12" s="22" t="s">
        <v>596</v>
      </c>
      <c r="L12" s="22"/>
      <c r="M12" s="82" t="s">
        <v>539</v>
      </c>
      <c r="N12" s="313" t="s">
        <v>597</v>
      </c>
      <c r="O12" s="148"/>
      <c r="P12" s="55"/>
      <c r="Q12" s="149"/>
      <c r="R12" s="149"/>
      <c r="S12" s="149"/>
      <c r="T12" s="149"/>
      <c r="U12" s="3"/>
      <c r="V12" s="3"/>
      <c r="W12" s="3"/>
      <c r="X12" s="3"/>
      <c r="Y12" s="3"/>
      <c r="Z12" s="3"/>
      <c r="AA12" s="3"/>
      <c r="AB12" s="3"/>
      <c r="AC12" s="3"/>
      <c r="AD12" s="3"/>
      <c r="AE12" s="3"/>
      <c r="AF12" s="3"/>
      <c r="AG12" s="3"/>
      <c r="AH12" s="3"/>
      <c r="AI12" s="3"/>
    </row>
    <row r="13" spans="1:35" ht="48">
      <c r="A13" s="5"/>
      <c r="B13" s="22" t="s">
        <v>598</v>
      </c>
      <c r="C13" s="49" t="s">
        <v>38</v>
      </c>
      <c r="D13" s="150" t="s">
        <v>599</v>
      </c>
      <c r="E13" s="22" t="s">
        <v>600</v>
      </c>
      <c r="F13" s="150" t="s">
        <v>601</v>
      </c>
      <c r="G13" s="50" t="s">
        <v>589</v>
      </c>
      <c r="H13" s="22" t="s">
        <v>51</v>
      </c>
      <c r="I13" s="22"/>
      <c r="J13" s="22" t="s">
        <v>602</v>
      </c>
      <c r="K13" s="22" t="s">
        <v>603</v>
      </c>
      <c r="L13" s="22"/>
      <c r="M13" s="82" t="s">
        <v>539</v>
      </c>
      <c r="N13" s="313" t="s">
        <v>604</v>
      </c>
      <c r="O13" s="148"/>
      <c r="P13" s="55"/>
      <c r="Q13" s="149"/>
      <c r="R13" s="149"/>
      <c r="S13" s="149"/>
      <c r="T13" s="149"/>
      <c r="U13" s="3"/>
      <c r="V13" s="3"/>
      <c r="W13" s="3"/>
      <c r="X13" s="3"/>
      <c r="Y13" s="3"/>
      <c r="Z13" s="3"/>
      <c r="AA13" s="3"/>
      <c r="AB13" s="3"/>
      <c r="AC13" s="3"/>
      <c r="AD13" s="3"/>
      <c r="AE13" s="3"/>
      <c r="AF13" s="3"/>
      <c r="AG13" s="3"/>
      <c r="AH13" s="3"/>
      <c r="AI13" s="3"/>
    </row>
    <row r="14" spans="1:35" ht="72">
      <c r="A14" s="5"/>
      <c r="B14" s="22" t="s">
        <v>605</v>
      </c>
      <c r="C14" s="49" t="s">
        <v>38</v>
      </c>
      <c r="D14" s="150" t="s">
        <v>606</v>
      </c>
      <c r="E14" s="22" t="s">
        <v>606</v>
      </c>
      <c r="F14" s="150" t="s">
        <v>607</v>
      </c>
      <c r="G14" s="50" t="s">
        <v>589</v>
      </c>
      <c r="H14" s="22" t="s">
        <v>59</v>
      </c>
      <c r="I14" s="22"/>
      <c r="J14" s="22" t="s">
        <v>163</v>
      </c>
      <c r="K14" s="22" t="s">
        <v>608</v>
      </c>
      <c r="L14" s="22"/>
      <c r="M14" s="82" t="s">
        <v>539</v>
      </c>
      <c r="N14" s="313" t="s">
        <v>609</v>
      </c>
      <c r="O14" s="148"/>
      <c r="P14" s="55"/>
      <c r="Q14" s="149"/>
      <c r="R14" s="149"/>
      <c r="S14" s="149"/>
      <c r="T14" s="149"/>
      <c r="U14" s="3"/>
      <c r="V14" s="3"/>
      <c r="W14" s="3"/>
      <c r="X14" s="3"/>
      <c r="Y14" s="3"/>
      <c r="Z14" s="3"/>
      <c r="AA14" s="3"/>
      <c r="AB14" s="3"/>
      <c r="AC14" s="3"/>
      <c r="AD14" s="3"/>
      <c r="AE14" s="3"/>
      <c r="AF14" s="3"/>
      <c r="AG14" s="3"/>
      <c r="AH14" s="3"/>
      <c r="AI14" s="3"/>
    </row>
    <row r="15" spans="1:35" ht="36">
      <c r="A15" s="5"/>
      <c r="B15" s="22" t="s">
        <v>610</v>
      </c>
      <c r="C15" s="49" t="s">
        <v>38</v>
      </c>
      <c r="D15" s="150" t="s">
        <v>611</v>
      </c>
      <c r="E15" s="22" t="s">
        <v>594</v>
      </c>
      <c r="F15" s="150" t="s">
        <v>612</v>
      </c>
      <c r="G15" s="50" t="s">
        <v>589</v>
      </c>
      <c r="H15" s="22" t="s">
        <v>51</v>
      </c>
      <c r="I15" s="22"/>
      <c r="J15" s="22" t="s">
        <v>602</v>
      </c>
      <c r="K15" s="22"/>
      <c r="L15" s="22"/>
      <c r="M15" s="82" t="s">
        <v>539</v>
      </c>
      <c r="N15" s="350" t="s">
        <v>613</v>
      </c>
      <c r="O15" s="148"/>
      <c r="P15" s="55"/>
      <c r="Q15" s="149"/>
      <c r="R15" s="149"/>
      <c r="S15" s="149"/>
      <c r="T15" s="149"/>
      <c r="U15" s="3"/>
      <c r="V15" s="3"/>
      <c r="W15" s="3"/>
      <c r="X15" s="3"/>
      <c r="Y15" s="3"/>
      <c r="Z15" s="3"/>
      <c r="AA15" s="3"/>
      <c r="AB15" s="3"/>
      <c r="AC15" s="3"/>
      <c r="AD15" s="3"/>
      <c r="AE15" s="3"/>
      <c r="AF15" s="3"/>
      <c r="AG15" s="3"/>
      <c r="AH15" s="3"/>
      <c r="AI15" s="3"/>
    </row>
    <row r="16" spans="1:35" ht="60">
      <c r="A16" s="5"/>
      <c r="B16" s="22" t="s">
        <v>614</v>
      </c>
      <c r="C16" s="49" t="s">
        <v>38</v>
      </c>
      <c r="D16" s="150" t="s">
        <v>615</v>
      </c>
      <c r="E16" s="22" t="s">
        <v>594</v>
      </c>
      <c r="F16" s="150" t="s">
        <v>616</v>
      </c>
      <c r="G16" s="50" t="s">
        <v>589</v>
      </c>
      <c r="H16" s="22" t="s">
        <v>59</v>
      </c>
      <c r="I16" s="22"/>
      <c r="J16" s="22" t="s">
        <v>163</v>
      </c>
      <c r="K16" s="22"/>
      <c r="L16" s="22"/>
      <c r="M16" s="82" t="s">
        <v>539</v>
      </c>
      <c r="N16" s="313" t="s">
        <v>617</v>
      </c>
      <c r="O16" s="148"/>
      <c r="P16" s="55"/>
      <c r="Q16" s="149"/>
      <c r="R16" s="149"/>
      <c r="S16" s="149"/>
      <c r="T16" s="149"/>
      <c r="U16" s="3"/>
      <c r="V16" s="3"/>
      <c r="W16" s="3"/>
      <c r="X16" s="3"/>
      <c r="Y16" s="3"/>
      <c r="Z16" s="3"/>
      <c r="AA16" s="3"/>
      <c r="AB16" s="3"/>
      <c r="AC16" s="3"/>
      <c r="AD16" s="3"/>
      <c r="AE16" s="3"/>
      <c r="AF16" s="3"/>
      <c r="AG16" s="3"/>
      <c r="AH16" s="3"/>
      <c r="AI16" s="3"/>
    </row>
    <row r="17" spans="1:35" ht="24">
      <c r="A17" s="5"/>
      <c r="B17" s="22" t="s">
        <v>618</v>
      </c>
      <c r="C17" s="49" t="s">
        <v>38</v>
      </c>
      <c r="D17" s="150" t="s">
        <v>619</v>
      </c>
      <c r="E17" s="22" t="s">
        <v>594</v>
      </c>
      <c r="F17" s="150" t="s">
        <v>620</v>
      </c>
      <c r="G17" s="50" t="s">
        <v>589</v>
      </c>
      <c r="H17" s="22" t="s">
        <v>51</v>
      </c>
      <c r="I17" s="22"/>
      <c r="J17" s="22"/>
      <c r="K17" s="22" t="s">
        <v>621</v>
      </c>
      <c r="L17" s="22"/>
      <c r="M17" s="82" t="s">
        <v>539</v>
      </c>
      <c r="N17" s="313" t="s">
        <v>622</v>
      </c>
      <c r="O17" s="148"/>
      <c r="P17" s="55"/>
      <c r="Q17" s="149"/>
      <c r="R17" s="149"/>
      <c r="S17" s="149"/>
      <c r="T17" s="149"/>
      <c r="U17" s="3"/>
      <c r="V17" s="3"/>
      <c r="W17" s="3"/>
      <c r="X17" s="3"/>
      <c r="Y17" s="3"/>
      <c r="Z17" s="3"/>
      <c r="AA17" s="3"/>
      <c r="AB17" s="3"/>
      <c r="AC17" s="3"/>
      <c r="AD17" s="3"/>
      <c r="AE17" s="3"/>
      <c r="AF17" s="3"/>
      <c r="AG17" s="3"/>
      <c r="AH17" s="3"/>
      <c r="AI17" s="3"/>
    </row>
    <row r="18" spans="1:35" ht="96">
      <c r="A18" s="5"/>
      <c r="B18" s="22" t="s">
        <v>623</v>
      </c>
      <c r="C18" s="49" t="s">
        <v>38</v>
      </c>
      <c r="D18" s="150" t="s">
        <v>543</v>
      </c>
      <c r="E18" s="22" t="s">
        <v>624</v>
      </c>
      <c r="F18" s="150" t="s">
        <v>625</v>
      </c>
      <c r="G18" s="50" t="s">
        <v>42</v>
      </c>
      <c r="H18" s="22" t="s">
        <v>626</v>
      </c>
      <c r="I18" s="22"/>
      <c r="J18" s="22" t="s">
        <v>197</v>
      </c>
      <c r="K18" s="58">
        <v>16392832</v>
      </c>
      <c r="L18" s="22" t="s">
        <v>627</v>
      </c>
      <c r="M18" s="82" t="s">
        <v>539</v>
      </c>
      <c r="N18" s="313" t="s">
        <v>628</v>
      </c>
      <c r="O18" s="148">
        <v>16302</v>
      </c>
      <c r="P18" s="59"/>
      <c r="Q18" s="149"/>
      <c r="R18" s="149"/>
      <c r="S18" s="149"/>
      <c r="T18" s="149"/>
      <c r="U18" s="3"/>
      <c r="V18" s="3"/>
      <c r="W18" s="3"/>
      <c r="X18" s="3"/>
      <c r="Y18" s="3"/>
      <c r="Z18" s="3"/>
      <c r="AA18" s="3"/>
      <c r="AB18" s="3"/>
      <c r="AC18" s="3"/>
      <c r="AD18" s="3"/>
      <c r="AE18" s="3"/>
      <c r="AF18" s="3"/>
      <c r="AG18" s="3"/>
      <c r="AH18" s="3"/>
      <c r="AI18" s="3"/>
    </row>
    <row r="19" spans="1:35" ht="304.5" customHeight="1">
      <c r="A19" s="5"/>
      <c r="B19" s="22" t="s">
        <v>629</v>
      </c>
      <c r="C19" s="49" t="s">
        <v>47</v>
      </c>
      <c r="D19" s="22" t="s">
        <v>630</v>
      </c>
      <c r="E19" s="22" t="s">
        <v>630</v>
      </c>
      <c r="F19" s="150" t="s">
        <v>631</v>
      </c>
      <c r="G19" s="50" t="s">
        <v>50</v>
      </c>
      <c r="H19" s="22" t="s">
        <v>51</v>
      </c>
      <c r="I19" s="22"/>
      <c r="J19" s="22" t="s">
        <v>163</v>
      </c>
      <c r="K19" s="22" t="s">
        <v>632</v>
      </c>
      <c r="L19" s="22" t="s">
        <v>633</v>
      </c>
      <c r="M19" s="82" t="s">
        <v>539</v>
      </c>
      <c r="N19" s="313" t="s">
        <v>634</v>
      </c>
      <c r="O19" s="148"/>
      <c r="P19" s="57"/>
      <c r="Q19" s="149"/>
      <c r="R19" s="149"/>
      <c r="S19" s="149"/>
      <c r="T19" s="149"/>
      <c r="U19" s="3"/>
      <c r="V19" s="3"/>
      <c r="W19" s="3"/>
      <c r="X19" s="3"/>
      <c r="Y19" s="3"/>
      <c r="Z19" s="3"/>
      <c r="AA19" s="3"/>
      <c r="AB19" s="3"/>
      <c r="AC19" s="3"/>
      <c r="AD19" s="3"/>
      <c r="AE19" s="3"/>
      <c r="AF19" s="3"/>
      <c r="AG19" s="3"/>
      <c r="AH19" s="3"/>
      <c r="AI19" s="3"/>
    </row>
    <row r="20" spans="1:35" ht="409.5">
      <c r="A20" s="5"/>
      <c r="B20" s="22" t="s">
        <v>635</v>
      </c>
      <c r="C20" s="49" t="s">
        <v>47</v>
      </c>
      <c r="D20" s="22" t="s">
        <v>84</v>
      </c>
      <c r="E20" s="22" t="s">
        <v>84</v>
      </c>
      <c r="F20" s="150" t="s">
        <v>636</v>
      </c>
      <c r="G20" s="50" t="s">
        <v>58</v>
      </c>
      <c r="H20" s="22" t="s">
        <v>135</v>
      </c>
      <c r="I20" s="22"/>
      <c r="J20" s="22" t="s">
        <v>637</v>
      </c>
      <c r="K20" s="22" t="s">
        <v>638</v>
      </c>
      <c r="L20" s="22" t="s">
        <v>633</v>
      </c>
      <c r="M20" s="82" t="s">
        <v>539</v>
      </c>
      <c r="N20" s="313" t="s">
        <v>639</v>
      </c>
      <c r="O20" s="148"/>
      <c r="P20" s="57"/>
      <c r="Q20" s="149" t="s">
        <v>640</v>
      </c>
      <c r="R20" s="149"/>
      <c r="S20" s="149"/>
      <c r="T20" s="149"/>
      <c r="U20" s="3"/>
      <c r="V20" s="3"/>
      <c r="W20" s="3"/>
      <c r="X20" s="3"/>
      <c r="Y20" s="3"/>
      <c r="Z20" s="3"/>
      <c r="AA20" s="3"/>
      <c r="AB20" s="3"/>
      <c r="AC20" s="3"/>
      <c r="AD20" s="3"/>
      <c r="AE20" s="3"/>
      <c r="AF20" s="3"/>
      <c r="AG20" s="3"/>
      <c r="AH20" s="3"/>
      <c r="AI20" s="3"/>
    </row>
    <row r="21" spans="1:35" ht="372">
      <c r="A21" s="5"/>
      <c r="B21" s="22" t="s">
        <v>641</v>
      </c>
      <c r="C21" s="49" t="s">
        <v>47</v>
      </c>
      <c r="D21" s="150" t="s">
        <v>642</v>
      </c>
      <c r="E21" s="22" t="s">
        <v>643</v>
      </c>
      <c r="F21" s="150" t="s">
        <v>644</v>
      </c>
      <c r="G21" s="50" t="s">
        <v>645</v>
      </c>
      <c r="H21" s="22" t="s">
        <v>59</v>
      </c>
      <c r="I21" s="22"/>
      <c r="J21" s="22" t="s">
        <v>646</v>
      </c>
      <c r="K21" s="22" t="s">
        <v>647</v>
      </c>
      <c r="L21" s="22" t="s">
        <v>633</v>
      </c>
      <c r="M21" s="82" t="s">
        <v>539</v>
      </c>
      <c r="N21" s="313" t="s">
        <v>648</v>
      </c>
      <c r="O21" s="148"/>
      <c r="P21" s="57"/>
      <c r="Q21" s="149"/>
      <c r="R21" s="149"/>
      <c r="S21" s="149"/>
      <c r="T21" s="149"/>
      <c r="U21" s="3"/>
      <c r="V21" s="3"/>
      <c r="W21" s="3"/>
      <c r="X21" s="3"/>
      <c r="Y21" s="3"/>
      <c r="Z21" s="3"/>
      <c r="AA21" s="3"/>
      <c r="AB21" s="3"/>
      <c r="AC21" s="3"/>
      <c r="AD21" s="3"/>
      <c r="AE21" s="3"/>
      <c r="AF21" s="3"/>
      <c r="AG21" s="3"/>
      <c r="AH21" s="3"/>
      <c r="AI21" s="3"/>
    </row>
    <row r="22" spans="1:35" ht="84">
      <c r="A22" s="5"/>
      <c r="B22" s="22" t="s">
        <v>649</v>
      </c>
      <c r="C22" s="49" t="s">
        <v>47</v>
      </c>
      <c r="D22" s="22" t="s">
        <v>650</v>
      </c>
      <c r="E22" s="22" t="s">
        <v>650</v>
      </c>
      <c r="F22" s="150" t="s">
        <v>651</v>
      </c>
      <c r="G22" s="50" t="s">
        <v>645</v>
      </c>
      <c r="H22" s="22" t="s">
        <v>51</v>
      </c>
      <c r="I22" s="22"/>
      <c r="J22" s="22" t="s">
        <v>163</v>
      </c>
      <c r="K22" s="22" t="s">
        <v>652</v>
      </c>
      <c r="L22" s="22" t="s">
        <v>633</v>
      </c>
      <c r="M22" s="82" t="s">
        <v>539</v>
      </c>
      <c r="N22" s="313" t="s">
        <v>653</v>
      </c>
      <c r="O22" s="148"/>
      <c r="P22" s="57"/>
      <c r="Q22" s="149"/>
      <c r="R22" s="149"/>
      <c r="S22" s="149"/>
      <c r="T22" s="149"/>
      <c r="U22" s="3"/>
      <c r="V22" s="3"/>
      <c r="W22" s="3"/>
      <c r="X22" s="3"/>
      <c r="Y22" s="3"/>
      <c r="Z22" s="3"/>
      <c r="AA22" s="3"/>
      <c r="AB22" s="3"/>
      <c r="AC22" s="3"/>
      <c r="AD22" s="3"/>
      <c r="AE22" s="3"/>
      <c r="AF22" s="3"/>
      <c r="AG22" s="3"/>
      <c r="AH22" s="3"/>
      <c r="AI22" s="3"/>
    </row>
    <row r="23" spans="1:35" ht="24">
      <c r="A23" s="5"/>
      <c r="B23" s="22" t="s">
        <v>654</v>
      </c>
      <c r="C23" s="49" t="s">
        <v>47</v>
      </c>
      <c r="D23" s="150" t="s">
        <v>655</v>
      </c>
      <c r="E23" s="22" t="s">
        <v>656</v>
      </c>
      <c r="F23" s="150" t="s">
        <v>657</v>
      </c>
      <c r="G23" s="50" t="s">
        <v>645</v>
      </c>
      <c r="H23" s="22" t="s">
        <v>59</v>
      </c>
      <c r="I23" s="22"/>
      <c r="J23" s="22"/>
      <c r="K23" s="22" t="s">
        <v>658</v>
      </c>
      <c r="L23" s="22" t="s">
        <v>659</v>
      </c>
      <c r="M23" s="82" t="s">
        <v>539</v>
      </c>
      <c r="N23" s="313" t="s">
        <v>660</v>
      </c>
      <c r="O23" s="148"/>
      <c r="P23" s="57"/>
      <c r="Q23" s="149"/>
      <c r="R23" s="149"/>
      <c r="S23" s="149"/>
      <c r="T23" s="149"/>
      <c r="U23" s="3"/>
      <c r="V23" s="3"/>
      <c r="W23" s="3"/>
      <c r="X23" s="3"/>
      <c r="Y23" s="3"/>
      <c r="Z23" s="3"/>
      <c r="AA23" s="3"/>
      <c r="AB23" s="3"/>
      <c r="AC23" s="3"/>
      <c r="AD23" s="3"/>
      <c r="AE23" s="3"/>
      <c r="AF23" s="3"/>
      <c r="AG23" s="3"/>
      <c r="AH23" s="3"/>
      <c r="AI23" s="3"/>
    </row>
    <row r="24" spans="1:35" ht="192">
      <c r="A24" s="5"/>
      <c r="B24" s="22" t="s">
        <v>661</v>
      </c>
      <c r="C24" s="49" t="s">
        <v>47</v>
      </c>
      <c r="D24" s="84" t="s">
        <v>662</v>
      </c>
      <c r="E24" s="82" t="s">
        <v>663</v>
      </c>
      <c r="F24" s="84" t="s">
        <v>664</v>
      </c>
      <c r="G24" s="50" t="s">
        <v>645</v>
      </c>
      <c r="H24" s="22" t="s">
        <v>72</v>
      </c>
      <c r="I24" s="82"/>
      <c r="J24" s="82" t="s">
        <v>665</v>
      </c>
      <c r="K24" s="84" t="s">
        <v>666</v>
      </c>
      <c r="L24" s="83" t="s">
        <v>667</v>
      </c>
      <c r="M24" s="82" t="s">
        <v>539</v>
      </c>
      <c r="N24" s="315" t="s">
        <v>668</v>
      </c>
      <c r="O24" s="148"/>
      <c r="P24" s="57"/>
      <c r="Q24" s="149"/>
      <c r="R24" s="149"/>
      <c r="S24" s="149"/>
      <c r="T24" s="149"/>
      <c r="U24" s="3"/>
      <c r="V24" s="3"/>
      <c r="W24" s="3"/>
      <c r="X24" s="3"/>
      <c r="Y24" s="3"/>
      <c r="Z24" s="3"/>
      <c r="AA24" s="3"/>
      <c r="AB24" s="3"/>
      <c r="AC24" s="3"/>
      <c r="AD24" s="3"/>
      <c r="AE24" s="3"/>
      <c r="AF24" s="3"/>
      <c r="AG24" s="3"/>
      <c r="AH24" s="3"/>
      <c r="AI24" s="3"/>
    </row>
    <row r="25" spans="1:35" ht="228">
      <c r="A25" s="5"/>
      <c r="B25" s="22" t="s">
        <v>669</v>
      </c>
      <c r="C25" s="49" t="s">
        <v>47</v>
      </c>
      <c r="D25" s="22" t="s">
        <v>670</v>
      </c>
      <c r="E25" s="22" t="s">
        <v>656</v>
      </c>
      <c r="F25" s="150" t="s">
        <v>671</v>
      </c>
      <c r="G25" s="50" t="s">
        <v>58</v>
      </c>
      <c r="H25" s="22" t="s">
        <v>546</v>
      </c>
      <c r="I25" s="22"/>
      <c r="J25" s="22" t="s">
        <v>672</v>
      </c>
      <c r="K25" s="22" t="s">
        <v>666</v>
      </c>
      <c r="L25" s="22" t="s">
        <v>659</v>
      </c>
      <c r="M25" s="82" t="s">
        <v>539</v>
      </c>
      <c r="N25" s="313" t="s">
        <v>673</v>
      </c>
      <c r="O25" s="148"/>
      <c r="P25" s="57"/>
      <c r="Q25" s="149"/>
      <c r="R25" s="149"/>
      <c r="S25" s="149"/>
      <c r="T25" s="149"/>
      <c r="U25" s="3"/>
      <c r="V25" s="3"/>
      <c r="W25" s="3"/>
      <c r="X25" s="3"/>
      <c r="Y25" s="3"/>
      <c r="Z25" s="3"/>
      <c r="AA25" s="3"/>
      <c r="AB25" s="3"/>
      <c r="AC25" s="3"/>
      <c r="AD25" s="3"/>
      <c r="AE25" s="3"/>
      <c r="AF25" s="3"/>
      <c r="AG25" s="3"/>
      <c r="AH25" s="3"/>
      <c r="AI25" s="3"/>
    </row>
    <row r="26" spans="1:35" ht="409.5">
      <c r="A26" s="5"/>
      <c r="B26" s="22" t="s">
        <v>674</v>
      </c>
      <c r="C26" s="49" t="s">
        <v>47</v>
      </c>
      <c r="D26" s="22" t="s">
        <v>675</v>
      </c>
      <c r="E26" s="22" t="s">
        <v>675</v>
      </c>
      <c r="F26" s="150" t="s">
        <v>676</v>
      </c>
      <c r="G26" s="50" t="s">
        <v>50</v>
      </c>
      <c r="H26" s="22" t="s">
        <v>59</v>
      </c>
      <c r="I26" s="22"/>
      <c r="J26" s="22" t="s">
        <v>602</v>
      </c>
      <c r="K26" s="22" t="s">
        <v>677</v>
      </c>
      <c r="L26" s="22" t="s">
        <v>633</v>
      </c>
      <c r="M26" s="82" t="s">
        <v>539</v>
      </c>
      <c r="N26" s="313" t="s">
        <v>678</v>
      </c>
      <c r="O26" s="148"/>
      <c r="P26" s="57"/>
      <c r="Q26" s="149"/>
      <c r="R26" s="149"/>
      <c r="S26" s="149"/>
      <c r="T26" s="149"/>
      <c r="U26" s="3"/>
      <c r="V26" s="3"/>
      <c r="W26" s="3"/>
      <c r="X26" s="3"/>
      <c r="Y26" s="3"/>
      <c r="Z26" s="3"/>
      <c r="AA26" s="3"/>
      <c r="AB26" s="3"/>
      <c r="AC26" s="3"/>
      <c r="AD26" s="3"/>
      <c r="AE26" s="3"/>
      <c r="AF26" s="3"/>
      <c r="AG26" s="3"/>
      <c r="AH26" s="3"/>
      <c r="AI26" s="3"/>
    </row>
    <row r="27" spans="1:35" ht="156">
      <c r="A27" s="5"/>
      <c r="B27" s="22" t="s">
        <v>679</v>
      </c>
      <c r="C27" s="49" t="s">
        <v>47</v>
      </c>
      <c r="D27" s="22" t="s">
        <v>680</v>
      </c>
      <c r="E27" s="22" t="s">
        <v>680</v>
      </c>
      <c r="F27" s="150" t="s">
        <v>681</v>
      </c>
      <c r="G27" s="50" t="s">
        <v>42</v>
      </c>
      <c r="H27" s="22" t="s">
        <v>59</v>
      </c>
      <c r="I27" s="22"/>
      <c r="J27" s="22" t="s">
        <v>602</v>
      </c>
      <c r="K27" s="22" t="s">
        <v>658</v>
      </c>
      <c r="L27" s="22" t="s">
        <v>633</v>
      </c>
      <c r="M27" s="82" t="s">
        <v>539</v>
      </c>
      <c r="N27" s="313" t="s">
        <v>682</v>
      </c>
      <c r="O27" s="148"/>
      <c r="P27" s="57"/>
      <c r="Q27" s="149"/>
      <c r="R27" s="149"/>
      <c r="S27" s="149"/>
      <c r="T27" s="149"/>
      <c r="U27" s="3"/>
      <c r="V27" s="3"/>
      <c r="W27" s="3"/>
      <c r="X27" s="3"/>
      <c r="Y27" s="3"/>
      <c r="Z27" s="3"/>
      <c r="AA27" s="3"/>
      <c r="AB27" s="3"/>
      <c r="AC27" s="3"/>
      <c r="AD27" s="3"/>
      <c r="AE27" s="3"/>
      <c r="AF27" s="3"/>
      <c r="AG27" s="3"/>
      <c r="AH27" s="3"/>
      <c r="AI27" s="3"/>
    </row>
    <row r="28" spans="1:35" ht="195.75" customHeight="1">
      <c r="A28" s="5"/>
      <c r="B28" s="22" t="s">
        <v>683</v>
      </c>
      <c r="C28" s="49" t="s">
        <v>47</v>
      </c>
      <c r="D28" s="150" t="s">
        <v>684</v>
      </c>
      <c r="E28" s="22" t="s">
        <v>685</v>
      </c>
      <c r="F28" s="150" t="s">
        <v>686</v>
      </c>
      <c r="G28" s="50" t="s">
        <v>50</v>
      </c>
      <c r="H28" s="22" t="s">
        <v>59</v>
      </c>
      <c r="I28" s="22"/>
      <c r="J28" s="22" t="s">
        <v>687</v>
      </c>
      <c r="K28" s="22" t="s">
        <v>638</v>
      </c>
      <c r="L28" s="22" t="s">
        <v>688</v>
      </c>
      <c r="M28" s="82" t="s">
        <v>539</v>
      </c>
      <c r="N28" s="313" t="s">
        <v>689</v>
      </c>
      <c r="O28" s="148"/>
      <c r="P28" s="57"/>
      <c r="Q28" s="149"/>
      <c r="R28" s="149"/>
      <c r="S28" s="149"/>
      <c r="T28" s="149"/>
      <c r="U28" s="3"/>
      <c r="V28" s="3"/>
      <c r="W28" s="3"/>
      <c r="X28" s="3"/>
      <c r="Y28" s="3"/>
      <c r="Z28" s="3"/>
      <c r="AA28" s="3"/>
      <c r="AB28" s="3"/>
      <c r="AC28" s="3"/>
      <c r="AD28" s="3"/>
      <c r="AE28" s="3"/>
      <c r="AF28" s="3"/>
      <c r="AG28" s="3"/>
      <c r="AH28" s="3"/>
      <c r="AI28" s="3"/>
    </row>
    <row r="29" spans="1:35" ht="144">
      <c r="A29" s="5"/>
      <c r="B29" s="22" t="s">
        <v>690</v>
      </c>
      <c r="C29" s="49" t="s">
        <v>47</v>
      </c>
      <c r="D29" s="22" t="s">
        <v>691</v>
      </c>
      <c r="E29" s="22" t="s">
        <v>691</v>
      </c>
      <c r="F29" s="150" t="s">
        <v>692</v>
      </c>
      <c r="G29" s="50" t="s">
        <v>50</v>
      </c>
      <c r="H29" s="22" t="s">
        <v>59</v>
      </c>
      <c r="I29" s="22"/>
      <c r="J29" s="22" t="s">
        <v>687</v>
      </c>
      <c r="K29" s="22" t="s">
        <v>658</v>
      </c>
      <c r="L29" s="22" t="s">
        <v>633</v>
      </c>
      <c r="M29" s="82" t="s">
        <v>539</v>
      </c>
      <c r="N29" s="313" t="s">
        <v>693</v>
      </c>
      <c r="O29" s="148"/>
      <c r="P29" s="57"/>
      <c r="Q29" s="149"/>
      <c r="R29" s="149"/>
      <c r="S29" s="149"/>
      <c r="T29" s="149"/>
      <c r="U29" s="3"/>
      <c r="V29" s="3"/>
      <c r="W29" s="3"/>
      <c r="X29" s="3"/>
      <c r="Y29" s="3"/>
      <c r="Z29" s="3"/>
      <c r="AA29" s="3"/>
      <c r="AB29" s="3"/>
      <c r="AC29" s="3"/>
      <c r="AD29" s="3"/>
      <c r="AE29" s="3"/>
      <c r="AF29" s="3"/>
      <c r="AG29" s="3"/>
      <c r="AH29" s="3"/>
      <c r="AI29" s="3"/>
    </row>
    <row r="30" spans="1:35" ht="108">
      <c r="A30" s="5"/>
      <c r="B30" s="22" t="s">
        <v>694</v>
      </c>
      <c r="C30" s="49" t="s">
        <v>47</v>
      </c>
      <c r="D30" s="150" t="s">
        <v>695</v>
      </c>
      <c r="E30" s="22" t="s">
        <v>696</v>
      </c>
      <c r="F30" s="150" t="s">
        <v>697</v>
      </c>
      <c r="G30" s="50" t="s">
        <v>42</v>
      </c>
      <c r="H30" s="22" t="s">
        <v>59</v>
      </c>
      <c r="I30" s="22"/>
      <c r="J30" s="22" t="s">
        <v>687</v>
      </c>
      <c r="K30" s="22" t="s">
        <v>658</v>
      </c>
      <c r="L30" s="22" t="s">
        <v>698</v>
      </c>
      <c r="M30" s="82" t="s">
        <v>539</v>
      </c>
      <c r="N30" s="313" t="s">
        <v>699</v>
      </c>
      <c r="O30" s="148"/>
      <c r="P30" s="57"/>
      <c r="Q30" s="149"/>
      <c r="R30" s="149"/>
      <c r="S30" s="149"/>
      <c r="T30" s="149"/>
      <c r="U30" s="3"/>
      <c r="V30" s="3"/>
      <c r="W30" s="3"/>
      <c r="X30" s="3"/>
      <c r="Y30" s="3"/>
      <c r="Z30" s="3"/>
      <c r="AA30" s="3"/>
      <c r="AB30" s="3"/>
      <c r="AC30" s="3"/>
      <c r="AD30" s="3"/>
      <c r="AE30" s="3"/>
      <c r="AF30" s="3"/>
      <c r="AG30" s="3"/>
      <c r="AH30" s="3"/>
      <c r="AI30" s="3"/>
    </row>
    <row r="31" spans="1:35" ht="409.5">
      <c r="A31" s="5"/>
      <c r="B31" s="22" t="s">
        <v>700</v>
      </c>
      <c r="C31" s="49" t="s">
        <v>47</v>
      </c>
      <c r="D31" s="150" t="s">
        <v>701</v>
      </c>
      <c r="E31" s="22" t="s">
        <v>702</v>
      </c>
      <c r="F31" s="150" t="s">
        <v>703</v>
      </c>
      <c r="G31" s="50" t="s">
        <v>42</v>
      </c>
      <c r="H31" s="22" t="s">
        <v>135</v>
      </c>
      <c r="I31" s="22"/>
      <c r="J31" s="22" t="s">
        <v>602</v>
      </c>
      <c r="K31" s="22" t="s">
        <v>704</v>
      </c>
      <c r="L31" s="22" t="s">
        <v>705</v>
      </c>
      <c r="M31" s="82" t="s">
        <v>539</v>
      </c>
      <c r="N31" s="313" t="s">
        <v>706</v>
      </c>
      <c r="O31" s="148"/>
      <c r="P31" s="57"/>
      <c r="Q31" s="149" t="s">
        <v>707</v>
      </c>
      <c r="R31" s="149" t="s">
        <v>708</v>
      </c>
      <c r="S31" s="149"/>
      <c r="T31" s="149"/>
      <c r="U31" s="3"/>
      <c r="V31" s="3"/>
      <c r="W31" s="3"/>
      <c r="X31" s="3"/>
      <c r="Y31" s="3"/>
      <c r="Z31" s="3"/>
      <c r="AA31" s="3"/>
      <c r="AB31" s="3"/>
      <c r="AC31" s="3"/>
      <c r="AD31" s="3"/>
      <c r="AE31" s="3"/>
      <c r="AF31" s="3"/>
      <c r="AG31" s="3"/>
      <c r="AH31" s="3"/>
      <c r="AI31" s="3"/>
    </row>
    <row r="32" spans="1:35" ht="276">
      <c r="A32" s="5"/>
      <c r="B32" s="22" t="s">
        <v>709</v>
      </c>
      <c r="C32" s="49" t="s">
        <v>47</v>
      </c>
      <c r="D32" s="150" t="s">
        <v>710</v>
      </c>
      <c r="E32" s="22" t="s">
        <v>711</v>
      </c>
      <c r="F32" s="150" t="s">
        <v>712</v>
      </c>
      <c r="G32" s="50" t="s">
        <v>42</v>
      </c>
      <c r="H32" s="22" t="s">
        <v>59</v>
      </c>
      <c r="I32" s="22"/>
      <c r="J32" s="22" t="s">
        <v>687</v>
      </c>
      <c r="K32" s="22" t="s">
        <v>677</v>
      </c>
      <c r="L32" s="22" t="s">
        <v>713</v>
      </c>
      <c r="M32" s="82" t="s">
        <v>539</v>
      </c>
      <c r="N32" s="313" t="s">
        <v>714</v>
      </c>
      <c r="O32" s="148"/>
      <c r="P32" s="57"/>
      <c r="Q32" s="149"/>
      <c r="R32" s="149"/>
      <c r="S32" s="149"/>
      <c r="T32" s="149"/>
      <c r="U32" s="3"/>
      <c r="V32" s="3"/>
      <c r="W32" s="3"/>
      <c r="X32" s="3"/>
      <c r="Y32" s="3"/>
      <c r="Z32" s="3"/>
      <c r="AA32" s="3"/>
      <c r="AB32" s="3"/>
      <c r="AC32" s="3"/>
      <c r="AD32" s="3"/>
      <c r="AE32" s="3"/>
      <c r="AF32" s="3"/>
      <c r="AG32" s="3"/>
      <c r="AH32" s="3"/>
      <c r="AI32" s="3"/>
    </row>
    <row r="33" spans="1:35" ht="192">
      <c r="A33" s="5"/>
      <c r="B33" s="22" t="s">
        <v>715</v>
      </c>
      <c r="C33" s="49" t="s">
        <v>47</v>
      </c>
      <c r="D33" s="22" t="s">
        <v>716</v>
      </c>
      <c r="E33" s="22" t="s">
        <v>717</v>
      </c>
      <c r="F33" s="150" t="s">
        <v>718</v>
      </c>
      <c r="G33" s="50" t="s">
        <v>42</v>
      </c>
      <c r="H33" s="22" t="s">
        <v>135</v>
      </c>
      <c r="I33" s="22"/>
      <c r="J33" s="22" t="s">
        <v>719</v>
      </c>
      <c r="K33" s="22" t="s">
        <v>720</v>
      </c>
      <c r="L33" s="22" t="s">
        <v>721</v>
      </c>
      <c r="M33" s="82" t="s">
        <v>539</v>
      </c>
      <c r="N33" s="313" t="s">
        <v>722</v>
      </c>
      <c r="O33" s="148"/>
      <c r="P33" s="57"/>
      <c r="Q33" s="149" t="s">
        <v>723</v>
      </c>
      <c r="R33" s="149" t="s">
        <v>724</v>
      </c>
      <c r="S33" s="149"/>
      <c r="T33" s="149"/>
      <c r="U33" s="3"/>
      <c r="V33" s="3"/>
      <c r="W33" s="3"/>
      <c r="X33" s="3"/>
      <c r="Y33" s="3"/>
      <c r="Z33" s="3"/>
      <c r="AA33" s="3"/>
      <c r="AB33" s="3"/>
      <c r="AC33" s="3"/>
      <c r="AD33" s="3"/>
      <c r="AE33" s="3"/>
      <c r="AF33" s="3"/>
      <c r="AG33" s="3"/>
      <c r="AH33" s="3"/>
      <c r="AI33" s="3"/>
    </row>
    <row r="34" spans="1:35" ht="384">
      <c r="A34" s="5"/>
      <c r="B34" s="22" t="s">
        <v>725</v>
      </c>
      <c r="C34" s="49" t="s">
        <v>47</v>
      </c>
      <c r="D34" s="22" t="s">
        <v>726</v>
      </c>
      <c r="E34" s="22" t="s">
        <v>726</v>
      </c>
      <c r="F34" s="150" t="s">
        <v>727</v>
      </c>
      <c r="G34" s="50" t="s">
        <v>50</v>
      </c>
      <c r="H34" s="22" t="s">
        <v>59</v>
      </c>
      <c r="I34" s="22"/>
      <c r="J34" s="22" t="s">
        <v>728</v>
      </c>
      <c r="K34" s="22"/>
      <c r="L34" s="22" t="s">
        <v>633</v>
      </c>
      <c r="M34" s="82" t="s">
        <v>539</v>
      </c>
      <c r="N34" s="313" t="s">
        <v>729</v>
      </c>
      <c r="O34" s="148"/>
      <c r="P34" s="57"/>
      <c r="Q34" s="149"/>
      <c r="R34" s="149"/>
      <c r="S34" s="149"/>
      <c r="T34" s="149"/>
      <c r="U34" s="3"/>
      <c r="V34" s="3"/>
      <c r="W34" s="3"/>
      <c r="X34" s="3"/>
      <c r="Y34" s="3"/>
      <c r="Z34" s="3"/>
      <c r="AA34" s="3"/>
      <c r="AB34" s="3"/>
      <c r="AC34" s="3"/>
      <c r="AD34" s="3"/>
      <c r="AE34" s="3"/>
      <c r="AF34" s="3"/>
      <c r="AG34" s="3"/>
      <c r="AH34" s="3"/>
      <c r="AI34" s="3"/>
    </row>
    <row r="35" spans="1:35" ht="168">
      <c r="A35" s="5"/>
      <c r="B35" s="22" t="s">
        <v>730</v>
      </c>
      <c r="C35" s="49" t="s">
        <v>47</v>
      </c>
      <c r="D35" s="22" t="s">
        <v>731</v>
      </c>
      <c r="E35" s="22" t="s">
        <v>731</v>
      </c>
      <c r="F35" s="150" t="s">
        <v>732</v>
      </c>
      <c r="G35" s="50" t="s">
        <v>645</v>
      </c>
      <c r="H35" s="22" t="s">
        <v>59</v>
      </c>
      <c r="I35" s="22"/>
      <c r="J35" s="22" t="s">
        <v>733</v>
      </c>
      <c r="K35" s="22" t="s">
        <v>677</v>
      </c>
      <c r="L35" s="22" t="s">
        <v>734</v>
      </c>
      <c r="M35" s="82" t="s">
        <v>539</v>
      </c>
      <c r="N35" s="313" t="s">
        <v>735</v>
      </c>
      <c r="O35" s="148"/>
      <c r="P35" s="57"/>
      <c r="Q35" s="149"/>
      <c r="R35" s="149"/>
      <c r="S35" s="149"/>
      <c r="T35" s="149"/>
      <c r="U35" s="3"/>
      <c r="V35" s="3"/>
      <c r="W35" s="3"/>
      <c r="X35" s="3"/>
      <c r="Y35" s="3"/>
      <c r="Z35" s="3"/>
      <c r="AA35" s="3"/>
      <c r="AB35" s="3"/>
      <c r="AC35" s="3"/>
      <c r="AD35" s="3"/>
      <c r="AE35" s="3"/>
      <c r="AF35" s="3"/>
      <c r="AG35" s="3"/>
      <c r="AH35" s="3"/>
      <c r="AI35" s="3"/>
    </row>
    <row r="36" spans="1:35" ht="72">
      <c r="A36" s="5"/>
      <c r="B36" s="22" t="s">
        <v>736</v>
      </c>
      <c r="C36" s="49" t="s">
        <v>47</v>
      </c>
      <c r="D36" s="150" t="s">
        <v>109</v>
      </c>
      <c r="E36" s="22" t="s">
        <v>737</v>
      </c>
      <c r="F36" s="150" t="s">
        <v>738</v>
      </c>
      <c r="G36" s="50" t="s">
        <v>536</v>
      </c>
      <c r="H36" s="22" t="s">
        <v>51</v>
      </c>
      <c r="I36" s="22"/>
      <c r="J36" s="22" t="s">
        <v>733</v>
      </c>
      <c r="K36" s="22" t="s">
        <v>547</v>
      </c>
      <c r="L36" s="22"/>
      <c r="M36" s="82" t="s">
        <v>539</v>
      </c>
      <c r="N36" s="313" t="s">
        <v>739</v>
      </c>
      <c r="O36" s="148"/>
      <c r="P36" s="57" t="s">
        <v>740</v>
      </c>
      <c r="Q36" s="149"/>
      <c r="R36" s="149"/>
      <c r="S36" s="149"/>
      <c r="T36" s="149"/>
      <c r="U36" s="3"/>
      <c r="V36" s="3"/>
      <c r="W36" s="3"/>
      <c r="X36" s="3"/>
      <c r="Y36" s="3"/>
      <c r="Z36" s="3"/>
      <c r="AA36" s="3"/>
      <c r="AB36" s="3"/>
      <c r="AC36" s="3"/>
      <c r="AD36" s="3"/>
      <c r="AE36" s="3"/>
      <c r="AF36" s="3"/>
      <c r="AG36" s="3"/>
      <c r="AH36" s="3"/>
      <c r="AI36" s="3"/>
    </row>
    <row r="37" spans="1:35" ht="36">
      <c r="A37" s="5"/>
      <c r="B37" s="22" t="s">
        <v>741</v>
      </c>
      <c r="C37" s="49" t="s">
        <v>47</v>
      </c>
      <c r="D37" s="22" t="s">
        <v>742</v>
      </c>
      <c r="E37" s="22" t="s">
        <v>742</v>
      </c>
      <c r="F37" s="147" t="s">
        <v>743</v>
      </c>
      <c r="G37" s="50" t="s">
        <v>536</v>
      </c>
      <c r="H37" s="22" t="s">
        <v>59</v>
      </c>
      <c r="I37" s="22"/>
      <c r="J37" s="22" t="s">
        <v>563</v>
      </c>
      <c r="K37" s="22" t="s">
        <v>744</v>
      </c>
      <c r="L37" s="22"/>
      <c r="M37" s="82" t="s">
        <v>539</v>
      </c>
      <c r="N37" s="313" t="s">
        <v>745</v>
      </c>
      <c r="O37" s="148"/>
      <c r="P37" s="57"/>
      <c r="Q37" s="149"/>
      <c r="R37" s="149"/>
      <c r="S37" s="149"/>
      <c r="T37" s="149"/>
      <c r="U37" s="3"/>
      <c r="V37" s="3"/>
      <c r="W37" s="3"/>
      <c r="X37" s="3"/>
      <c r="Y37" s="3"/>
      <c r="Z37" s="3"/>
      <c r="AA37" s="3"/>
      <c r="AB37" s="3"/>
      <c r="AC37" s="3"/>
      <c r="AD37" s="3"/>
      <c r="AE37" s="3"/>
      <c r="AF37" s="3"/>
      <c r="AG37" s="3"/>
      <c r="AH37" s="3"/>
      <c r="AI37" s="3"/>
    </row>
    <row r="38" spans="1:35" ht="36">
      <c r="A38" s="5"/>
      <c r="B38" s="22" t="s">
        <v>746</v>
      </c>
      <c r="C38" s="49" t="s">
        <v>47</v>
      </c>
      <c r="D38" s="22" t="s">
        <v>747</v>
      </c>
      <c r="E38" s="22" t="s">
        <v>747</v>
      </c>
      <c r="F38" s="147" t="s">
        <v>748</v>
      </c>
      <c r="G38" s="50" t="s">
        <v>536</v>
      </c>
      <c r="H38" s="22" t="s">
        <v>59</v>
      </c>
      <c r="I38" s="22"/>
      <c r="J38" s="22" t="s">
        <v>563</v>
      </c>
      <c r="K38" s="22" t="s">
        <v>744</v>
      </c>
      <c r="L38" s="22"/>
      <c r="M38" s="82" t="s">
        <v>539</v>
      </c>
      <c r="N38" s="313" t="s">
        <v>749</v>
      </c>
      <c r="O38" s="148"/>
      <c r="P38" s="57"/>
      <c r="Q38" s="149"/>
      <c r="R38" s="149"/>
      <c r="S38" s="149"/>
      <c r="T38" s="149"/>
      <c r="U38" s="3"/>
      <c r="V38" s="3"/>
      <c r="W38" s="3"/>
      <c r="X38" s="3"/>
      <c r="Y38" s="3"/>
      <c r="Z38" s="3"/>
      <c r="AA38" s="3"/>
      <c r="AB38" s="3"/>
      <c r="AC38" s="3"/>
      <c r="AD38" s="3"/>
      <c r="AE38" s="3"/>
      <c r="AF38" s="3"/>
      <c r="AG38" s="3"/>
      <c r="AH38" s="3"/>
      <c r="AI38" s="3"/>
    </row>
    <row r="39" spans="1:35" ht="63" customHeight="1">
      <c r="A39" s="5"/>
      <c r="B39" s="22" t="s">
        <v>750</v>
      </c>
      <c r="C39" s="49" t="s">
        <v>47</v>
      </c>
      <c r="D39" s="147" t="s">
        <v>751</v>
      </c>
      <c r="E39" s="22" t="s">
        <v>752</v>
      </c>
      <c r="F39" s="147" t="s">
        <v>753</v>
      </c>
      <c r="G39" s="50" t="s">
        <v>536</v>
      </c>
      <c r="H39" s="22" t="s">
        <v>66</v>
      </c>
      <c r="I39" s="22"/>
      <c r="J39" s="22" t="s">
        <v>728</v>
      </c>
      <c r="K39" s="22"/>
      <c r="L39" s="22"/>
      <c r="M39" s="82" t="s">
        <v>539</v>
      </c>
      <c r="N39" s="313" t="s">
        <v>754</v>
      </c>
      <c r="O39" s="148"/>
      <c r="P39" s="57"/>
      <c r="Q39" s="149"/>
      <c r="R39" s="149"/>
      <c r="S39" s="149"/>
      <c r="T39" s="149"/>
      <c r="U39" s="3"/>
      <c r="V39" s="3"/>
      <c r="W39" s="3"/>
      <c r="X39" s="3"/>
      <c r="Y39" s="3"/>
      <c r="Z39" s="3"/>
      <c r="AA39" s="3"/>
      <c r="AB39" s="3"/>
      <c r="AC39" s="3"/>
      <c r="AD39" s="3"/>
      <c r="AE39" s="3"/>
      <c r="AF39" s="3"/>
      <c r="AG39" s="3"/>
      <c r="AH39" s="3"/>
      <c r="AI39" s="3"/>
    </row>
    <row r="40" spans="1:35" ht="278.25" customHeight="1">
      <c r="A40" s="5"/>
      <c r="B40" s="22" t="s">
        <v>755</v>
      </c>
      <c r="C40" s="49" t="s">
        <v>47</v>
      </c>
      <c r="D40" s="147" t="s">
        <v>215</v>
      </c>
      <c r="E40" s="22" t="s">
        <v>756</v>
      </c>
      <c r="F40" s="147" t="s">
        <v>216</v>
      </c>
      <c r="G40" s="50" t="s">
        <v>50</v>
      </c>
      <c r="H40" s="22" t="s">
        <v>135</v>
      </c>
      <c r="I40" s="22"/>
      <c r="J40" s="22" t="s">
        <v>757</v>
      </c>
      <c r="K40" s="22"/>
      <c r="L40" s="22"/>
      <c r="M40" s="82" t="s">
        <v>539</v>
      </c>
      <c r="N40" s="313" t="s">
        <v>758</v>
      </c>
      <c r="O40" s="148"/>
      <c r="P40" s="50" t="s">
        <v>536</v>
      </c>
      <c r="Q40" s="149" t="s">
        <v>759</v>
      </c>
      <c r="R40" s="149" t="s">
        <v>760</v>
      </c>
      <c r="S40" s="149" t="s">
        <v>761</v>
      </c>
      <c r="T40" s="149" t="s">
        <v>762</v>
      </c>
      <c r="U40" s="3"/>
      <c r="V40" s="3"/>
      <c r="W40" s="3"/>
      <c r="X40" s="3"/>
      <c r="Y40" s="3"/>
      <c r="Z40" s="3"/>
      <c r="AA40" s="3"/>
      <c r="AB40" s="3"/>
      <c r="AC40" s="3"/>
      <c r="AD40" s="3"/>
      <c r="AE40" s="3"/>
      <c r="AF40" s="3"/>
      <c r="AG40" s="3"/>
      <c r="AH40" s="3"/>
      <c r="AI40" s="3"/>
    </row>
    <row r="41" spans="1:35" ht="36">
      <c r="A41" s="5"/>
      <c r="B41" s="22" t="s">
        <v>763</v>
      </c>
      <c r="C41" s="49" t="s">
        <v>47</v>
      </c>
      <c r="D41" s="22" t="s">
        <v>764</v>
      </c>
      <c r="E41" s="22" t="s">
        <v>764</v>
      </c>
      <c r="F41" s="147" t="s">
        <v>765</v>
      </c>
      <c r="G41" s="50" t="s">
        <v>536</v>
      </c>
      <c r="H41" s="22" t="s">
        <v>59</v>
      </c>
      <c r="I41" s="22"/>
      <c r="J41" s="22" t="s">
        <v>766</v>
      </c>
      <c r="K41" s="22"/>
      <c r="L41" s="22"/>
      <c r="M41" s="82" t="s">
        <v>539</v>
      </c>
      <c r="N41" s="313" t="s">
        <v>767</v>
      </c>
      <c r="O41" s="148"/>
      <c r="P41" s="57"/>
      <c r="Q41" s="149"/>
      <c r="R41" s="149"/>
      <c r="S41" s="149"/>
      <c r="T41" s="149"/>
      <c r="U41" s="3"/>
      <c r="V41" s="3"/>
      <c r="W41" s="3"/>
      <c r="X41" s="3"/>
      <c r="Y41" s="3"/>
      <c r="Z41" s="3"/>
      <c r="AA41" s="3"/>
      <c r="AB41" s="3"/>
      <c r="AC41" s="3"/>
      <c r="AD41" s="3"/>
      <c r="AE41" s="3"/>
      <c r="AF41" s="3"/>
      <c r="AG41" s="3"/>
      <c r="AH41" s="3"/>
      <c r="AI41" s="3"/>
    </row>
    <row r="42" spans="1:35" ht="36">
      <c r="A42" s="5"/>
      <c r="B42" s="22" t="s">
        <v>768</v>
      </c>
      <c r="C42" s="49" t="s">
        <v>47</v>
      </c>
      <c r="D42" s="150" t="s">
        <v>769</v>
      </c>
      <c r="E42" s="22" t="s">
        <v>737</v>
      </c>
      <c r="F42" s="150" t="s">
        <v>770</v>
      </c>
      <c r="G42" s="50" t="s">
        <v>536</v>
      </c>
      <c r="H42" s="22" t="s">
        <v>59</v>
      </c>
      <c r="I42" s="22"/>
      <c r="J42" s="22" t="s">
        <v>766</v>
      </c>
      <c r="K42" s="22"/>
      <c r="L42" s="22"/>
      <c r="M42" s="82" t="s">
        <v>539</v>
      </c>
      <c r="N42" s="313" t="s">
        <v>771</v>
      </c>
      <c r="O42" s="148"/>
      <c r="P42" s="86"/>
      <c r="Q42" s="149"/>
      <c r="R42" s="149"/>
      <c r="S42" s="149"/>
      <c r="T42" s="149"/>
      <c r="U42" s="3"/>
      <c r="V42" s="3"/>
      <c r="W42" s="3"/>
      <c r="X42" s="3"/>
      <c r="Y42" s="3"/>
      <c r="Z42" s="3"/>
      <c r="AA42" s="3"/>
      <c r="AB42" s="3"/>
      <c r="AC42" s="3"/>
      <c r="AD42" s="3"/>
      <c r="AE42" s="3"/>
      <c r="AF42" s="3"/>
      <c r="AG42" s="3"/>
      <c r="AH42" s="3"/>
      <c r="AI42" s="3"/>
    </row>
    <row r="43" spans="1:35" ht="24">
      <c r="A43" s="5"/>
      <c r="B43" s="22" t="s">
        <v>772</v>
      </c>
      <c r="C43" s="49" t="s">
        <v>47</v>
      </c>
      <c r="D43" s="150" t="s">
        <v>773</v>
      </c>
      <c r="E43" s="22" t="s">
        <v>737</v>
      </c>
      <c r="F43" s="150" t="s">
        <v>774</v>
      </c>
      <c r="G43" s="50" t="s">
        <v>536</v>
      </c>
      <c r="H43" s="22" t="s">
        <v>59</v>
      </c>
      <c r="I43" s="22"/>
      <c r="J43" s="22" t="s">
        <v>766</v>
      </c>
      <c r="K43" s="22"/>
      <c r="L43" s="22"/>
      <c r="M43" s="82" t="s">
        <v>539</v>
      </c>
      <c r="N43" s="313" t="s">
        <v>775</v>
      </c>
      <c r="O43" s="148"/>
      <c r="P43" s="57"/>
      <c r="Q43" s="149"/>
      <c r="R43" s="149"/>
      <c r="S43" s="149"/>
      <c r="T43" s="149"/>
      <c r="U43" s="3"/>
      <c r="V43" s="3"/>
      <c r="W43" s="3"/>
      <c r="X43" s="3"/>
      <c r="Y43" s="3"/>
      <c r="Z43" s="3"/>
      <c r="AA43" s="3"/>
      <c r="AB43" s="3"/>
      <c r="AC43" s="3"/>
      <c r="AD43" s="3"/>
      <c r="AE43" s="3"/>
      <c r="AF43" s="3"/>
      <c r="AG43" s="3"/>
      <c r="AH43" s="3"/>
      <c r="AI43" s="3"/>
    </row>
    <row r="44" spans="1:35" ht="24">
      <c r="A44" s="5"/>
      <c r="B44" s="22" t="s">
        <v>776</v>
      </c>
      <c r="C44" s="49" t="s">
        <v>47</v>
      </c>
      <c r="D44" s="22" t="s">
        <v>777</v>
      </c>
      <c r="E44" s="22" t="s">
        <v>777</v>
      </c>
      <c r="F44" s="150" t="s">
        <v>778</v>
      </c>
      <c r="G44" s="50" t="s">
        <v>536</v>
      </c>
      <c r="H44" s="22" t="s">
        <v>59</v>
      </c>
      <c r="I44" s="22"/>
      <c r="J44" s="22" t="s">
        <v>766</v>
      </c>
      <c r="K44" s="22"/>
      <c r="L44" s="22"/>
      <c r="M44" s="82" t="s">
        <v>539</v>
      </c>
      <c r="N44" s="313" t="s">
        <v>779</v>
      </c>
      <c r="O44" s="148"/>
      <c r="P44" s="57"/>
      <c r="Q44" s="149"/>
      <c r="R44" s="149"/>
      <c r="S44" s="149"/>
      <c r="T44" s="149"/>
      <c r="U44" s="3"/>
      <c r="V44" s="3"/>
      <c r="W44" s="3"/>
      <c r="X44" s="3"/>
      <c r="Y44" s="3"/>
      <c r="Z44" s="3"/>
      <c r="AA44" s="3"/>
      <c r="AB44" s="3"/>
      <c r="AC44" s="3"/>
      <c r="AD44" s="3"/>
      <c r="AE44" s="3"/>
      <c r="AF44" s="3"/>
      <c r="AG44" s="3"/>
      <c r="AH44" s="3"/>
      <c r="AI44" s="3"/>
    </row>
    <row r="45" spans="1:35" ht="36">
      <c r="A45" s="5"/>
      <c r="B45" s="22" t="s">
        <v>780</v>
      </c>
      <c r="C45" s="49" t="s">
        <v>47</v>
      </c>
      <c r="D45" s="22" t="s">
        <v>781</v>
      </c>
      <c r="E45" s="22" t="s">
        <v>781</v>
      </c>
      <c r="F45" s="147" t="s">
        <v>782</v>
      </c>
      <c r="G45" s="50" t="s">
        <v>536</v>
      </c>
      <c r="H45" s="22" t="s">
        <v>59</v>
      </c>
      <c r="I45" s="22"/>
      <c r="J45" s="22" t="s">
        <v>728</v>
      </c>
      <c r="K45" s="22" t="s">
        <v>783</v>
      </c>
      <c r="L45" s="22"/>
      <c r="M45" s="82" t="s">
        <v>539</v>
      </c>
      <c r="N45" s="313" t="s">
        <v>784</v>
      </c>
      <c r="O45" s="148"/>
      <c r="P45" s="57"/>
      <c r="Q45" s="149"/>
      <c r="R45" s="149"/>
      <c r="S45" s="149"/>
      <c r="T45" s="149"/>
      <c r="U45" s="3"/>
      <c r="V45" s="3"/>
      <c r="W45" s="3"/>
      <c r="X45" s="3"/>
      <c r="Y45" s="3"/>
      <c r="Z45" s="3"/>
      <c r="AA45" s="3"/>
      <c r="AB45" s="3"/>
      <c r="AC45" s="3"/>
      <c r="AD45" s="3"/>
      <c r="AE45" s="3"/>
      <c r="AF45" s="3"/>
      <c r="AG45" s="3"/>
      <c r="AH45" s="3"/>
      <c r="AI45" s="3"/>
    </row>
    <row r="46" spans="1:35" ht="24">
      <c r="A46" s="5"/>
      <c r="B46" s="22" t="s">
        <v>785</v>
      </c>
      <c r="C46" s="49" t="s">
        <v>47</v>
      </c>
      <c r="D46" s="22" t="s">
        <v>84</v>
      </c>
      <c r="E46" s="22" t="s">
        <v>84</v>
      </c>
      <c r="F46" s="147" t="s">
        <v>786</v>
      </c>
      <c r="G46" s="50" t="s">
        <v>536</v>
      </c>
      <c r="H46" s="22" t="s">
        <v>51</v>
      </c>
      <c r="I46" s="22"/>
      <c r="J46" s="22" t="s">
        <v>766</v>
      </c>
      <c r="K46" s="22"/>
      <c r="L46" s="22"/>
      <c r="M46" s="82" t="s">
        <v>539</v>
      </c>
      <c r="N46" s="313" t="s">
        <v>787</v>
      </c>
      <c r="O46" s="148"/>
      <c r="P46" s="57"/>
      <c r="Q46" s="149"/>
      <c r="R46" s="149"/>
      <c r="S46" s="149"/>
      <c r="T46" s="149"/>
      <c r="U46" s="3"/>
      <c r="V46" s="3"/>
      <c r="W46" s="3"/>
      <c r="X46" s="3"/>
      <c r="Y46" s="3"/>
      <c r="Z46" s="3"/>
      <c r="AA46" s="3"/>
      <c r="AB46" s="3"/>
      <c r="AC46" s="3"/>
      <c r="AD46" s="3"/>
      <c r="AE46" s="3"/>
      <c r="AF46" s="3"/>
      <c r="AG46" s="3"/>
      <c r="AH46" s="3"/>
      <c r="AI46" s="3"/>
    </row>
    <row r="47" spans="1:35" ht="84">
      <c r="A47" s="5"/>
      <c r="B47" s="22" t="s">
        <v>788</v>
      </c>
      <c r="C47" s="49" t="s">
        <v>47</v>
      </c>
      <c r="D47" s="22" t="s">
        <v>789</v>
      </c>
      <c r="E47" s="22" t="s">
        <v>789</v>
      </c>
      <c r="F47" s="150" t="s">
        <v>790</v>
      </c>
      <c r="G47" s="50" t="s">
        <v>58</v>
      </c>
      <c r="H47" s="22" t="s">
        <v>59</v>
      </c>
      <c r="I47" s="22"/>
      <c r="J47" s="22" t="s">
        <v>766</v>
      </c>
      <c r="K47" s="22"/>
      <c r="L47" s="22"/>
      <c r="M47" s="82" t="s">
        <v>539</v>
      </c>
      <c r="N47" s="313" t="s">
        <v>791</v>
      </c>
      <c r="O47" s="148"/>
      <c r="P47" s="57"/>
      <c r="Q47" s="149"/>
      <c r="R47" s="149"/>
      <c r="S47" s="149"/>
      <c r="T47" s="149"/>
      <c r="U47" s="3"/>
      <c r="V47" s="3"/>
      <c r="W47" s="3"/>
      <c r="X47" s="3"/>
      <c r="Y47" s="3"/>
      <c r="Z47" s="3"/>
      <c r="AA47" s="3"/>
      <c r="AB47" s="3"/>
      <c r="AC47" s="3"/>
      <c r="AD47" s="3"/>
      <c r="AE47" s="3"/>
      <c r="AF47" s="3"/>
      <c r="AG47" s="3"/>
      <c r="AH47" s="3"/>
      <c r="AI47" s="3"/>
    </row>
    <row r="48" spans="1:35" ht="409.5">
      <c r="A48" s="5"/>
      <c r="B48" s="22" t="s">
        <v>146</v>
      </c>
      <c r="C48" s="49" t="s">
        <v>47</v>
      </c>
      <c r="D48" s="151" t="s">
        <v>141</v>
      </c>
      <c r="E48" s="87" t="s">
        <v>792</v>
      </c>
      <c r="F48" s="151" t="s">
        <v>143</v>
      </c>
      <c r="G48" s="50" t="s">
        <v>58</v>
      </c>
      <c r="H48" s="22" t="s">
        <v>43</v>
      </c>
      <c r="I48" s="88"/>
      <c r="J48" s="89">
        <f>200000000/1.1</f>
        <v>181818181.81818181</v>
      </c>
      <c r="K48" s="87"/>
      <c r="L48" s="88"/>
      <c r="M48" s="95" t="s">
        <v>539</v>
      </c>
      <c r="N48" s="313" t="s">
        <v>793</v>
      </c>
      <c r="O48" s="148"/>
      <c r="P48" s="91"/>
      <c r="Q48" s="149" t="s">
        <v>794</v>
      </c>
      <c r="R48" s="149" t="s">
        <v>795</v>
      </c>
      <c r="S48" s="149"/>
      <c r="T48" s="149"/>
      <c r="U48" s="3"/>
      <c r="V48" s="3"/>
      <c r="W48" s="3"/>
      <c r="X48" s="3"/>
      <c r="Y48" s="3"/>
      <c r="Z48" s="3"/>
      <c r="AA48" s="3"/>
      <c r="AB48" s="3"/>
      <c r="AC48" s="3"/>
      <c r="AD48" s="3"/>
      <c r="AE48" s="3"/>
      <c r="AF48" s="3"/>
      <c r="AG48" s="3"/>
      <c r="AH48" s="3"/>
      <c r="AI48" s="3"/>
    </row>
    <row r="49" spans="1:35" ht="84">
      <c r="A49" s="5"/>
      <c r="B49" s="22" t="s">
        <v>796</v>
      </c>
      <c r="C49" s="49" t="s">
        <v>47</v>
      </c>
      <c r="D49" s="151" t="s">
        <v>797</v>
      </c>
      <c r="E49" s="87" t="s">
        <v>656</v>
      </c>
      <c r="F49" s="151" t="s">
        <v>798</v>
      </c>
      <c r="G49" s="50" t="s">
        <v>42</v>
      </c>
      <c r="H49" s="22" t="s">
        <v>51</v>
      </c>
      <c r="I49" s="88"/>
      <c r="J49" s="88"/>
      <c r="K49" s="87" t="s">
        <v>799</v>
      </c>
      <c r="L49" s="88"/>
      <c r="M49" s="82" t="s">
        <v>539</v>
      </c>
      <c r="N49" s="313" t="s">
        <v>800</v>
      </c>
      <c r="O49" s="148"/>
      <c r="P49" s="91"/>
      <c r="Q49" s="149"/>
      <c r="R49" s="149"/>
      <c r="S49" s="149"/>
      <c r="T49" s="149"/>
      <c r="U49" s="3"/>
      <c r="V49" s="3"/>
      <c r="W49" s="3"/>
      <c r="X49" s="3"/>
      <c r="Y49" s="3"/>
      <c r="Z49" s="3"/>
      <c r="AA49" s="3"/>
      <c r="AB49" s="3"/>
      <c r="AC49" s="3"/>
      <c r="AD49" s="3"/>
      <c r="AE49" s="3"/>
      <c r="AF49" s="3"/>
      <c r="AG49" s="3"/>
      <c r="AH49" s="3"/>
      <c r="AI49" s="3"/>
    </row>
    <row r="50" spans="1:35" ht="409.5">
      <c r="A50" s="5"/>
      <c r="B50" s="22" t="s">
        <v>801</v>
      </c>
      <c r="C50" s="49" t="s">
        <v>47</v>
      </c>
      <c r="D50" s="151" t="s">
        <v>802</v>
      </c>
      <c r="E50" s="87" t="s">
        <v>534</v>
      </c>
      <c r="F50" s="151" t="s">
        <v>803</v>
      </c>
      <c r="G50" s="50" t="s">
        <v>50</v>
      </c>
      <c r="H50" s="22" t="s">
        <v>135</v>
      </c>
      <c r="I50" s="88"/>
      <c r="J50" s="87" t="s">
        <v>163</v>
      </c>
      <c r="K50" s="87" t="s">
        <v>804</v>
      </c>
      <c r="L50" s="88"/>
      <c r="M50" s="82" t="s">
        <v>539</v>
      </c>
      <c r="N50" s="313" t="s">
        <v>805</v>
      </c>
      <c r="O50" s="148"/>
      <c r="P50" s="91"/>
      <c r="Q50" s="149" t="s">
        <v>806</v>
      </c>
      <c r="R50" s="149"/>
      <c r="S50" s="149"/>
      <c r="T50" s="149"/>
      <c r="U50" s="3"/>
      <c r="V50" s="3"/>
      <c r="W50" s="3"/>
      <c r="X50" s="3"/>
      <c r="Y50" s="3"/>
      <c r="Z50" s="3"/>
      <c r="AA50" s="3"/>
      <c r="AB50" s="3"/>
      <c r="AC50" s="3"/>
      <c r="AD50" s="3"/>
      <c r="AE50" s="3"/>
      <c r="AF50" s="3"/>
      <c r="AG50" s="3"/>
      <c r="AH50" s="3"/>
      <c r="AI50" s="3"/>
    </row>
    <row r="51" spans="1:35" ht="409.5">
      <c r="A51" s="5"/>
      <c r="B51" s="22" t="s">
        <v>807</v>
      </c>
      <c r="C51" s="49" t="s">
        <v>47</v>
      </c>
      <c r="D51" s="150" t="s">
        <v>808</v>
      </c>
      <c r="E51" s="22" t="s">
        <v>809</v>
      </c>
      <c r="F51" s="150" t="s">
        <v>810</v>
      </c>
      <c r="G51" s="50" t="s">
        <v>50</v>
      </c>
      <c r="H51" s="22" t="s">
        <v>135</v>
      </c>
      <c r="I51" s="92"/>
      <c r="J51" s="92">
        <v>45667</v>
      </c>
      <c r="K51" s="22" t="s">
        <v>811</v>
      </c>
      <c r="L51" s="22"/>
      <c r="M51" s="82" t="s">
        <v>539</v>
      </c>
      <c r="N51" s="313" t="s">
        <v>812</v>
      </c>
      <c r="O51" s="148"/>
      <c r="P51" s="57"/>
      <c r="Q51" s="149"/>
      <c r="R51" s="149"/>
      <c r="S51" s="149"/>
      <c r="T51" s="149"/>
      <c r="U51" s="3"/>
      <c r="V51" s="3"/>
      <c r="W51" s="3"/>
      <c r="X51" s="3"/>
      <c r="Y51" s="3"/>
      <c r="Z51" s="3"/>
      <c r="AA51" s="3"/>
      <c r="AB51" s="3"/>
      <c r="AC51" s="3"/>
      <c r="AD51" s="3"/>
      <c r="AE51" s="3"/>
      <c r="AF51" s="3"/>
      <c r="AG51" s="3"/>
      <c r="AH51" s="3"/>
      <c r="AI51" s="3"/>
    </row>
    <row r="52" spans="1:35" ht="409.5">
      <c r="A52" s="5"/>
      <c r="B52" s="22" t="s">
        <v>813</v>
      </c>
      <c r="C52" s="49" t="s">
        <v>47</v>
      </c>
      <c r="D52" s="150" t="s">
        <v>814</v>
      </c>
      <c r="E52" s="22" t="s">
        <v>814</v>
      </c>
      <c r="F52" s="150" t="s">
        <v>815</v>
      </c>
      <c r="G52" s="50" t="s">
        <v>50</v>
      </c>
      <c r="H52" s="22" t="s">
        <v>66</v>
      </c>
      <c r="I52" s="92"/>
      <c r="J52" s="92"/>
      <c r="K52" s="22"/>
      <c r="L52" s="22"/>
      <c r="M52" s="82" t="s">
        <v>539</v>
      </c>
      <c r="N52" s="313" t="s">
        <v>816</v>
      </c>
      <c r="O52" s="148"/>
      <c r="P52" s="57"/>
      <c r="Q52" s="149"/>
      <c r="R52" s="149"/>
      <c r="S52" s="149"/>
      <c r="T52" s="149"/>
      <c r="U52" s="3"/>
      <c r="V52" s="3"/>
      <c r="W52" s="3"/>
      <c r="X52" s="3"/>
      <c r="Y52" s="3"/>
      <c r="Z52" s="3"/>
      <c r="AA52" s="3"/>
      <c r="AB52" s="3"/>
      <c r="AC52" s="3"/>
      <c r="AD52" s="3"/>
      <c r="AE52" s="3"/>
      <c r="AF52" s="3"/>
      <c r="AG52" s="3"/>
      <c r="AH52" s="3"/>
      <c r="AI52" s="3"/>
    </row>
    <row r="53" spans="1:35" ht="108">
      <c r="A53" s="5"/>
      <c r="B53" s="22" t="s">
        <v>817</v>
      </c>
      <c r="C53" s="49" t="s">
        <v>47</v>
      </c>
      <c r="D53" s="150" t="s">
        <v>818</v>
      </c>
      <c r="E53" s="22" t="s">
        <v>818</v>
      </c>
      <c r="F53" s="150" t="s">
        <v>819</v>
      </c>
      <c r="G53" s="50" t="s">
        <v>42</v>
      </c>
      <c r="H53" s="22" t="s">
        <v>66</v>
      </c>
      <c r="I53" s="92"/>
      <c r="J53" s="92"/>
      <c r="K53" s="22"/>
      <c r="L53" s="22"/>
      <c r="M53" s="82" t="s">
        <v>539</v>
      </c>
      <c r="N53" s="313" t="s">
        <v>820</v>
      </c>
      <c r="O53" s="148"/>
      <c r="P53" s="57"/>
      <c r="Q53" s="149"/>
      <c r="R53" s="149"/>
      <c r="S53" s="149"/>
      <c r="T53" s="149"/>
      <c r="U53" s="3"/>
      <c r="V53" s="3"/>
      <c r="W53" s="3"/>
      <c r="X53" s="3"/>
      <c r="Y53" s="3"/>
      <c r="Z53" s="3"/>
      <c r="AA53" s="3"/>
      <c r="AB53" s="3"/>
      <c r="AC53" s="3"/>
      <c r="AD53" s="3"/>
      <c r="AE53" s="3"/>
      <c r="AF53" s="3"/>
      <c r="AG53" s="3"/>
      <c r="AH53" s="3"/>
      <c r="AI53" s="3"/>
    </row>
    <row r="54" spans="1:35" ht="409.5">
      <c r="A54" s="5"/>
      <c r="B54" s="22" t="s">
        <v>821</v>
      </c>
      <c r="C54" s="49" t="s">
        <v>47</v>
      </c>
      <c r="D54" s="152" t="s">
        <v>822</v>
      </c>
      <c r="E54" s="60" t="s">
        <v>823</v>
      </c>
      <c r="F54" s="152" t="s">
        <v>824</v>
      </c>
      <c r="G54" s="50" t="s">
        <v>42</v>
      </c>
      <c r="H54" s="22" t="s">
        <v>66</v>
      </c>
      <c r="I54" s="60"/>
      <c r="J54" s="60"/>
      <c r="K54" s="60"/>
      <c r="L54" s="60"/>
      <c r="M54" s="95" t="s">
        <v>539</v>
      </c>
      <c r="N54" s="313" t="s">
        <v>825</v>
      </c>
      <c r="O54" s="148">
        <v>60000</v>
      </c>
      <c r="P54" s="94"/>
      <c r="Q54" s="149"/>
      <c r="R54" s="149"/>
      <c r="S54" s="149"/>
      <c r="T54" s="149"/>
      <c r="U54" s="3"/>
      <c r="V54" s="3"/>
      <c r="W54" s="3"/>
      <c r="X54" s="3"/>
      <c r="Y54" s="3"/>
      <c r="Z54" s="3"/>
      <c r="AA54" s="3"/>
      <c r="AB54" s="3"/>
      <c r="AC54" s="3"/>
      <c r="AD54" s="3"/>
      <c r="AE54" s="3"/>
      <c r="AF54" s="3"/>
      <c r="AG54" s="3"/>
      <c r="AH54" s="3"/>
      <c r="AI54" s="3"/>
    </row>
    <row r="55" spans="1:35" ht="324">
      <c r="A55" s="5"/>
      <c r="B55" s="22" t="s">
        <v>826</v>
      </c>
      <c r="C55" s="49" t="s">
        <v>47</v>
      </c>
      <c r="D55" s="152" t="s">
        <v>827</v>
      </c>
      <c r="E55" s="60" t="s">
        <v>828</v>
      </c>
      <c r="F55" s="152" t="s">
        <v>829</v>
      </c>
      <c r="G55" s="50" t="s">
        <v>42</v>
      </c>
      <c r="H55" s="22" t="s">
        <v>59</v>
      </c>
      <c r="I55" s="60"/>
      <c r="J55" s="60"/>
      <c r="K55" s="60"/>
      <c r="L55" s="60"/>
      <c r="M55" s="95" t="s">
        <v>539</v>
      </c>
      <c r="N55" s="313" t="s">
        <v>830</v>
      </c>
      <c r="O55" s="148"/>
      <c r="P55" s="94"/>
      <c r="Q55" s="149"/>
      <c r="R55" s="149"/>
      <c r="S55" s="149"/>
      <c r="T55" s="149"/>
      <c r="U55" s="3"/>
      <c r="V55" s="3"/>
      <c r="W55" s="3"/>
      <c r="X55" s="3"/>
      <c r="Y55" s="3"/>
      <c r="Z55" s="3"/>
      <c r="AA55" s="3"/>
      <c r="AB55" s="3"/>
      <c r="AC55" s="3"/>
      <c r="AD55" s="3"/>
      <c r="AE55" s="3"/>
      <c r="AF55" s="3"/>
      <c r="AG55" s="3"/>
      <c r="AH55" s="3"/>
      <c r="AI55" s="3"/>
    </row>
    <row r="56" spans="1:35" ht="409.5">
      <c r="A56" s="5"/>
      <c r="B56" s="22" t="s">
        <v>831</v>
      </c>
      <c r="C56" s="49" t="s">
        <v>47</v>
      </c>
      <c r="D56" s="152" t="s">
        <v>832</v>
      </c>
      <c r="E56" s="60" t="s">
        <v>833</v>
      </c>
      <c r="F56" s="152" t="s">
        <v>834</v>
      </c>
      <c r="G56" s="50" t="s">
        <v>645</v>
      </c>
      <c r="H56" s="22" t="s">
        <v>72</v>
      </c>
      <c r="I56" s="60"/>
      <c r="J56" s="60"/>
      <c r="K56" s="60"/>
      <c r="L56" s="60"/>
      <c r="M56" s="95" t="s">
        <v>539</v>
      </c>
      <c r="N56" s="96" t="s">
        <v>835</v>
      </c>
      <c r="O56" s="148"/>
      <c r="P56" s="94"/>
      <c r="Q56" s="149"/>
      <c r="R56" s="149"/>
      <c r="S56" s="149"/>
      <c r="T56" s="149"/>
      <c r="U56" s="3"/>
      <c r="V56" s="3"/>
      <c r="W56" s="3"/>
      <c r="X56" s="3"/>
      <c r="Y56" s="3"/>
      <c r="Z56" s="3"/>
      <c r="AA56" s="3"/>
      <c r="AB56" s="3"/>
      <c r="AC56" s="3"/>
      <c r="AD56" s="3"/>
      <c r="AE56" s="3"/>
      <c r="AF56" s="3"/>
      <c r="AG56" s="3"/>
      <c r="AH56" s="3"/>
      <c r="AI56" s="3"/>
    </row>
    <row r="57" spans="1:35" ht="409.5">
      <c r="A57" s="5"/>
      <c r="B57" s="22" t="s">
        <v>836</v>
      </c>
      <c r="C57" s="49" t="s">
        <v>47</v>
      </c>
      <c r="D57" s="152" t="s">
        <v>837</v>
      </c>
      <c r="E57" s="60" t="s">
        <v>656</v>
      </c>
      <c r="F57" s="152" t="s">
        <v>838</v>
      </c>
      <c r="G57" s="50" t="s">
        <v>42</v>
      </c>
      <c r="H57" s="22" t="s">
        <v>51</v>
      </c>
      <c r="I57" s="60"/>
      <c r="J57" s="60"/>
      <c r="K57" s="60"/>
      <c r="L57" s="60"/>
      <c r="M57" s="95" t="s">
        <v>539</v>
      </c>
      <c r="N57" s="96" t="s">
        <v>839</v>
      </c>
      <c r="O57" s="148"/>
      <c r="P57" s="94"/>
      <c r="Q57" s="149"/>
      <c r="R57" s="149"/>
      <c r="S57" s="149"/>
      <c r="T57" s="149"/>
      <c r="U57" s="3"/>
      <c r="V57" s="3"/>
      <c r="W57" s="3"/>
      <c r="X57" s="3"/>
      <c r="Y57" s="3"/>
      <c r="Z57" s="3"/>
      <c r="AA57" s="3"/>
      <c r="AB57" s="3"/>
      <c r="AC57" s="3"/>
      <c r="AD57" s="3"/>
      <c r="AE57" s="3"/>
      <c r="AF57" s="3"/>
      <c r="AG57" s="3"/>
      <c r="AH57" s="3"/>
      <c r="AI57" s="3"/>
    </row>
    <row r="58" spans="1:35" ht="204">
      <c r="A58" s="5"/>
      <c r="B58" s="22" t="s">
        <v>840</v>
      </c>
      <c r="C58" s="49" t="s">
        <v>47</v>
      </c>
      <c r="D58" s="152" t="s">
        <v>841</v>
      </c>
      <c r="E58" s="60" t="s">
        <v>594</v>
      </c>
      <c r="F58" s="152" t="s">
        <v>842</v>
      </c>
      <c r="G58" s="50" t="s">
        <v>42</v>
      </c>
      <c r="H58" s="22" t="s">
        <v>51</v>
      </c>
      <c r="I58" s="60"/>
      <c r="J58" s="60"/>
      <c r="K58" s="60"/>
      <c r="L58" s="60"/>
      <c r="M58" s="95" t="s">
        <v>539</v>
      </c>
      <c r="N58" s="96" t="s">
        <v>843</v>
      </c>
      <c r="O58" s="148">
        <v>163000</v>
      </c>
      <c r="P58" s="94"/>
      <c r="Q58" s="149"/>
      <c r="R58" s="149"/>
      <c r="S58" s="149"/>
      <c r="T58" s="149"/>
      <c r="U58" s="3"/>
      <c r="V58" s="3"/>
      <c r="W58" s="3"/>
      <c r="X58" s="3"/>
      <c r="Y58" s="3"/>
      <c r="Z58" s="3"/>
      <c r="AA58" s="3"/>
      <c r="AB58" s="3"/>
      <c r="AC58" s="3"/>
      <c r="AD58" s="3"/>
      <c r="AE58" s="3"/>
      <c r="AF58" s="3"/>
      <c r="AG58" s="3"/>
      <c r="AH58" s="3"/>
      <c r="AI58" s="3"/>
    </row>
    <row r="59" spans="1:35" ht="156">
      <c r="A59" s="5"/>
      <c r="B59" s="22" t="s">
        <v>117</v>
      </c>
      <c r="C59" s="49" t="s">
        <v>47</v>
      </c>
      <c r="D59" s="152" t="s">
        <v>114</v>
      </c>
      <c r="E59" s="60" t="s">
        <v>114</v>
      </c>
      <c r="F59" s="152" t="s">
        <v>115</v>
      </c>
      <c r="G59" s="50" t="s">
        <v>42</v>
      </c>
      <c r="H59" s="22" t="s">
        <v>59</v>
      </c>
      <c r="I59" s="60"/>
      <c r="J59" s="60"/>
      <c r="K59" s="60"/>
      <c r="L59" s="60"/>
      <c r="M59" s="95" t="s">
        <v>539</v>
      </c>
      <c r="N59" s="96" t="s">
        <v>844</v>
      </c>
      <c r="O59" s="148"/>
      <c r="P59" s="94"/>
      <c r="Q59" s="149"/>
      <c r="R59" s="149"/>
      <c r="S59" s="149"/>
      <c r="T59" s="149"/>
      <c r="U59" s="3"/>
      <c r="V59" s="3"/>
      <c r="W59" s="3"/>
      <c r="X59" s="3"/>
      <c r="Y59" s="3"/>
      <c r="Z59" s="3"/>
      <c r="AA59" s="3"/>
      <c r="AB59" s="3"/>
      <c r="AC59" s="3"/>
      <c r="AD59" s="3"/>
      <c r="AE59" s="3"/>
      <c r="AF59" s="3"/>
      <c r="AG59" s="3"/>
      <c r="AH59" s="3"/>
      <c r="AI59" s="3"/>
    </row>
    <row r="60" spans="1:35" ht="156">
      <c r="A60" s="5"/>
      <c r="B60" s="22" t="s">
        <v>845</v>
      </c>
      <c r="C60" s="49" t="s">
        <v>47</v>
      </c>
      <c r="D60" s="152" t="s">
        <v>846</v>
      </c>
      <c r="E60" s="60" t="s">
        <v>847</v>
      </c>
      <c r="F60" s="152" t="s">
        <v>848</v>
      </c>
      <c r="G60" s="50" t="s">
        <v>645</v>
      </c>
      <c r="H60" s="22" t="s">
        <v>51</v>
      </c>
      <c r="I60" s="60"/>
      <c r="J60" s="60"/>
      <c r="K60" s="60"/>
      <c r="L60" s="60"/>
      <c r="M60" s="95" t="s">
        <v>539</v>
      </c>
      <c r="N60" s="96" t="s">
        <v>849</v>
      </c>
      <c r="O60" s="148"/>
      <c r="P60" s="94"/>
      <c r="Q60" s="149"/>
      <c r="R60" s="149"/>
      <c r="S60" s="149"/>
      <c r="T60" s="149"/>
      <c r="U60" s="3"/>
      <c r="V60" s="3"/>
      <c r="W60" s="3"/>
      <c r="X60" s="3"/>
      <c r="Y60" s="3"/>
      <c r="Z60" s="3"/>
      <c r="AA60" s="3"/>
      <c r="AB60" s="3"/>
      <c r="AC60" s="3"/>
      <c r="AD60" s="3"/>
      <c r="AE60" s="3"/>
      <c r="AF60" s="3"/>
      <c r="AG60" s="3"/>
      <c r="AH60" s="3"/>
      <c r="AI60" s="3"/>
    </row>
    <row r="61" spans="1:35" ht="409.5">
      <c r="A61" s="5"/>
      <c r="B61" s="22" t="s">
        <v>850</v>
      </c>
      <c r="C61" s="49" t="s">
        <v>47</v>
      </c>
      <c r="D61" s="152" t="s">
        <v>851</v>
      </c>
      <c r="E61" s="60" t="s">
        <v>851</v>
      </c>
      <c r="F61" s="152" t="s">
        <v>852</v>
      </c>
      <c r="G61" s="50" t="s">
        <v>58</v>
      </c>
      <c r="H61" s="22" t="s">
        <v>66</v>
      </c>
      <c r="I61" s="60"/>
      <c r="J61" s="60"/>
      <c r="K61" s="60"/>
      <c r="L61" s="60"/>
      <c r="M61" s="95" t="s">
        <v>539</v>
      </c>
      <c r="N61" s="96" t="s">
        <v>853</v>
      </c>
      <c r="O61" s="148"/>
      <c r="P61" s="94"/>
      <c r="Q61" s="149" t="s">
        <v>854</v>
      </c>
      <c r="R61" s="149"/>
      <c r="S61" s="149"/>
      <c r="T61" s="149"/>
      <c r="U61" s="3"/>
      <c r="V61" s="3"/>
      <c r="W61" s="3"/>
      <c r="X61" s="3"/>
      <c r="Y61" s="3"/>
      <c r="Z61" s="3"/>
      <c r="AA61" s="3"/>
      <c r="AB61" s="3"/>
      <c r="AC61" s="3"/>
      <c r="AD61" s="3"/>
      <c r="AE61" s="3"/>
      <c r="AF61" s="3"/>
      <c r="AG61" s="3"/>
      <c r="AH61" s="3"/>
      <c r="AI61" s="3"/>
    </row>
    <row r="62" spans="1:35" ht="409.5">
      <c r="A62" s="5"/>
      <c r="B62" s="22" t="s">
        <v>855</v>
      </c>
      <c r="C62" s="49" t="s">
        <v>47</v>
      </c>
      <c r="D62" s="152" t="s">
        <v>856</v>
      </c>
      <c r="E62" s="60" t="s">
        <v>856</v>
      </c>
      <c r="F62" s="152" t="s">
        <v>857</v>
      </c>
      <c r="G62" s="50" t="s">
        <v>58</v>
      </c>
      <c r="H62" s="22" t="s">
        <v>66</v>
      </c>
      <c r="I62" s="60"/>
      <c r="J62" s="60"/>
      <c r="K62" s="60"/>
      <c r="L62" s="60"/>
      <c r="M62" s="95" t="s">
        <v>539</v>
      </c>
      <c r="N62" s="96" t="s">
        <v>858</v>
      </c>
      <c r="O62" s="148"/>
      <c r="P62" s="94"/>
      <c r="Q62" s="149"/>
      <c r="R62" s="149"/>
      <c r="S62" s="149"/>
      <c r="T62" s="149"/>
      <c r="U62" s="3"/>
      <c r="V62" s="3"/>
      <c r="W62" s="3"/>
      <c r="X62" s="3"/>
      <c r="Y62" s="3"/>
      <c r="Z62" s="3"/>
      <c r="AA62" s="3"/>
      <c r="AB62" s="3"/>
      <c r="AC62" s="3"/>
      <c r="AD62" s="3"/>
      <c r="AE62" s="3"/>
      <c r="AF62" s="3"/>
      <c r="AG62" s="3"/>
      <c r="AH62" s="3"/>
      <c r="AI62" s="3"/>
    </row>
    <row r="63" spans="1:35" ht="396">
      <c r="A63" s="5"/>
      <c r="B63" s="22" t="s">
        <v>859</v>
      </c>
      <c r="C63" s="49" t="s">
        <v>47</v>
      </c>
      <c r="D63" s="152" t="s">
        <v>860</v>
      </c>
      <c r="E63" s="152" t="s">
        <v>860</v>
      </c>
      <c r="F63" s="152" t="s">
        <v>861</v>
      </c>
      <c r="G63" s="50" t="s">
        <v>58</v>
      </c>
      <c r="H63" s="22" t="s">
        <v>59</v>
      </c>
      <c r="I63" s="60"/>
      <c r="J63" s="60"/>
      <c r="K63" s="60"/>
      <c r="L63" s="60"/>
      <c r="M63" s="95" t="s">
        <v>539</v>
      </c>
      <c r="N63" s="96" t="s">
        <v>862</v>
      </c>
      <c r="O63" s="148"/>
      <c r="P63" s="94"/>
      <c r="Q63" s="149"/>
      <c r="R63" s="149"/>
      <c r="S63" s="149"/>
      <c r="T63" s="149"/>
      <c r="U63" s="3"/>
      <c r="V63" s="3"/>
      <c r="W63" s="3"/>
      <c r="X63" s="3"/>
      <c r="Y63" s="3"/>
      <c r="Z63" s="3"/>
      <c r="AA63" s="3"/>
      <c r="AB63" s="3"/>
      <c r="AC63" s="3"/>
      <c r="AD63" s="3"/>
      <c r="AE63" s="3"/>
      <c r="AF63" s="3"/>
      <c r="AG63" s="3"/>
      <c r="AH63" s="3"/>
      <c r="AI63" s="3"/>
    </row>
    <row r="64" spans="1:35" ht="60">
      <c r="A64" s="5"/>
      <c r="B64" s="22" t="s">
        <v>863</v>
      </c>
      <c r="C64" s="49" t="s">
        <v>47</v>
      </c>
      <c r="D64" s="152" t="s">
        <v>864</v>
      </c>
      <c r="E64" s="60" t="s">
        <v>864</v>
      </c>
      <c r="F64" s="152" t="s">
        <v>865</v>
      </c>
      <c r="G64" s="50" t="s">
        <v>645</v>
      </c>
      <c r="H64" s="22" t="s">
        <v>51</v>
      </c>
      <c r="I64" s="60"/>
      <c r="J64" s="60"/>
      <c r="K64" s="60"/>
      <c r="L64" s="60"/>
      <c r="M64" s="95" t="s">
        <v>539</v>
      </c>
      <c r="N64" s="96" t="s">
        <v>866</v>
      </c>
      <c r="O64" s="148"/>
      <c r="P64" s="94"/>
      <c r="Q64" s="149"/>
      <c r="R64" s="149"/>
      <c r="S64" s="149"/>
      <c r="T64" s="149"/>
      <c r="U64" s="3"/>
      <c r="V64" s="3"/>
      <c r="W64" s="3"/>
      <c r="X64" s="3"/>
      <c r="Y64" s="3"/>
      <c r="Z64" s="3"/>
      <c r="AA64" s="3"/>
      <c r="AB64" s="3"/>
      <c r="AC64" s="3"/>
      <c r="AD64" s="3"/>
      <c r="AE64" s="3"/>
      <c r="AF64" s="3"/>
      <c r="AG64" s="3"/>
      <c r="AH64" s="3"/>
      <c r="AI64" s="3"/>
    </row>
    <row r="65" spans="1:35" ht="84">
      <c r="A65" s="97"/>
      <c r="B65" s="22" t="s">
        <v>867</v>
      </c>
      <c r="C65" s="49" t="s">
        <v>38</v>
      </c>
      <c r="D65" s="152" t="s">
        <v>39</v>
      </c>
      <c r="E65" s="60" t="s">
        <v>40</v>
      </c>
      <c r="F65" s="152" t="s">
        <v>868</v>
      </c>
      <c r="G65" s="50" t="s">
        <v>42</v>
      </c>
      <c r="H65" s="22" t="s">
        <v>546</v>
      </c>
      <c r="I65" s="60"/>
      <c r="J65" s="60"/>
      <c r="K65" s="60"/>
      <c r="L65" s="60"/>
      <c r="M65" s="95" t="s">
        <v>539</v>
      </c>
      <c r="N65" s="96" t="s">
        <v>869</v>
      </c>
      <c r="O65" s="148"/>
      <c r="P65" s="94"/>
      <c r="Q65" s="149"/>
      <c r="R65" s="149"/>
      <c r="S65" s="149"/>
      <c r="T65" s="149"/>
      <c r="U65" s="98"/>
      <c r="V65" s="98"/>
      <c r="W65" s="98"/>
      <c r="X65" s="98"/>
      <c r="Y65" s="98"/>
      <c r="Z65" s="98"/>
      <c r="AA65" s="98"/>
      <c r="AB65" s="98"/>
      <c r="AC65" s="98"/>
      <c r="AD65" s="98"/>
      <c r="AE65" s="98"/>
      <c r="AF65" s="98"/>
      <c r="AG65" s="98"/>
      <c r="AH65" s="98"/>
      <c r="AI65" s="98"/>
    </row>
    <row r="66" spans="1:35" ht="84">
      <c r="A66" s="97"/>
      <c r="B66" s="22" t="s">
        <v>870</v>
      </c>
      <c r="C66" s="49" t="s">
        <v>38</v>
      </c>
      <c r="D66" s="152" t="s">
        <v>871</v>
      </c>
      <c r="E66" s="60" t="s">
        <v>594</v>
      </c>
      <c r="F66" s="152" t="s">
        <v>872</v>
      </c>
      <c r="G66" s="50" t="s">
        <v>42</v>
      </c>
      <c r="H66" s="22" t="s">
        <v>135</v>
      </c>
      <c r="I66" s="60"/>
      <c r="J66" s="60"/>
      <c r="K66" s="60"/>
      <c r="L66" s="60"/>
      <c r="M66" s="95" t="s">
        <v>539</v>
      </c>
      <c r="N66" s="96" t="s">
        <v>873</v>
      </c>
      <c r="O66" s="148"/>
      <c r="P66" s="94"/>
      <c r="Q66" s="149"/>
      <c r="R66" s="149"/>
      <c r="S66" s="149"/>
      <c r="T66" s="149"/>
      <c r="U66" s="98"/>
      <c r="V66" s="98"/>
      <c r="W66" s="98"/>
      <c r="X66" s="98"/>
      <c r="Y66" s="98"/>
      <c r="Z66" s="98"/>
      <c r="AA66" s="98"/>
      <c r="AB66" s="98"/>
      <c r="AC66" s="98"/>
      <c r="AD66" s="98"/>
      <c r="AE66" s="98"/>
      <c r="AF66" s="98"/>
      <c r="AG66" s="98"/>
      <c r="AH66" s="98"/>
      <c r="AI66" s="98"/>
    </row>
    <row r="67" spans="1:35" ht="48">
      <c r="A67" s="97"/>
      <c r="B67" s="22" t="s">
        <v>874</v>
      </c>
      <c r="C67" s="49" t="s">
        <v>47</v>
      </c>
      <c r="D67" s="152" t="s">
        <v>227</v>
      </c>
      <c r="E67" s="60" t="s">
        <v>227</v>
      </c>
      <c r="F67" s="152" t="s">
        <v>875</v>
      </c>
      <c r="G67" s="50" t="s">
        <v>42</v>
      </c>
      <c r="H67" s="22" t="s">
        <v>51</v>
      </c>
      <c r="I67" s="60"/>
      <c r="J67" s="60"/>
      <c r="K67" s="60"/>
      <c r="L67" s="60"/>
      <c r="M67" s="95" t="s">
        <v>539</v>
      </c>
      <c r="N67" s="96" t="s">
        <v>876</v>
      </c>
      <c r="O67" s="148">
        <f>246842.606+503088.46</f>
        <v>749931.06599999999</v>
      </c>
      <c r="P67" s="94"/>
      <c r="Q67" s="149"/>
      <c r="R67" s="149"/>
      <c r="S67" s="149"/>
      <c r="T67" s="149"/>
      <c r="U67" s="98"/>
      <c r="V67" s="98"/>
      <c r="W67" s="98"/>
      <c r="X67" s="98"/>
      <c r="Y67" s="98"/>
      <c r="Z67" s="98"/>
      <c r="AA67" s="98"/>
      <c r="AB67" s="98"/>
      <c r="AC67" s="98"/>
      <c r="AD67" s="98"/>
      <c r="AE67" s="98"/>
      <c r="AF67" s="98"/>
      <c r="AG67" s="98"/>
      <c r="AH67" s="98"/>
      <c r="AI67" s="98"/>
    </row>
    <row r="68" spans="1:35" ht="288">
      <c r="A68" s="97"/>
      <c r="B68" s="22" t="s">
        <v>45</v>
      </c>
      <c r="C68" s="49" t="s">
        <v>38</v>
      </c>
      <c r="D68" s="152" t="s">
        <v>39</v>
      </c>
      <c r="E68" s="60" t="s">
        <v>40</v>
      </c>
      <c r="F68" s="152" t="s">
        <v>41</v>
      </c>
      <c r="G68" s="50" t="s">
        <v>42</v>
      </c>
      <c r="H68" s="22" t="s">
        <v>43</v>
      </c>
      <c r="I68" s="60"/>
      <c r="J68" s="60"/>
      <c r="K68" s="99">
        <v>130000</v>
      </c>
      <c r="L68" s="60" t="s">
        <v>877</v>
      </c>
      <c r="M68" s="95" t="s">
        <v>539</v>
      </c>
      <c r="N68" s="96" t="s">
        <v>878</v>
      </c>
      <c r="O68" s="148">
        <v>130000</v>
      </c>
      <c r="P68" s="94"/>
      <c r="Q68" s="149"/>
      <c r="R68" s="149"/>
      <c r="S68" s="149"/>
      <c r="T68" s="149"/>
      <c r="U68" s="98"/>
      <c r="V68" s="98"/>
      <c r="W68" s="98"/>
      <c r="X68" s="98"/>
      <c r="Y68" s="98"/>
      <c r="Z68" s="98"/>
      <c r="AA68" s="98"/>
      <c r="AB68" s="98"/>
      <c r="AC68" s="98"/>
      <c r="AD68" s="98"/>
      <c r="AE68" s="98"/>
      <c r="AF68" s="98"/>
      <c r="AG68" s="98"/>
      <c r="AH68" s="98"/>
      <c r="AI68" s="98"/>
    </row>
    <row r="69" spans="1:35" ht="409.5">
      <c r="A69" s="5"/>
      <c r="B69" s="22" t="s">
        <v>879</v>
      </c>
      <c r="C69" s="49" t="s">
        <v>47</v>
      </c>
      <c r="D69" s="60" t="s">
        <v>880</v>
      </c>
      <c r="E69" s="60" t="s">
        <v>880</v>
      </c>
      <c r="F69" s="152" t="s">
        <v>881</v>
      </c>
      <c r="G69" s="50" t="s">
        <v>42</v>
      </c>
      <c r="H69" s="22" t="s">
        <v>135</v>
      </c>
      <c r="I69" s="60"/>
      <c r="J69" s="60"/>
      <c r="K69" s="60">
        <v>2500</v>
      </c>
      <c r="L69" s="60"/>
      <c r="M69" s="95" t="s">
        <v>539</v>
      </c>
      <c r="N69" s="96" t="s">
        <v>882</v>
      </c>
      <c r="O69" s="148">
        <v>2500</v>
      </c>
      <c r="P69" s="94"/>
      <c r="Q69" s="149"/>
      <c r="R69" s="149"/>
      <c r="S69" s="149"/>
      <c r="T69" s="149"/>
      <c r="U69" s="3"/>
      <c r="V69" s="3"/>
      <c r="W69" s="3"/>
      <c r="X69" s="3"/>
      <c r="Y69" s="3"/>
      <c r="Z69" s="3"/>
      <c r="AA69" s="3"/>
      <c r="AB69" s="3"/>
      <c r="AC69" s="3"/>
      <c r="AD69" s="3"/>
      <c r="AE69" s="3"/>
      <c r="AF69" s="3"/>
      <c r="AG69" s="3"/>
      <c r="AH69" s="3"/>
      <c r="AI69" s="3"/>
    </row>
    <row r="70" spans="1:35" ht="108">
      <c r="A70" s="5"/>
      <c r="B70" s="22" t="s">
        <v>883</v>
      </c>
      <c r="C70" s="49" t="s">
        <v>38</v>
      </c>
      <c r="D70" s="60" t="s">
        <v>884</v>
      </c>
      <c r="E70" s="60" t="s">
        <v>594</v>
      </c>
      <c r="F70" s="152" t="s">
        <v>885</v>
      </c>
      <c r="G70" s="50" t="s">
        <v>42</v>
      </c>
      <c r="H70" s="22" t="s">
        <v>626</v>
      </c>
      <c r="I70" s="60"/>
      <c r="J70" s="60"/>
      <c r="K70" s="60">
        <v>900</v>
      </c>
      <c r="L70" s="60"/>
      <c r="M70" s="95" t="s">
        <v>539</v>
      </c>
      <c r="N70" s="96" t="s">
        <v>886</v>
      </c>
      <c r="O70" s="148">
        <v>900</v>
      </c>
      <c r="P70" s="94"/>
      <c r="Q70" s="149"/>
      <c r="R70" s="149"/>
      <c r="S70" s="149"/>
      <c r="T70" s="149"/>
      <c r="U70" s="3"/>
      <c r="V70" s="3"/>
      <c r="W70" s="3"/>
      <c r="X70" s="3"/>
      <c r="Y70" s="3"/>
      <c r="Z70" s="3"/>
      <c r="AA70" s="3"/>
      <c r="AB70" s="3"/>
      <c r="AC70" s="3"/>
      <c r="AD70" s="3"/>
      <c r="AE70" s="3"/>
      <c r="AF70" s="3"/>
      <c r="AG70" s="3"/>
      <c r="AH70" s="3"/>
      <c r="AI70" s="3"/>
    </row>
    <row r="71" spans="1:35" ht="84">
      <c r="A71" s="5"/>
      <c r="B71" s="22" t="s">
        <v>887</v>
      </c>
      <c r="C71" s="49" t="s">
        <v>38</v>
      </c>
      <c r="D71" s="152" t="s">
        <v>888</v>
      </c>
      <c r="E71" s="60" t="s">
        <v>889</v>
      </c>
      <c r="F71" s="152" t="s">
        <v>890</v>
      </c>
      <c r="G71" s="50" t="s">
        <v>42</v>
      </c>
      <c r="H71" s="22" t="s">
        <v>546</v>
      </c>
      <c r="I71" s="60"/>
      <c r="J71" s="60"/>
      <c r="K71" s="60"/>
      <c r="L71" s="60"/>
      <c r="M71" s="95" t="s">
        <v>539</v>
      </c>
      <c r="N71" s="96" t="s">
        <v>891</v>
      </c>
      <c r="O71" s="148">
        <v>33000</v>
      </c>
      <c r="P71" s="94"/>
      <c r="Q71" s="149"/>
      <c r="R71" s="149"/>
      <c r="S71" s="149"/>
      <c r="T71" s="149"/>
      <c r="U71" s="3"/>
      <c r="V71" s="3"/>
      <c r="W71" s="3"/>
      <c r="X71" s="3"/>
      <c r="Y71" s="3"/>
      <c r="Z71" s="3"/>
      <c r="AA71" s="3"/>
      <c r="AB71" s="3"/>
      <c r="AC71" s="3"/>
      <c r="AD71" s="3"/>
      <c r="AE71" s="3"/>
      <c r="AF71" s="3"/>
      <c r="AG71" s="3"/>
      <c r="AH71" s="3"/>
      <c r="AI71" s="3"/>
    </row>
    <row r="72" spans="1:35" ht="144">
      <c r="A72" s="5"/>
      <c r="B72" s="22" t="s">
        <v>892</v>
      </c>
      <c r="C72" s="49" t="s">
        <v>47</v>
      </c>
      <c r="D72" s="152" t="s">
        <v>893</v>
      </c>
      <c r="E72" s="60" t="s">
        <v>893</v>
      </c>
      <c r="F72" s="152" t="s">
        <v>894</v>
      </c>
      <c r="G72" s="50" t="s">
        <v>58</v>
      </c>
      <c r="H72" s="22" t="s">
        <v>135</v>
      </c>
      <c r="I72" s="60"/>
      <c r="J72" s="60" t="s">
        <v>486</v>
      </c>
      <c r="K72" s="60" t="s">
        <v>895</v>
      </c>
      <c r="L72" s="60"/>
      <c r="M72" s="95" t="s">
        <v>539</v>
      </c>
      <c r="N72" s="96" t="s">
        <v>896</v>
      </c>
      <c r="O72" s="148"/>
      <c r="P72" s="94"/>
      <c r="Q72" s="149"/>
      <c r="R72" s="149"/>
      <c r="S72" s="149"/>
      <c r="T72" s="149"/>
      <c r="U72" s="3"/>
      <c r="V72" s="3"/>
      <c r="W72" s="3"/>
      <c r="X72" s="3"/>
      <c r="Y72" s="3"/>
      <c r="Z72" s="3"/>
      <c r="AA72" s="3"/>
      <c r="AB72" s="3"/>
      <c r="AC72" s="3"/>
      <c r="AD72" s="3"/>
      <c r="AE72" s="3"/>
      <c r="AF72" s="3"/>
      <c r="AG72" s="3"/>
      <c r="AH72" s="3"/>
      <c r="AI72" s="3"/>
    </row>
    <row r="73" spans="1:35" ht="348" customHeight="1">
      <c r="A73" s="5"/>
      <c r="B73" s="22" t="s">
        <v>897</v>
      </c>
      <c r="C73" s="49" t="s">
        <v>47</v>
      </c>
      <c r="D73" s="152" t="s">
        <v>898</v>
      </c>
      <c r="E73" s="60" t="s">
        <v>898</v>
      </c>
      <c r="F73" s="152" t="s">
        <v>899</v>
      </c>
      <c r="G73" s="50" t="s">
        <v>50</v>
      </c>
      <c r="H73" s="22" t="s">
        <v>59</v>
      </c>
      <c r="I73" s="60"/>
      <c r="J73" s="60"/>
      <c r="K73" s="60"/>
      <c r="L73" s="60"/>
      <c r="M73" s="95" t="s">
        <v>539</v>
      </c>
      <c r="N73" s="96" t="s">
        <v>900</v>
      </c>
      <c r="O73" s="148"/>
      <c r="P73" s="94"/>
      <c r="Q73" s="149"/>
      <c r="R73" s="149"/>
      <c r="S73" s="149"/>
      <c r="T73" s="149"/>
      <c r="U73" s="3"/>
      <c r="V73" s="3"/>
      <c r="W73" s="3"/>
      <c r="X73" s="3"/>
      <c r="Y73" s="3"/>
      <c r="Z73" s="3"/>
      <c r="AA73" s="3"/>
      <c r="AB73" s="3"/>
      <c r="AC73" s="3"/>
      <c r="AD73" s="3"/>
      <c r="AE73" s="3"/>
      <c r="AF73" s="3"/>
      <c r="AG73" s="3"/>
      <c r="AH73" s="3"/>
      <c r="AI73" s="3"/>
    </row>
    <row r="74" spans="1:35" ht="156">
      <c r="A74" s="5"/>
      <c r="B74" s="22" t="s">
        <v>901</v>
      </c>
      <c r="C74" s="49" t="s">
        <v>47</v>
      </c>
      <c r="D74" s="152" t="s">
        <v>902</v>
      </c>
      <c r="E74" s="60" t="s">
        <v>903</v>
      </c>
      <c r="F74" s="152" t="s">
        <v>904</v>
      </c>
      <c r="G74" s="50" t="s">
        <v>58</v>
      </c>
      <c r="H74" s="22" t="s">
        <v>59</v>
      </c>
      <c r="I74" s="60"/>
      <c r="J74" s="60"/>
      <c r="K74" s="60" t="s">
        <v>99</v>
      </c>
      <c r="L74" s="60"/>
      <c r="M74" s="95" t="s">
        <v>539</v>
      </c>
      <c r="N74" s="96" t="s">
        <v>905</v>
      </c>
      <c r="O74" s="148"/>
      <c r="P74" s="94"/>
      <c r="Q74" s="149"/>
      <c r="R74" s="149"/>
      <c r="S74" s="149"/>
      <c r="T74" s="149"/>
      <c r="U74" s="3"/>
      <c r="V74" s="3"/>
      <c r="W74" s="3"/>
      <c r="X74" s="3"/>
      <c r="Y74" s="3"/>
      <c r="Z74" s="3"/>
      <c r="AA74" s="3"/>
      <c r="AB74" s="3"/>
      <c r="AC74" s="3"/>
      <c r="AD74" s="3"/>
      <c r="AE74" s="3"/>
      <c r="AF74" s="3"/>
      <c r="AG74" s="3"/>
      <c r="AH74" s="3"/>
      <c r="AI74" s="3"/>
    </row>
    <row r="75" spans="1:35" ht="156">
      <c r="A75" s="5"/>
      <c r="B75" s="22" t="s">
        <v>906</v>
      </c>
      <c r="C75" s="49" t="s">
        <v>47</v>
      </c>
      <c r="D75" s="60" t="s">
        <v>907</v>
      </c>
      <c r="E75" s="60" t="s">
        <v>907</v>
      </c>
      <c r="F75" s="152" t="s">
        <v>908</v>
      </c>
      <c r="G75" s="50" t="s">
        <v>42</v>
      </c>
      <c r="H75" s="22" t="s">
        <v>546</v>
      </c>
      <c r="I75" s="60"/>
      <c r="J75" s="60"/>
      <c r="K75" s="60"/>
      <c r="L75" s="60"/>
      <c r="M75" s="95" t="s">
        <v>539</v>
      </c>
      <c r="N75" s="96" t="s">
        <v>909</v>
      </c>
      <c r="O75" s="148">
        <v>4950</v>
      </c>
      <c r="P75" s="94"/>
      <c r="Q75" s="149"/>
      <c r="R75" s="149"/>
      <c r="S75" s="149"/>
      <c r="T75" s="149"/>
      <c r="U75" s="3"/>
      <c r="V75" s="3"/>
      <c r="W75" s="3"/>
      <c r="X75" s="3"/>
      <c r="Y75" s="3"/>
      <c r="Z75" s="3"/>
      <c r="AA75" s="3"/>
      <c r="AB75" s="3"/>
      <c r="AC75" s="3"/>
      <c r="AD75" s="3"/>
      <c r="AE75" s="3"/>
      <c r="AF75" s="3"/>
      <c r="AG75" s="3"/>
      <c r="AH75" s="3"/>
      <c r="AI75" s="3"/>
    </row>
    <row r="76" spans="1:35" ht="72">
      <c r="A76" s="5"/>
      <c r="B76" s="22" t="s">
        <v>910</v>
      </c>
      <c r="C76" s="49" t="s">
        <v>38</v>
      </c>
      <c r="D76" s="60" t="s">
        <v>911</v>
      </c>
      <c r="E76" s="60" t="s">
        <v>911</v>
      </c>
      <c r="F76" s="152" t="s">
        <v>912</v>
      </c>
      <c r="G76" s="50" t="s">
        <v>42</v>
      </c>
      <c r="H76" s="22" t="s">
        <v>59</v>
      </c>
      <c r="I76" s="60"/>
      <c r="J76" s="60"/>
      <c r="K76" s="60"/>
      <c r="L76" s="60"/>
      <c r="M76" s="100" t="s">
        <v>539</v>
      </c>
      <c r="N76" s="316" t="s">
        <v>913</v>
      </c>
      <c r="O76" s="148"/>
      <c r="P76" s="94"/>
      <c r="Q76" s="149"/>
      <c r="R76" s="149"/>
      <c r="S76" s="149"/>
      <c r="T76" s="149"/>
      <c r="U76" s="3"/>
      <c r="V76" s="3"/>
      <c r="W76" s="3"/>
      <c r="X76" s="3"/>
      <c r="Y76" s="3"/>
      <c r="Z76" s="3"/>
      <c r="AA76" s="3"/>
      <c r="AB76" s="3"/>
      <c r="AC76" s="3"/>
      <c r="AD76" s="3"/>
      <c r="AE76" s="3"/>
      <c r="AF76" s="3"/>
      <c r="AG76" s="3"/>
      <c r="AH76" s="3"/>
      <c r="AI76" s="3"/>
    </row>
    <row r="77" spans="1:35" ht="409.6" customHeight="1">
      <c r="A77" s="5"/>
      <c r="B77" s="22" t="s">
        <v>914</v>
      </c>
      <c r="C77" s="49" t="s">
        <v>47</v>
      </c>
      <c r="D77" s="152" t="s">
        <v>915</v>
      </c>
      <c r="E77" s="60" t="s">
        <v>916</v>
      </c>
      <c r="F77" s="152" t="s">
        <v>917</v>
      </c>
      <c r="G77" s="50" t="s">
        <v>50</v>
      </c>
      <c r="H77" s="22" t="s">
        <v>135</v>
      </c>
      <c r="I77" s="60"/>
      <c r="J77" s="60"/>
      <c r="K77" s="60" t="s">
        <v>20</v>
      </c>
      <c r="L77" s="60"/>
      <c r="M77" s="95" t="s">
        <v>539</v>
      </c>
      <c r="N77" s="96" t="s">
        <v>918</v>
      </c>
      <c r="O77" s="148">
        <v>3996</v>
      </c>
      <c r="P77" s="94"/>
      <c r="Q77" s="149" t="s">
        <v>919</v>
      </c>
      <c r="R77" s="149"/>
      <c r="S77" s="149"/>
      <c r="T77" s="149"/>
      <c r="U77" s="3"/>
      <c r="V77" s="3"/>
      <c r="W77" s="3"/>
      <c r="X77" s="3"/>
      <c r="Y77" s="3"/>
      <c r="Z77" s="3"/>
      <c r="AA77" s="3"/>
      <c r="AB77" s="3"/>
      <c r="AC77" s="3"/>
      <c r="AD77" s="3"/>
      <c r="AE77" s="3"/>
      <c r="AF77" s="3"/>
      <c r="AG77" s="3"/>
      <c r="AH77" s="3"/>
      <c r="AI77" s="3"/>
    </row>
    <row r="78" spans="1:35" ht="132">
      <c r="A78" s="5"/>
      <c r="B78" s="22" t="s">
        <v>920</v>
      </c>
      <c r="C78" s="49" t="s">
        <v>47</v>
      </c>
      <c r="D78" s="60" t="s">
        <v>921</v>
      </c>
      <c r="E78" s="60" t="s">
        <v>921</v>
      </c>
      <c r="F78" s="152" t="s">
        <v>922</v>
      </c>
      <c r="G78" s="50" t="s">
        <v>42</v>
      </c>
      <c r="H78" s="22" t="s">
        <v>51</v>
      </c>
      <c r="I78" s="60"/>
      <c r="J78" s="60"/>
      <c r="K78" s="60" t="s">
        <v>20</v>
      </c>
      <c r="L78" s="60"/>
      <c r="M78" s="95" t="s">
        <v>539</v>
      </c>
      <c r="N78" s="96" t="s">
        <v>923</v>
      </c>
      <c r="O78" s="148">
        <v>56500</v>
      </c>
      <c r="P78" s="94"/>
      <c r="Q78" s="149"/>
      <c r="R78" s="149"/>
      <c r="S78" s="149"/>
      <c r="T78" s="149"/>
      <c r="U78" s="3"/>
      <c r="V78" s="3"/>
      <c r="W78" s="3"/>
      <c r="X78" s="3"/>
      <c r="Y78" s="3"/>
      <c r="Z78" s="3"/>
      <c r="AA78" s="3"/>
      <c r="AB78" s="3"/>
      <c r="AC78" s="3"/>
      <c r="AD78" s="3"/>
      <c r="AE78" s="3"/>
      <c r="AF78" s="3"/>
      <c r="AG78" s="3"/>
      <c r="AH78" s="3"/>
      <c r="AI78" s="3"/>
    </row>
    <row r="79" spans="1:35" ht="409.6" customHeight="1">
      <c r="A79" s="5"/>
      <c r="B79" s="22" t="s">
        <v>924</v>
      </c>
      <c r="C79" s="49" t="s">
        <v>47</v>
      </c>
      <c r="D79" s="60" t="s">
        <v>925</v>
      </c>
      <c r="E79" s="60" t="s">
        <v>925</v>
      </c>
      <c r="F79" s="152" t="s">
        <v>926</v>
      </c>
      <c r="G79" s="50" t="s">
        <v>50</v>
      </c>
      <c r="H79" s="22" t="s">
        <v>135</v>
      </c>
      <c r="I79" s="60"/>
      <c r="J79" s="60"/>
      <c r="K79" s="60" t="s">
        <v>20</v>
      </c>
      <c r="L79" s="60"/>
      <c r="M79" s="95" t="s">
        <v>539</v>
      </c>
      <c r="N79" s="96" t="s">
        <v>927</v>
      </c>
      <c r="O79" s="148">
        <v>450</v>
      </c>
      <c r="P79" s="94"/>
      <c r="Q79" s="149"/>
      <c r="R79" s="149"/>
      <c r="S79" s="149"/>
      <c r="T79" s="149"/>
      <c r="U79" s="3"/>
      <c r="V79" s="3"/>
      <c r="W79" s="3"/>
      <c r="X79" s="3"/>
      <c r="Y79" s="3"/>
      <c r="Z79" s="3"/>
      <c r="AA79" s="3"/>
      <c r="AB79" s="3"/>
      <c r="AC79" s="3"/>
      <c r="AD79" s="3"/>
      <c r="AE79" s="3"/>
      <c r="AF79" s="3"/>
      <c r="AG79" s="3"/>
      <c r="AH79" s="3"/>
      <c r="AI79" s="3"/>
    </row>
    <row r="80" spans="1:35" ht="72">
      <c r="A80" s="5"/>
      <c r="B80" s="22" t="s">
        <v>928</v>
      </c>
      <c r="C80" s="49" t="s">
        <v>47</v>
      </c>
      <c r="D80" s="152" t="s">
        <v>929</v>
      </c>
      <c r="E80" s="60" t="s">
        <v>930</v>
      </c>
      <c r="F80" s="152" t="s">
        <v>931</v>
      </c>
      <c r="G80" s="50" t="s">
        <v>58</v>
      </c>
      <c r="H80" s="22" t="s">
        <v>59</v>
      </c>
      <c r="I80" s="60"/>
      <c r="J80" s="60"/>
      <c r="K80" s="60" t="s">
        <v>20</v>
      </c>
      <c r="L80" s="60"/>
      <c r="M80" s="95" t="s">
        <v>539</v>
      </c>
      <c r="N80" s="96" t="s">
        <v>932</v>
      </c>
      <c r="O80" s="148"/>
      <c r="P80" s="94"/>
      <c r="Q80" s="149"/>
      <c r="R80" s="149"/>
      <c r="S80" s="149"/>
      <c r="T80" s="149"/>
      <c r="U80" s="3"/>
      <c r="V80" s="3"/>
      <c r="W80" s="3"/>
      <c r="X80" s="3"/>
      <c r="Y80" s="3"/>
      <c r="Z80" s="3"/>
      <c r="AA80" s="3"/>
      <c r="AB80" s="3"/>
      <c r="AC80" s="3"/>
      <c r="AD80" s="3"/>
      <c r="AE80" s="3"/>
      <c r="AF80" s="3"/>
      <c r="AG80" s="3"/>
      <c r="AH80" s="3"/>
      <c r="AI80" s="3"/>
    </row>
    <row r="81" spans="1:35" ht="126.75" customHeight="1">
      <c r="A81" s="5"/>
      <c r="B81" s="22" t="s">
        <v>933</v>
      </c>
      <c r="C81" s="49" t="s">
        <v>47</v>
      </c>
      <c r="D81" s="152" t="s">
        <v>934</v>
      </c>
      <c r="E81" s="60" t="s">
        <v>935</v>
      </c>
      <c r="F81" s="152" t="s">
        <v>936</v>
      </c>
      <c r="G81" s="50" t="s">
        <v>50</v>
      </c>
      <c r="H81" s="22" t="s">
        <v>51</v>
      </c>
      <c r="I81" s="60"/>
      <c r="J81" s="60"/>
      <c r="K81" s="60" t="s">
        <v>20</v>
      </c>
      <c r="L81" s="60"/>
      <c r="M81" s="95" t="s">
        <v>539</v>
      </c>
      <c r="N81" s="96" t="s">
        <v>937</v>
      </c>
      <c r="O81" s="148">
        <v>65000</v>
      </c>
      <c r="P81" s="94"/>
      <c r="Q81" s="149"/>
      <c r="R81" s="149"/>
      <c r="S81" s="149"/>
      <c r="T81" s="149"/>
      <c r="U81" s="3"/>
      <c r="V81" s="3"/>
      <c r="W81" s="3"/>
      <c r="X81" s="3"/>
      <c r="Y81" s="3"/>
      <c r="Z81" s="3"/>
      <c r="AA81" s="3"/>
      <c r="AB81" s="3"/>
      <c r="AC81" s="3"/>
      <c r="AD81" s="3"/>
      <c r="AE81" s="3"/>
      <c r="AF81" s="3"/>
      <c r="AG81" s="3"/>
      <c r="AH81" s="3"/>
      <c r="AI81" s="3"/>
    </row>
    <row r="82" spans="1:35" ht="168">
      <c r="A82" s="5"/>
      <c r="B82" s="22" t="s">
        <v>938</v>
      </c>
      <c r="C82" s="49" t="s">
        <v>47</v>
      </c>
      <c r="D82" s="152" t="s">
        <v>742</v>
      </c>
      <c r="E82" s="60" t="s">
        <v>939</v>
      </c>
      <c r="F82" s="152" t="s">
        <v>940</v>
      </c>
      <c r="G82" s="50" t="s">
        <v>58</v>
      </c>
      <c r="H82" s="22" t="s">
        <v>51</v>
      </c>
      <c r="I82" s="60"/>
      <c r="J82" s="60"/>
      <c r="K82" s="60"/>
      <c r="L82" s="60"/>
      <c r="M82" s="95" t="s">
        <v>539</v>
      </c>
      <c r="N82" s="96" t="s">
        <v>941</v>
      </c>
      <c r="O82" s="148">
        <v>2950</v>
      </c>
      <c r="P82" s="101"/>
      <c r="Q82" s="149"/>
      <c r="R82" s="149"/>
      <c r="S82" s="149"/>
      <c r="T82" s="149"/>
      <c r="U82" s="3"/>
      <c r="V82" s="3"/>
      <c r="W82" s="3"/>
      <c r="X82" s="3"/>
      <c r="Y82" s="3"/>
      <c r="Z82" s="3"/>
      <c r="AA82" s="3"/>
      <c r="AB82" s="3"/>
      <c r="AC82" s="3"/>
      <c r="AD82" s="3"/>
      <c r="AE82" s="3"/>
      <c r="AF82" s="3"/>
      <c r="AG82" s="3"/>
      <c r="AH82" s="3"/>
      <c r="AI82" s="3"/>
    </row>
    <row r="83" spans="1:35" ht="144">
      <c r="A83" s="5"/>
      <c r="B83" s="22" t="s">
        <v>942</v>
      </c>
      <c r="C83" s="49" t="s">
        <v>47</v>
      </c>
      <c r="D83" s="152" t="s">
        <v>943</v>
      </c>
      <c r="E83" s="60" t="s">
        <v>944</v>
      </c>
      <c r="F83" s="152" t="s">
        <v>945</v>
      </c>
      <c r="G83" s="50" t="s">
        <v>42</v>
      </c>
      <c r="H83" s="22" t="s">
        <v>51</v>
      </c>
      <c r="I83" s="60"/>
      <c r="J83" s="60"/>
      <c r="K83" s="60"/>
      <c r="L83" s="60"/>
      <c r="M83" s="95" t="s">
        <v>539</v>
      </c>
      <c r="N83" s="96" t="s">
        <v>946</v>
      </c>
      <c r="O83" s="148">
        <v>82512</v>
      </c>
      <c r="P83" s="101"/>
      <c r="Q83" s="149"/>
      <c r="R83" s="149"/>
      <c r="S83" s="149"/>
      <c r="T83" s="149"/>
      <c r="U83" s="3"/>
      <c r="V83" s="3"/>
      <c r="W83" s="3"/>
      <c r="X83" s="3"/>
      <c r="Y83" s="3"/>
      <c r="Z83" s="3"/>
      <c r="AA83" s="3"/>
      <c r="AB83" s="3"/>
      <c r="AC83" s="3"/>
      <c r="AD83" s="3"/>
      <c r="AE83" s="3"/>
      <c r="AF83" s="3"/>
      <c r="AG83" s="3"/>
      <c r="AH83" s="3"/>
      <c r="AI83" s="3"/>
    </row>
    <row r="84" spans="1:35" ht="192">
      <c r="A84" s="5"/>
      <c r="B84" s="22" t="s">
        <v>947</v>
      </c>
      <c r="C84" s="49" t="s">
        <v>38</v>
      </c>
      <c r="D84" s="152" t="s">
        <v>948</v>
      </c>
      <c r="E84" s="60" t="s">
        <v>949</v>
      </c>
      <c r="F84" s="152" t="s">
        <v>950</v>
      </c>
      <c r="G84" s="50" t="s">
        <v>42</v>
      </c>
      <c r="H84" s="22" t="s">
        <v>626</v>
      </c>
      <c r="I84" s="60"/>
      <c r="J84" s="60"/>
      <c r="K84" s="60"/>
      <c r="L84" s="60"/>
      <c r="M84" s="95" t="s">
        <v>539</v>
      </c>
      <c r="N84" s="96" t="s">
        <v>951</v>
      </c>
      <c r="O84" s="148">
        <v>27998.383999999998</v>
      </c>
      <c r="P84" s="101"/>
      <c r="Q84" s="149"/>
      <c r="R84" s="149"/>
      <c r="S84" s="149"/>
      <c r="T84" s="149"/>
      <c r="U84" s="3"/>
      <c r="V84" s="3"/>
      <c r="W84" s="3"/>
      <c r="X84" s="3"/>
      <c r="Y84" s="3"/>
      <c r="Z84" s="3"/>
      <c r="AA84" s="3"/>
      <c r="AB84" s="3"/>
      <c r="AC84" s="3"/>
      <c r="AD84" s="3"/>
      <c r="AE84" s="3"/>
      <c r="AF84" s="3"/>
      <c r="AG84" s="3"/>
      <c r="AH84" s="3"/>
      <c r="AI84" s="3"/>
    </row>
    <row r="85" spans="1:35" ht="409.5">
      <c r="A85" s="5"/>
      <c r="B85" s="22" t="s">
        <v>952</v>
      </c>
      <c r="C85" s="49" t="s">
        <v>38</v>
      </c>
      <c r="D85" s="152" t="s">
        <v>841</v>
      </c>
      <c r="E85" s="60" t="s">
        <v>594</v>
      </c>
      <c r="F85" s="152" t="s">
        <v>953</v>
      </c>
      <c r="G85" s="50" t="s">
        <v>42</v>
      </c>
      <c r="H85" s="22" t="s">
        <v>135</v>
      </c>
      <c r="I85" s="60"/>
      <c r="J85" s="60"/>
      <c r="K85" s="60"/>
      <c r="L85" s="60"/>
      <c r="M85" s="95" t="s">
        <v>539</v>
      </c>
      <c r="N85" s="96" t="s">
        <v>954</v>
      </c>
      <c r="O85" s="148">
        <f>495000+487640</f>
        <v>982640</v>
      </c>
      <c r="P85" s="101"/>
      <c r="Q85" s="149"/>
      <c r="R85" s="149"/>
      <c r="S85" s="149"/>
      <c r="T85" s="149"/>
      <c r="U85" s="3"/>
      <c r="V85" s="3"/>
      <c r="W85" s="3"/>
      <c r="X85" s="3"/>
      <c r="Y85" s="3"/>
      <c r="Z85" s="3"/>
      <c r="AA85" s="3"/>
      <c r="AB85" s="3"/>
      <c r="AC85" s="3"/>
      <c r="AD85" s="3"/>
      <c r="AE85" s="3"/>
      <c r="AF85" s="3"/>
      <c r="AG85" s="3"/>
      <c r="AH85" s="3"/>
      <c r="AI85" s="3"/>
    </row>
    <row r="86" spans="1:35" ht="409.6" customHeight="1">
      <c r="A86" s="5"/>
      <c r="B86" s="22" t="s">
        <v>955</v>
      </c>
      <c r="C86" s="49" t="s">
        <v>47</v>
      </c>
      <c r="D86" s="152" t="s">
        <v>215</v>
      </c>
      <c r="E86" s="60" t="s">
        <v>215</v>
      </c>
      <c r="F86" s="153" t="s">
        <v>956</v>
      </c>
      <c r="G86" s="50" t="s">
        <v>50</v>
      </c>
      <c r="H86" s="22" t="s">
        <v>135</v>
      </c>
      <c r="I86" s="60"/>
      <c r="J86" s="60"/>
      <c r="K86" s="60"/>
      <c r="L86" s="60"/>
      <c r="M86" s="95" t="s">
        <v>539</v>
      </c>
      <c r="N86" s="96" t="s">
        <v>957</v>
      </c>
      <c r="O86" s="148">
        <v>50500</v>
      </c>
      <c r="P86" s="101"/>
      <c r="Q86" s="149"/>
      <c r="R86" s="149"/>
      <c r="S86" s="149"/>
      <c r="T86" s="149"/>
      <c r="U86" s="3"/>
      <c r="V86" s="3"/>
      <c r="W86" s="3"/>
      <c r="X86" s="3"/>
      <c r="Y86" s="3"/>
      <c r="Z86" s="3"/>
      <c r="AA86" s="3"/>
      <c r="AB86" s="3"/>
      <c r="AC86" s="3"/>
      <c r="AD86" s="3"/>
      <c r="AE86" s="3"/>
      <c r="AF86" s="3"/>
      <c r="AG86" s="3"/>
      <c r="AH86" s="3"/>
      <c r="AI86" s="3"/>
    </row>
    <row r="87" spans="1:35" ht="298.5" customHeight="1">
      <c r="A87" s="5"/>
      <c r="B87" s="22" t="s">
        <v>112</v>
      </c>
      <c r="C87" s="49" t="s">
        <v>47</v>
      </c>
      <c r="D87" s="152" t="s">
        <v>109</v>
      </c>
      <c r="E87" s="60" t="s">
        <v>109</v>
      </c>
      <c r="F87" s="152" t="s">
        <v>958</v>
      </c>
      <c r="G87" s="50" t="s">
        <v>50</v>
      </c>
      <c r="H87" s="22" t="s">
        <v>66</v>
      </c>
      <c r="I87" s="60"/>
      <c r="J87" s="60"/>
      <c r="K87" s="60"/>
      <c r="L87" s="60"/>
      <c r="M87" s="95" t="s">
        <v>539</v>
      </c>
      <c r="N87" s="96" t="s">
        <v>959</v>
      </c>
      <c r="O87" s="148">
        <v>811930</v>
      </c>
      <c r="P87" s="101"/>
      <c r="Q87" s="149"/>
      <c r="R87" s="149"/>
      <c r="S87" s="149"/>
      <c r="T87" s="149"/>
      <c r="U87" s="3"/>
      <c r="V87" s="3"/>
      <c r="W87" s="3"/>
      <c r="X87" s="3"/>
      <c r="Y87" s="3"/>
      <c r="Z87" s="3"/>
      <c r="AA87" s="3"/>
      <c r="AB87" s="3"/>
      <c r="AC87" s="3"/>
      <c r="AD87" s="3"/>
      <c r="AE87" s="3"/>
      <c r="AF87" s="3"/>
      <c r="AG87" s="3"/>
      <c r="AH87" s="3"/>
      <c r="AI87" s="3"/>
    </row>
    <row r="88" spans="1:35" ht="63.75">
      <c r="A88" s="3"/>
      <c r="B88" s="22" t="s">
        <v>960</v>
      </c>
      <c r="C88" s="49" t="s">
        <v>38</v>
      </c>
      <c r="D88" s="73" t="s">
        <v>961</v>
      </c>
      <c r="E88" s="73" t="s">
        <v>962</v>
      </c>
      <c r="F88" s="154" t="s">
        <v>963</v>
      </c>
      <c r="G88" s="50" t="s">
        <v>42</v>
      </c>
      <c r="H88" s="22" t="s">
        <v>626</v>
      </c>
      <c r="I88" s="102"/>
      <c r="J88" s="102"/>
      <c r="K88" s="102"/>
      <c r="L88" s="102"/>
      <c r="M88" s="95" t="s">
        <v>539</v>
      </c>
      <c r="N88" s="351" t="s">
        <v>964</v>
      </c>
      <c r="O88" s="148">
        <v>9000</v>
      </c>
      <c r="P88" s="102"/>
      <c r="Q88" s="110"/>
      <c r="R88" s="110"/>
      <c r="S88" s="110"/>
      <c r="T88" s="110"/>
      <c r="U88" s="3"/>
      <c r="V88" s="3"/>
      <c r="W88" s="3"/>
      <c r="X88" s="3"/>
      <c r="Y88" s="3"/>
      <c r="Z88" s="3"/>
      <c r="AA88" s="3"/>
      <c r="AB88" s="3"/>
      <c r="AC88" s="3"/>
      <c r="AD88" s="3"/>
      <c r="AE88" s="3"/>
      <c r="AF88" s="3"/>
      <c r="AG88" s="3"/>
      <c r="AH88" s="3"/>
      <c r="AI88" s="3"/>
    </row>
    <row r="89" spans="1:35" ht="102">
      <c r="A89" s="3"/>
      <c r="B89" s="22" t="s">
        <v>965</v>
      </c>
      <c r="C89" s="49" t="s">
        <v>38</v>
      </c>
      <c r="D89" s="73" t="s">
        <v>966</v>
      </c>
      <c r="E89" s="73" t="s">
        <v>966</v>
      </c>
      <c r="F89" s="73" t="s">
        <v>967</v>
      </c>
      <c r="G89" s="50" t="s">
        <v>58</v>
      </c>
      <c r="H89" s="22" t="s">
        <v>546</v>
      </c>
      <c r="I89" s="73" t="s">
        <v>563</v>
      </c>
      <c r="J89" s="102"/>
      <c r="K89" s="102"/>
      <c r="L89" s="102"/>
      <c r="M89" s="104" t="s">
        <v>539</v>
      </c>
      <c r="N89" s="317" t="s">
        <v>968</v>
      </c>
      <c r="O89" s="148">
        <v>80000</v>
      </c>
      <c r="P89" s="102"/>
      <c r="Q89" s="110"/>
      <c r="R89" s="110"/>
      <c r="S89" s="110"/>
      <c r="T89" s="110"/>
      <c r="U89" s="3"/>
      <c r="V89" s="3"/>
      <c r="W89" s="3"/>
      <c r="X89" s="3"/>
      <c r="Y89" s="3"/>
      <c r="Z89" s="3"/>
      <c r="AA89" s="3"/>
      <c r="AB89" s="3"/>
      <c r="AC89" s="3"/>
      <c r="AD89" s="3"/>
      <c r="AE89" s="3"/>
      <c r="AF89" s="3"/>
      <c r="AG89" s="3"/>
      <c r="AH89" s="3"/>
      <c r="AI89" s="3"/>
    </row>
    <row r="90" spans="1:35" ht="344.25">
      <c r="A90" s="3"/>
      <c r="B90" s="22" t="s">
        <v>969</v>
      </c>
      <c r="C90" s="49" t="s">
        <v>47</v>
      </c>
      <c r="D90" s="73" t="s">
        <v>970</v>
      </c>
      <c r="E90" s="73" t="s">
        <v>970</v>
      </c>
      <c r="F90" s="73" t="s">
        <v>971</v>
      </c>
      <c r="G90" s="50" t="s">
        <v>50</v>
      </c>
      <c r="H90" s="22" t="s">
        <v>51</v>
      </c>
      <c r="I90" s="73" t="s">
        <v>728</v>
      </c>
      <c r="J90" s="102"/>
      <c r="K90" s="102"/>
      <c r="L90" s="102"/>
      <c r="M90" s="104" t="s">
        <v>539</v>
      </c>
      <c r="N90" s="317" t="s">
        <v>972</v>
      </c>
      <c r="O90" s="148">
        <v>37280</v>
      </c>
      <c r="P90" s="102"/>
      <c r="Q90" s="110"/>
      <c r="R90" s="110"/>
      <c r="S90" s="110"/>
      <c r="T90" s="110"/>
      <c r="U90" s="3"/>
      <c r="V90" s="3"/>
      <c r="W90" s="3"/>
      <c r="X90" s="3"/>
      <c r="Y90" s="3"/>
      <c r="Z90" s="3"/>
      <c r="AA90" s="3"/>
      <c r="AB90" s="3"/>
      <c r="AC90" s="3"/>
      <c r="AD90" s="3"/>
      <c r="AE90" s="3"/>
      <c r="AF90" s="3"/>
      <c r="AG90" s="3"/>
      <c r="AH90" s="3"/>
      <c r="AI90" s="3"/>
    </row>
    <row r="91" spans="1:35" ht="140.25">
      <c r="A91" s="3"/>
      <c r="B91" s="22" t="s">
        <v>973</v>
      </c>
      <c r="C91" s="49" t="s">
        <v>47</v>
      </c>
      <c r="D91" s="73" t="s">
        <v>974</v>
      </c>
      <c r="E91" s="73" t="s">
        <v>974</v>
      </c>
      <c r="F91" s="73" t="s">
        <v>975</v>
      </c>
      <c r="G91" s="50" t="s">
        <v>50</v>
      </c>
      <c r="H91" s="22" t="s">
        <v>546</v>
      </c>
      <c r="I91" s="73" t="s">
        <v>728</v>
      </c>
      <c r="J91" s="102"/>
      <c r="K91" s="102"/>
      <c r="L91" s="102"/>
      <c r="M91" s="104" t="s">
        <v>539</v>
      </c>
      <c r="N91" s="317" t="s">
        <v>976</v>
      </c>
      <c r="O91" s="148">
        <v>11800</v>
      </c>
      <c r="P91" s="102"/>
      <c r="Q91" s="110"/>
      <c r="R91" s="110"/>
      <c r="S91" s="110"/>
      <c r="T91" s="110"/>
      <c r="U91" s="3"/>
      <c r="V91" s="3"/>
      <c r="W91" s="3"/>
      <c r="X91" s="3"/>
      <c r="Y91" s="3"/>
      <c r="Z91" s="3"/>
      <c r="AA91" s="3"/>
      <c r="AB91" s="3"/>
      <c r="AC91" s="3"/>
      <c r="AD91" s="3"/>
      <c r="AE91" s="3"/>
      <c r="AF91" s="3"/>
      <c r="AG91" s="3"/>
      <c r="AH91" s="3"/>
      <c r="AI91" s="3"/>
    </row>
    <row r="92" spans="1:35" ht="267.75" customHeight="1">
      <c r="A92" s="3"/>
      <c r="B92" s="22" t="s">
        <v>977</v>
      </c>
      <c r="C92" s="49" t="s">
        <v>47</v>
      </c>
      <c r="D92" s="73" t="s">
        <v>978</v>
      </c>
      <c r="E92" s="73" t="s">
        <v>978</v>
      </c>
      <c r="F92" s="73" t="s">
        <v>979</v>
      </c>
      <c r="G92" s="50" t="s">
        <v>50</v>
      </c>
      <c r="H92" s="22" t="s">
        <v>51</v>
      </c>
      <c r="I92" s="73" t="s">
        <v>563</v>
      </c>
      <c r="J92" s="102"/>
      <c r="K92" s="102"/>
      <c r="L92" s="102"/>
      <c r="M92" s="104" t="s">
        <v>539</v>
      </c>
      <c r="N92" s="317" t="s">
        <v>980</v>
      </c>
      <c r="O92" s="148">
        <v>214210</v>
      </c>
      <c r="P92" s="102"/>
      <c r="Q92" s="110"/>
      <c r="R92" s="110"/>
      <c r="S92" s="110"/>
      <c r="T92" s="110"/>
      <c r="U92" s="3"/>
      <c r="V92" s="3"/>
      <c r="W92" s="3"/>
      <c r="X92" s="3"/>
      <c r="Y92" s="3"/>
      <c r="Z92" s="3"/>
      <c r="AA92" s="3"/>
      <c r="AB92" s="3"/>
      <c r="AC92" s="3"/>
      <c r="AD92" s="3"/>
      <c r="AE92" s="3"/>
      <c r="AF92" s="3"/>
      <c r="AG92" s="3"/>
      <c r="AH92" s="3"/>
      <c r="AI92" s="3"/>
    </row>
    <row r="93" spans="1:35" ht="408">
      <c r="A93" s="3"/>
      <c r="B93" s="22" t="s">
        <v>137</v>
      </c>
      <c r="C93" s="49" t="s">
        <v>47</v>
      </c>
      <c r="D93" s="73" t="s">
        <v>133</v>
      </c>
      <c r="E93" s="73" t="s">
        <v>227</v>
      </c>
      <c r="F93" s="73" t="s">
        <v>981</v>
      </c>
      <c r="G93" s="50" t="s">
        <v>58</v>
      </c>
      <c r="H93" s="22" t="s">
        <v>66</v>
      </c>
      <c r="I93" s="73" t="s">
        <v>728</v>
      </c>
      <c r="J93" s="73" t="s">
        <v>982</v>
      </c>
      <c r="K93" s="73" t="s">
        <v>983</v>
      </c>
      <c r="L93" s="73" t="s">
        <v>91</v>
      </c>
      <c r="M93" s="104" t="s">
        <v>539</v>
      </c>
      <c r="N93" s="155" t="s">
        <v>984</v>
      </c>
      <c r="O93" s="148"/>
      <c r="P93" s="102"/>
      <c r="Q93" s="110"/>
      <c r="R93" s="110"/>
      <c r="S93" s="110"/>
      <c r="T93" s="110"/>
      <c r="U93" s="3"/>
      <c r="V93" s="3"/>
      <c r="W93" s="3"/>
      <c r="X93" s="3"/>
      <c r="Y93" s="3"/>
      <c r="Z93" s="3"/>
      <c r="AA93" s="3"/>
      <c r="AB93" s="3"/>
      <c r="AC93" s="3"/>
      <c r="AD93" s="3"/>
      <c r="AE93" s="3"/>
      <c r="AF93" s="3"/>
      <c r="AG93" s="3"/>
      <c r="AH93" s="3"/>
      <c r="AI93" s="3"/>
    </row>
    <row r="94" spans="1:35" ht="65.25" customHeight="1">
      <c r="A94" s="3"/>
      <c r="B94" s="22" t="s">
        <v>985</v>
      </c>
      <c r="C94" s="49" t="s">
        <v>47</v>
      </c>
      <c r="D94" s="73" t="s">
        <v>986</v>
      </c>
      <c r="E94" s="73" t="s">
        <v>986</v>
      </c>
      <c r="F94" s="154" t="s">
        <v>987</v>
      </c>
      <c r="G94" s="50" t="s">
        <v>58</v>
      </c>
      <c r="H94" s="22" t="s">
        <v>59</v>
      </c>
      <c r="I94" s="73" t="s">
        <v>563</v>
      </c>
      <c r="J94" s="102"/>
      <c r="K94" s="102"/>
      <c r="L94" s="102"/>
      <c r="M94" s="104" t="s">
        <v>539</v>
      </c>
      <c r="N94" s="317" t="s">
        <v>988</v>
      </c>
      <c r="O94" s="148"/>
      <c r="P94" s="102"/>
      <c r="Q94" s="110"/>
      <c r="R94" s="110"/>
      <c r="S94" s="110"/>
      <c r="T94" s="110"/>
      <c r="U94" s="3"/>
      <c r="V94" s="3"/>
      <c r="W94" s="3"/>
      <c r="X94" s="3"/>
      <c r="Y94" s="3"/>
      <c r="Z94" s="3"/>
      <c r="AA94" s="3"/>
      <c r="AB94" s="3"/>
      <c r="AC94" s="3"/>
      <c r="AD94" s="3"/>
      <c r="AE94" s="3"/>
      <c r="AF94" s="3"/>
      <c r="AG94" s="3"/>
      <c r="AH94" s="3"/>
      <c r="AI94" s="3"/>
    </row>
    <row r="95" spans="1:35" ht="306">
      <c r="A95" s="3"/>
      <c r="B95" s="22" t="s">
        <v>989</v>
      </c>
      <c r="C95" s="49" t="s">
        <v>38</v>
      </c>
      <c r="D95" s="73" t="s">
        <v>990</v>
      </c>
      <c r="E95" s="73" t="s">
        <v>991</v>
      </c>
      <c r="F95" s="73" t="s">
        <v>992</v>
      </c>
      <c r="G95" s="50" t="s">
        <v>42</v>
      </c>
      <c r="H95" s="22" t="s">
        <v>232</v>
      </c>
      <c r="I95" s="73" t="s">
        <v>993</v>
      </c>
      <c r="J95" s="102"/>
      <c r="K95" s="102"/>
      <c r="L95" s="102"/>
      <c r="M95" s="104" t="s">
        <v>539</v>
      </c>
      <c r="N95" s="317" t="s">
        <v>994</v>
      </c>
      <c r="O95" s="148"/>
      <c r="P95" s="102"/>
      <c r="Q95" s="110"/>
      <c r="R95" s="110"/>
      <c r="S95" s="110"/>
      <c r="T95" s="110"/>
      <c r="U95" s="3"/>
      <c r="V95" s="3"/>
      <c r="W95" s="3"/>
      <c r="X95" s="3"/>
      <c r="Y95" s="3"/>
      <c r="Z95" s="3"/>
      <c r="AA95" s="3"/>
      <c r="AB95" s="3"/>
      <c r="AC95" s="3"/>
      <c r="AD95" s="3"/>
      <c r="AE95" s="3"/>
      <c r="AF95" s="3"/>
      <c r="AG95" s="3"/>
      <c r="AH95" s="3"/>
      <c r="AI95" s="3"/>
    </row>
    <row r="96" spans="1:35" ht="175.5" customHeight="1">
      <c r="A96" s="3"/>
      <c r="B96" s="22" t="s">
        <v>995</v>
      </c>
      <c r="C96" s="49" t="s">
        <v>47</v>
      </c>
      <c r="D96" s="73" t="s">
        <v>996</v>
      </c>
      <c r="E96" s="73" t="s">
        <v>996</v>
      </c>
      <c r="F96" s="73" t="s">
        <v>997</v>
      </c>
      <c r="G96" s="50" t="s">
        <v>50</v>
      </c>
      <c r="H96" s="22" t="s">
        <v>51</v>
      </c>
      <c r="I96" s="73" t="s">
        <v>563</v>
      </c>
      <c r="J96" s="73" t="s">
        <v>53</v>
      </c>
      <c r="K96" s="73" t="s">
        <v>20</v>
      </c>
      <c r="L96" s="102"/>
      <c r="M96" s="104" t="s">
        <v>539</v>
      </c>
      <c r="N96" s="317" t="s">
        <v>998</v>
      </c>
      <c r="O96" s="148">
        <v>29360</v>
      </c>
      <c r="P96" s="102"/>
      <c r="Q96" s="110"/>
      <c r="R96" s="110"/>
      <c r="S96" s="110"/>
      <c r="T96" s="110"/>
      <c r="U96" s="3"/>
      <c r="V96" s="3"/>
      <c r="W96" s="3"/>
      <c r="X96" s="3"/>
      <c r="Y96" s="3"/>
      <c r="Z96" s="3"/>
      <c r="AA96" s="3"/>
      <c r="AB96" s="3"/>
      <c r="AC96" s="3"/>
      <c r="AD96" s="3"/>
      <c r="AE96" s="3"/>
      <c r="AF96" s="3"/>
      <c r="AG96" s="3"/>
      <c r="AH96" s="3"/>
      <c r="AI96" s="3"/>
    </row>
    <row r="97" spans="1:35" ht="280.5">
      <c r="A97" s="3"/>
      <c r="B97" s="22" t="s">
        <v>999</v>
      </c>
      <c r="C97" s="49" t="s">
        <v>47</v>
      </c>
      <c r="D97" s="73" t="s">
        <v>1000</v>
      </c>
      <c r="E97" s="73" t="s">
        <v>1001</v>
      </c>
      <c r="F97" s="155" t="s">
        <v>1002</v>
      </c>
      <c r="G97" s="50" t="s">
        <v>42</v>
      </c>
      <c r="H97" s="22" t="s">
        <v>51</v>
      </c>
      <c r="I97" s="73" t="s">
        <v>563</v>
      </c>
      <c r="J97" s="73" t="s">
        <v>53</v>
      </c>
      <c r="K97" s="102"/>
      <c r="L97" s="102"/>
      <c r="M97" s="104" t="s">
        <v>539</v>
      </c>
      <c r="N97" s="317" t="s">
        <v>1003</v>
      </c>
      <c r="O97" s="148"/>
      <c r="P97" s="102"/>
      <c r="Q97" s="110"/>
      <c r="R97" s="110"/>
      <c r="S97" s="110"/>
      <c r="T97" s="110"/>
      <c r="U97" s="3"/>
      <c r="V97" s="3"/>
      <c r="W97" s="3"/>
      <c r="X97" s="3"/>
      <c r="Y97" s="3"/>
      <c r="Z97" s="3"/>
      <c r="AA97" s="3"/>
      <c r="AB97" s="3"/>
      <c r="AC97" s="3"/>
      <c r="AD97" s="3"/>
      <c r="AE97" s="3"/>
      <c r="AF97" s="3"/>
      <c r="AG97" s="3"/>
      <c r="AH97" s="3"/>
      <c r="AI97" s="3"/>
    </row>
    <row r="98" spans="1:35" ht="229.5">
      <c r="A98" s="3"/>
      <c r="B98" s="22" t="s">
        <v>1004</v>
      </c>
      <c r="C98" s="49" t="s">
        <v>47</v>
      </c>
      <c r="D98" s="73" t="s">
        <v>1005</v>
      </c>
      <c r="E98" s="73" t="s">
        <v>1005</v>
      </c>
      <c r="F98" s="73" t="s">
        <v>1006</v>
      </c>
      <c r="G98" s="50" t="s">
        <v>58</v>
      </c>
      <c r="H98" s="22" t="s">
        <v>135</v>
      </c>
      <c r="I98" s="73" t="s">
        <v>728</v>
      </c>
      <c r="J98" s="73" t="s">
        <v>1007</v>
      </c>
      <c r="K98" s="73">
        <v>37568182</v>
      </c>
      <c r="L98" s="73" t="s">
        <v>91</v>
      </c>
      <c r="M98" s="104" t="s">
        <v>539</v>
      </c>
      <c r="N98" s="155" t="s">
        <v>1008</v>
      </c>
      <c r="O98" s="148"/>
      <c r="P98" s="102"/>
      <c r="Q98" s="110"/>
      <c r="R98" s="110"/>
      <c r="S98" s="110"/>
      <c r="T98" s="110"/>
      <c r="U98" s="3"/>
      <c r="V98" s="3"/>
      <c r="W98" s="3"/>
      <c r="X98" s="3"/>
      <c r="Y98" s="3"/>
      <c r="Z98" s="3"/>
      <c r="AA98" s="3"/>
      <c r="AB98" s="3"/>
      <c r="AC98" s="3"/>
      <c r="AD98" s="3"/>
      <c r="AE98" s="3"/>
      <c r="AF98" s="3"/>
      <c r="AG98" s="3"/>
      <c r="AH98" s="3"/>
      <c r="AI98" s="3"/>
    </row>
    <row r="99" spans="1:35" ht="153">
      <c r="A99" s="3"/>
      <c r="B99" s="22" t="s">
        <v>1009</v>
      </c>
      <c r="C99" s="49" t="s">
        <v>47</v>
      </c>
      <c r="D99" s="73" t="s">
        <v>1010</v>
      </c>
      <c r="E99" s="73" t="s">
        <v>1010</v>
      </c>
      <c r="F99" s="73" t="s">
        <v>1011</v>
      </c>
      <c r="G99" s="50" t="s">
        <v>58</v>
      </c>
      <c r="H99" s="22" t="s">
        <v>72</v>
      </c>
      <c r="I99" s="73" t="s">
        <v>728</v>
      </c>
      <c r="J99" s="73" t="s">
        <v>1012</v>
      </c>
      <c r="K99" s="73" t="s">
        <v>1013</v>
      </c>
      <c r="L99" s="102"/>
      <c r="M99" s="104" t="s">
        <v>539</v>
      </c>
      <c r="N99" s="317" t="s">
        <v>1014</v>
      </c>
      <c r="O99" s="148"/>
      <c r="P99" s="102"/>
      <c r="Q99" s="110"/>
      <c r="R99" s="110"/>
      <c r="S99" s="110"/>
      <c r="T99" s="110"/>
      <c r="U99" s="3"/>
      <c r="V99" s="3"/>
      <c r="W99" s="3"/>
      <c r="X99" s="3"/>
      <c r="Y99" s="3"/>
      <c r="Z99" s="3"/>
      <c r="AA99" s="3"/>
      <c r="AB99" s="3"/>
      <c r="AC99" s="3"/>
      <c r="AD99" s="3"/>
      <c r="AE99" s="3"/>
      <c r="AF99" s="3"/>
      <c r="AG99" s="3"/>
      <c r="AH99" s="3"/>
      <c r="AI99" s="3"/>
    </row>
    <row r="100" spans="1:35" ht="233.25" customHeight="1">
      <c r="A100" s="3"/>
      <c r="B100" s="22" t="s">
        <v>1015</v>
      </c>
      <c r="C100" s="49" t="s">
        <v>47</v>
      </c>
      <c r="D100" s="73" t="s">
        <v>1016</v>
      </c>
      <c r="E100" s="73" t="s">
        <v>1017</v>
      </c>
      <c r="F100" s="73" t="s">
        <v>1018</v>
      </c>
      <c r="G100" s="50" t="s">
        <v>50</v>
      </c>
      <c r="H100" s="22" t="s">
        <v>59</v>
      </c>
      <c r="I100" s="73" t="s">
        <v>563</v>
      </c>
      <c r="J100" s="73" t="s">
        <v>1012</v>
      </c>
      <c r="K100" s="102"/>
      <c r="L100" s="73" t="s">
        <v>91</v>
      </c>
      <c r="M100" s="104" t="s">
        <v>539</v>
      </c>
      <c r="N100" s="318" t="s">
        <v>1019</v>
      </c>
      <c r="O100" s="148"/>
      <c r="P100" s="102"/>
      <c r="Q100" s="110"/>
      <c r="R100" s="110"/>
      <c r="S100" s="110"/>
      <c r="T100" s="110"/>
      <c r="U100" s="3"/>
      <c r="V100" s="3"/>
      <c r="W100" s="3"/>
      <c r="X100" s="3"/>
      <c r="Y100" s="3"/>
      <c r="Z100" s="3"/>
      <c r="AA100" s="3"/>
      <c r="AB100" s="3"/>
      <c r="AC100" s="3"/>
      <c r="AD100" s="3"/>
      <c r="AE100" s="3"/>
      <c r="AF100" s="3"/>
      <c r="AG100" s="3"/>
      <c r="AH100" s="3"/>
      <c r="AI100" s="3"/>
    </row>
    <row r="101" spans="1:35" ht="89.25">
      <c r="A101" s="3"/>
      <c r="B101" s="22" t="s">
        <v>1020</v>
      </c>
      <c r="C101" s="49" t="s">
        <v>38</v>
      </c>
      <c r="D101" s="73" t="s">
        <v>1021</v>
      </c>
      <c r="E101" s="73" t="s">
        <v>594</v>
      </c>
      <c r="F101" s="73" t="s">
        <v>1022</v>
      </c>
      <c r="G101" s="50" t="s">
        <v>42</v>
      </c>
      <c r="H101" s="22" t="s">
        <v>626</v>
      </c>
      <c r="I101" s="102"/>
      <c r="J101" s="102"/>
      <c r="K101" s="102"/>
      <c r="L101" s="102"/>
      <c r="M101" s="104" t="s">
        <v>539</v>
      </c>
      <c r="N101" s="317" t="s">
        <v>1023</v>
      </c>
      <c r="O101" s="148"/>
      <c r="P101" s="102"/>
      <c r="Q101" s="110"/>
      <c r="R101" s="110"/>
      <c r="S101" s="110"/>
      <c r="T101" s="110"/>
      <c r="U101" s="3"/>
      <c r="V101" s="3"/>
      <c r="W101" s="3"/>
      <c r="X101" s="3"/>
      <c r="Y101" s="3"/>
      <c r="Z101" s="3"/>
      <c r="AA101" s="3"/>
      <c r="AB101" s="3"/>
      <c r="AC101" s="3"/>
      <c r="AD101" s="3"/>
      <c r="AE101" s="3"/>
      <c r="AF101" s="3"/>
      <c r="AG101" s="3"/>
      <c r="AH101" s="3"/>
      <c r="AI101" s="3"/>
    </row>
    <row r="102" spans="1:35" ht="369.75">
      <c r="A102" s="3"/>
      <c r="B102" s="22" t="s">
        <v>1024</v>
      </c>
      <c r="C102" s="49" t="s">
        <v>38</v>
      </c>
      <c r="D102" s="73" t="s">
        <v>948</v>
      </c>
      <c r="E102" s="73" t="s">
        <v>948</v>
      </c>
      <c r="F102" s="73" t="s">
        <v>1025</v>
      </c>
      <c r="G102" s="50" t="s">
        <v>42</v>
      </c>
      <c r="H102" s="22" t="s">
        <v>135</v>
      </c>
      <c r="I102" s="102"/>
      <c r="J102" s="102"/>
      <c r="K102" s="102"/>
      <c r="L102" s="102"/>
      <c r="M102" s="104" t="s">
        <v>539</v>
      </c>
      <c r="N102" s="317" t="s">
        <v>1026</v>
      </c>
      <c r="O102" s="148"/>
      <c r="P102" s="102"/>
      <c r="Q102" s="110"/>
      <c r="R102" s="110"/>
      <c r="S102" s="110"/>
      <c r="T102" s="110"/>
      <c r="U102" s="3"/>
      <c r="V102" s="3"/>
      <c r="W102" s="3"/>
      <c r="X102" s="3"/>
      <c r="Y102" s="3"/>
      <c r="Z102" s="3"/>
      <c r="AA102" s="3"/>
      <c r="AB102" s="3"/>
      <c r="AC102" s="3"/>
      <c r="AD102" s="3"/>
      <c r="AE102" s="3"/>
      <c r="AF102" s="3"/>
      <c r="AG102" s="3"/>
      <c r="AH102" s="3"/>
      <c r="AI102" s="3"/>
    </row>
    <row r="103" spans="1:35" ht="127.5">
      <c r="A103" s="3"/>
      <c r="B103" s="22" t="s">
        <v>1027</v>
      </c>
      <c r="C103" s="49" t="s">
        <v>47</v>
      </c>
      <c r="D103" s="73" t="s">
        <v>1028</v>
      </c>
      <c r="E103" s="73" t="s">
        <v>656</v>
      </c>
      <c r="F103" s="73" t="s">
        <v>1029</v>
      </c>
      <c r="G103" s="50" t="s">
        <v>58</v>
      </c>
      <c r="H103" s="22" t="s">
        <v>135</v>
      </c>
      <c r="I103" s="73" t="s">
        <v>728</v>
      </c>
      <c r="J103" s="73" t="s">
        <v>982</v>
      </c>
      <c r="K103" s="73" t="s">
        <v>1030</v>
      </c>
      <c r="L103" s="73" t="s">
        <v>91</v>
      </c>
      <c r="M103" s="104" t="s">
        <v>539</v>
      </c>
      <c r="N103" s="317" t="s">
        <v>1031</v>
      </c>
      <c r="O103" s="148"/>
      <c r="P103" s="102"/>
      <c r="Q103" s="110"/>
      <c r="R103" s="110"/>
      <c r="S103" s="110"/>
      <c r="T103" s="110"/>
      <c r="U103" s="3"/>
      <c r="V103" s="3"/>
      <c r="W103" s="3"/>
      <c r="X103" s="3"/>
      <c r="Y103" s="3"/>
      <c r="Z103" s="3"/>
      <c r="AA103" s="3"/>
      <c r="AB103" s="3"/>
      <c r="AC103" s="3"/>
      <c r="AD103" s="3"/>
      <c r="AE103" s="3"/>
      <c r="AF103" s="3"/>
      <c r="AG103" s="3"/>
      <c r="AH103" s="3"/>
      <c r="AI103" s="3"/>
    </row>
    <row r="104" spans="1:35" ht="351.75" customHeight="1">
      <c r="A104" s="3"/>
      <c r="B104" s="22" t="s">
        <v>1032</v>
      </c>
      <c r="C104" s="49" t="s">
        <v>47</v>
      </c>
      <c r="D104" s="73" t="s">
        <v>1033</v>
      </c>
      <c r="E104" s="73" t="s">
        <v>1033</v>
      </c>
      <c r="F104" s="73" t="s">
        <v>1034</v>
      </c>
      <c r="G104" s="50" t="s">
        <v>50</v>
      </c>
      <c r="H104" s="22" t="s">
        <v>66</v>
      </c>
      <c r="I104" s="73" t="s">
        <v>728</v>
      </c>
      <c r="J104" s="73" t="s">
        <v>53</v>
      </c>
      <c r="K104" s="73" t="s">
        <v>20</v>
      </c>
      <c r="L104" s="73" t="s">
        <v>91</v>
      </c>
      <c r="M104" s="95" t="s">
        <v>539</v>
      </c>
      <c r="N104" s="317" t="s">
        <v>1035</v>
      </c>
      <c r="O104" s="148"/>
      <c r="P104" s="102"/>
      <c r="Q104" s="110"/>
      <c r="R104" s="110"/>
      <c r="S104" s="110"/>
      <c r="T104" s="110"/>
      <c r="U104" s="3"/>
      <c r="V104" s="3"/>
      <c r="W104" s="3"/>
      <c r="X104" s="3"/>
      <c r="Y104" s="3"/>
      <c r="Z104" s="3"/>
      <c r="AA104" s="3"/>
      <c r="AB104" s="3"/>
      <c r="AC104" s="3"/>
      <c r="AD104" s="3"/>
      <c r="AE104" s="3"/>
      <c r="AF104" s="3"/>
      <c r="AG104" s="3"/>
      <c r="AH104" s="3"/>
      <c r="AI104" s="3"/>
    </row>
    <row r="105" spans="1:35" ht="167.25" customHeight="1">
      <c r="A105" s="3"/>
      <c r="B105" s="22" t="s">
        <v>1036</v>
      </c>
      <c r="C105" s="49" t="s">
        <v>47</v>
      </c>
      <c r="D105" s="73" t="s">
        <v>80</v>
      </c>
      <c r="E105" s="73" t="s">
        <v>80</v>
      </c>
      <c r="F105" s="73" t="s">
        <v>1037</v>
      </c>
      <c r="G105" s="50" t="s">
        <v>50</v>
      </c>
      <c r="H105" s="22" t="s">
        <v>135</v>
      </c>
      <c r="I105" s="73" t="s">
        <v>728</v>
      </c>
      <c r="J105" s="73" t="s">
        <v>53</v>
      </c>
      <c r="K105" s="73" t="s">
        <v>1038</v>
      </c>
      <c r="L105" s="73" t="s">
        <v>91</v>
      </c>
      <c r="M105" s="95" t="s">
        <v>539</v>
      </c>
      <c r="N105" s="317" t="s">
        <v>1039</v>
      </c>
      <c r="O105" s="148">
        <v>20000</v>
      </c>
      <c r="P105" s="102"/>
      <c r="Q105" s="110"/>
      <c r="R105" s="110"/>
      <c r="S105" s="110"/>
      <c r="T105" s="110"/>
      <c r="U105" s="3"/>
      <c r="V105" s="3"/>
      <c r="W105" s="3"/>
      <c r="X105" s="3"/>
      <c r="Y105" s="3"/>
      <c r="Z105" s="3"/>
      <c r="AA105" s="3"/>
      <c r="AB105" s="3"/>
      <c r="AC105" s="3"/>
      <c r="AD105" s="3"/>
      <c r="AE105" s="3"/>
      <c r="AF105" s="3"/>
      <c r="AG105" s="3"/>
      <c r="AH105" s="3"/>
      <c r="AI105" s="3"/>
    </row>
    <row r="106" spans="1:35" ht="51">
      <c r="A106" s="3"/>
      <c r="B106" s="22" t="s">
        <v>1040</v>
      </c>
      <c r="C106" s="49" t="s">
        <v>47</v>
      </c>
      <c r="D106" s="73" t="s">
        <v>1041</v>
      </c>
      <c r="E106" s="73" t="s">
        <v>1041</v>
      </c>
      <c r="F106" s="73" t="s">
        <v>1042</v>
      </c>
      <c r="G106" s="50" t="s">
        <v>58</v>
      </c>
      <c r="H106" s="22" t="s">
        <v>51</v>
      </c>
      <c r="I106" s="73" t="s">
        <v>563</v>
      </c>
      <c r="J106" s="73" t="s">
        <v>162</v>
      </c>
      <c r="K106" s="73" t="s">
        <v>1043</v>
      </c>
      <c r="L106" s="73" t="s">
        <v>91</v>
      </c>
      <c r="M106" s="104" t="s">
        <v>539</v>
      </c>
      <c r="N106" s="317" t="s">
        <v>1044</v>
      </c>
      <c r="O106" s="148"/>
      <c r="P106" s="102"/>
      <c r="Q106" s="110"/>
      <c r="R106" s="110"/>
      <c r="S106" s="110"/>
      <c r="T106" s="110"/>
      <c r="U106" s="3"/>
      <c r="V106" s="3"/>
      <c r="W106" s="3"/>
      <c r="X106" s="3"/>
      <c r="Y106" s="3"/>
      <c r="Z106" s="3"/>
      <c r="AA106" s="3"/>
      <c r="AB106" s="3"/>
      <c r="AC106" s="3"/>
      <c r="AD106" s="3"/>
      <c r="AE106" s="3"/>
      <c r="AF106" s="3"/>
      <c r="AG106" s="3"/>
      <c r="AH106" s="3"/>
      <c r="AI106" s="3"/>
    </row>
    <row r="107" spans="1:35" ht="331.5">
      <c r="A107" s="3"/>
      <c r="B107" s="22" t="s">
        <v>78</v>
      </c>
      <c r="C107" s="49" t="s">
        <v>38</v>
      </c>
      <c r="D107" s="73" t="s">
        <v>75</v>
      </c>
      <c r="E107" s="73" t="s">
        <v>75</v>
      </c>
      <c r="F107" s="73" t="s">
        <v>1045</v>
      </c>
      <c r="G107" s="50" t="s">
        <v>42</v>
      </c>
      <c r="H107" s="22" t="s">
        <v>59</v>
      </c>
      <c r="I107" s="73" t="s">
        <v>1046</v>
      </c>
      <c r="J107" s="73" t="s">
        <v>88</v>
      </c>
      <c r="K107" s="108">
        <v>80000000</v>
      </c>
      <c r="L107" s="73" t="s">
        <v>91</v>
      </c>
      <c r="M107" s="95" t="s">
        <v>539</v>
      </c>
      <c r="N107" s="317" t="s">
        <v>1047</v>
      </c>
      <c r="O107" s="148"/>
      <c r="P107" s="102"/>
      <c r="Q107" s="110"/>
      <c r="R107" s="110"/>
      <c r="S107" s="110"/>
      <c r="T107" s="110"/>
      <c r="U107" s="3"/>
      <c r="V107" s="3"/>
      <c r="W107" s="3"/>
      <c r="X107" s="3"/>
      <c r="Y107" s="3"/>
      <c r="Z107" s="3"/>
      <c r="AA107" s="3"/>
      <c r="AB107" s="3"/>
      <c r="AC107" s="3"/>
      <c r="AD107" s="3"/>
      <c r="AE107" s="3"/>
      <c r="AF107" s="3"/>
      <c r="AG107" s="3"/>
      <c r="AH107" s="3"/>
      <c r="AI107" s="3"/>
    </row>
    <row r="108" spans="1:35" ht="229.5">
      <c r="A108" s="3"/>
      <c r="B108" s="22" t="s">
        <v>1048</v>
      </c>
      <c r="C108" s="49" t="s">
        <v>176</v>
      </c>
      <c r="D108" s="73" t="s">
        <v>1049</v>
      </c>
      <c r="E108" s="73" t="s">
        <v>1049</v>
      </c>
      <c r="F108" s="154" t="s">
        <v>1050</v>
      </c>
      <c r="G108" s="50" t="s">
        <v>58</v>
      </c>
      <c r="H108" s="22" t="s">
        <v>546</v>
      </c>
      <c r="I108" s="73" t="s">
        <v>563</v>
      </c>
      <c r="J108" s="73" t="s">
        <v>162</v>
      </c>
      <c r="K108" s="73" t="s">
        <v>1051</v>
      </c>
      <c r="L108" s="73" t="s">
        <v>1052</v>
      </c>
      <c r="M108" s="104" t="s">
        <v>539</v>
      </c>
      <c r="N108" s="155" t="s">
        <v>1053</v>
      </c>
      <c r="O108" s="148"/>
      <c r="P108" s="102"/>
      <c r="Q108" s="110"/>
      <c r="R108" s="110"/>
      <c r="S108" s="110"/>
      <c r="T108" s="110"/>
      <c r="U108" s="3"/>
      <c r="V108" s="3"/>
      <c r="W108" s="3"/>
      <c r="X108" s="3"/>
      <c r="Y108" s="3"/>
      <c r="Z108" s="3"/>
      <c r="AA108" s="3"/>
      <c r="AB108" s="3"/>
      <c r="AC108" s="3"/>
      <c r="AD108" s="3"/>
      <c r="AE108" s="3"/>
      <c r="AF108" s="3"/>
      <c r="AG108" s="3"/>
      <c r="AH108" s="3"/>
      <c r="AI108" s="3"/>
    </row>
    <row r="109" spans="1:35" ht="344.25">
      <c r="A109" s="3"/>
      <c r="B109" s="22" t="s">
        <v>1054</v>
      </c>
      <c r="C109" s="49" t="s">
        <v>176</v>
      </c>
      <c r="D109" s="73" t="s">
        <v>1055</v>
      </c>
      <c r="E109" s="73" t="s">
        <v>1055</v>
      </c>
      <c r="F109" s="73" t="s">
        <v>1056</v>
      </c>
      <c r="G109" s="50" t="s">
        <v>58</v>
      </c>
      <c r="H109" s="22" t="s">
        <v>72</v>
      </c>
      <c r="I109" s="73" t="s">
        <v>1057</v>
      </c>
      <c r="J109" s="73" t="s">
        <v>53</v>
      </c>
      <c r="K109" s="73" t="s">
        <v>1058</v>
      </c>
      <c r="L109" s="73" t="s">
        <v>1052</v>
      </c>
      <c r="M109" s="95" t="s">
        <v>539</v>
      </c>
      <c r="N109" s="317" t="s">
        <v>1059</v>
      </c>
      <c r="O109" s="148"/>
      <c r="P109" s="102"/>
      <c r="Q109" s="110"/>
      <c r="R109" s="110"/>
      <c r="S109" s="110"/>
      <c r="T109" s="110"/>
      <c r="U109" s="3"/>
      <c r="V109" s="3"/>
      <c r="W109" s="3"/>
      <c r="X109" s="3"/>
      <c r="Y109" s="3"/>
      <c r="Z109" s="3"/>
      <c r="AA109" s="3"/>
      <c r="AB109" s="3"/>
      <c r="AC109" s="3"/>
      <c r="AD109" s="3"/>
      <c r="AE109" s="3"/>
      <c r="AF109" s="3"/>
      <c r="AG109" s="3"/>
      <c r="AH109" s="3"/>
      <c r="AI109" s="3"/>
    </row>
    <row r="110" spans="1:35" ht="51.75" customHeight="1">
      <c r="A110" s="3"/>
      <c r="B110" s="22" t="s">
        <v>1060</v>
      </c>
      <c r="C110" s="49" t="s">
        <v>47</v>
      </c>
      <c r="D110" s="73" t="s">
        <v>1061</v>
      </c>
      <c r="E110" s="73" t="s">
        <v>1061</v>
      </c>
      <c r="F110" s="73" t="s">
        <v>1062</v>
      </c>
      <c r="G110" s="50" t="s">
        <v>42</v>
      </c>
      <c r="H110" s="22" t="s">
        <v>59</v>
      </c>
      <c r="I110" s="73" t="s">
        <v>563</v>
      </c>
      <c r="J110" s="102"/>
      <c r="K110" s="102"/>
      <c r="L110" s="102"/>
      <c r="M110" s="104" t="s">
        <v>539</v>
      </c>
      <c r="N110" s="317" t="s">
        <v>1063</v>
      </c>
      <c r="O110" s="148"/>
      <c r="P110" s="102"/>
      <c r="Q110" s="110"/>
      <c r="R110" s="110"/>
      <c r="S110" s="110"/>
      <c r="T110" s="110"/>
      <c r="U110" s="3"/>
      <c r="V110" s="3"/>
      <c r="W110" s="3"/>
      <c r="X110" s="3"/>
      <c r="Y110" s="3"/>
      <c r="Z110" s="3"/>
      <c r="AA110" s="3"/>
      <c r="AB110" s="3"/>
      <c r="AC110" s="3"/>
      <c r="AD110" s="3"/>
      <c r="AE110" s="3"/>
      <c r="AF110" s="3"/>
      <c r="AG110" s="3"/>
      <c r="AH110" s="3"/>
      <c r="AI110" s="3"/>
    </row>
    <row r="111" spans="1:35" ht="51" customHeight="1">
      <c r="A111" s="3"/>
      <c r="B111" s="22" t="s">
        <v>1064</v>
      </c>
      <c r="C111" s="49" t="s">
        <v>47</v>
      </c>
      <c r="D111" s="73" t="s">
        <v>75</v>
      </c>
      <c r="E111" s="73" t="s">
        <v>75</v>
      </c>
      <c r="F111" s="73" t="s">
        <v>1065</v>
      </c>
      <c r="G111" s="50" t="s">
        <v>42</v>
      </c>
      <c r="H111" s="22" t="s">
        <v>59</v>
      </c>
      <c r="I111" s="73" t="s">
        <v>563</v>
      </c>
      <c r="J111" s="102"/>
      <c r="K111" s="102"/>
      <c r="L111" s="102"/>
      <c r="M111" s="104" t="s">
        <v>539</v>
      </c>
      <c r="N111" s="317" t="s">
        <v>1066</v>
      </c>
      <c r="O111" s="148"/>
      <c r="P111" s="102"/>
      <c r="Q111" s="110"/>
      <c r="R111" s="110"/>
      <c r="S111" s="110"/>
      <c r="T111" s="110"/>
      <c r="U111" s="3"/>
      <c r="V111" s="3"/>
      <c r="W111" s="3"/>
      <c r="X111" s="3"/>
      <c r="Y111" s="3"/>
      <c r="Z111" s="3"/>
      <c r="AA111" s="3"/>
      <c r="AB111" s="3"/>
      <c r="AC111" s="3"/>
      <c r="AD111" s="3"/>
      <c r="AE111" s="3"/>
      <c r="AF111" s="3"/>
      <c r="AG111" s="3"/>
      <c r="AH111" s="3"/>
      <c r="AI111" s="3"/>
    </row>
    <row r="112" spans="1:35" ht="230.25" customHeight="1">
      <c r="A112" s="3"/>
      <c r="B112" s="22" t="s">
        <v>172</v>
      </c>
      <c r="C112" s="49" t="s">
        <v>47</v>
      </c>
      <c r="D112" s="73" t="s">
        <v>1067</v>
      </c>
      <c r="E112" s="73" t="s">
        <v>169</v>
      </c>
      <c r="F112" s="73" t="s">
        <v>1068</v>
      </c>
      <c r="G112" s="50" t="s">
        <v>50</v>
      </c>
      <c r="H112" s="22" t="s">
        <v>86</v>
      </c>
      <c r="I112" s="109">
        <v>46023</v>
      </c>
      <c r="J112" s="109">
        <v>46023</v>
      </c>
      <c r="K112" s="108">
        <v>30000</v>
      </c>
      <c r="L112" s="73" t="s">
        <v>1069</v>
      </c>
      <c r="M112" s="95" t="s">
        <v>539</v>
      </c>
      <c r="N112" s="317" t="s">
        <v>1070</v>
      </c>
      <c r="O112" s="148"/>
      <c r="P112" s="102"/>
      <c r="Q112" s="110"/>
      <c r="R112" s="110"/>
      <c r="S112" s="110"/>
      <c r="T112" s="110"/>
      <c r="U112" s="3"/>
      <c r="V112" s="3"/>
      <c r="W112" s="3"/>
      <c r="X112" s="3"/>
      <c r="Y112" s="3"/>
      <c r="Z112" s="3"/>
      <c r="AA112" s="3"/>
      <c r="AB112" s="3"/>
      <c r="AC112" s="3"/>
      <c r="AD112" s="3"/>
      <c r="AE112" s="3"/>
      <c r="AF112" s="3"/>
      <c r="AG112" s="3"/>
      <c r="AH112" s="3"/>
      <c r="AI112" s="3"/>
    </row>
    <row r="113" spans="1:35" ht="336.75" customHeight="1">
      <c r="A113" s="3"/>
      <c r="B113" s="22" t="s">
        <v>202</v>
      </c>
      <c r="C113" s="49" t="s">
        <v>47</v>
      </c>
      <c r="D113" s="73" t="s">
        <v>199</v>
      </c>
      <c r="E113" s="73" t="s">
        <v>1071</v>
      </c>
      <c r="F113" s="73" t="s">
        <v>1072</v>
      </c>
      <c r="G113" s="50" t="s">
        <v>50</v>
      </c>
      <c r="H113" s="22" t="s">
        <v>59</v>
      </c>
      <c r="I113" s="109">
        <v>46054</v>
      </c>
      <c r="J113" s="102"/>
      <c r="K113" s="102"/>
      <c r="L113" s="73" t="s">
        <v>1069</v>
      </c>
      <c r="M113" s="95" t="s">
        <v>539</v>
      </c>
      <c r="N113" s="317" t="s">
        <v>1073</v>
      </c>
      <c r="O113" s="148"/>
      <c r="P113" s="102"/>
      <c r="Q113" s="110"/>
      <c r="R113" s="110"/>
      <c r="S113" s="110"/>
      <c r="T113" s="110"/>
      <c r="U113" s="3"/>
      <c r="V113" s="3"/>
      <c r="W113" s="3"/>
      <c r="X113" s="3"/>
      <c r="Y113" s="3"/>
      <c r="Z113" s="3"/>
      <c r="AA113" s="3"/>
      <c r="AB113" s="3"/>
      <c r="AC113" s="3"/>
      <c r="AD113" s="3"/>
      <c r="AE113" s="3"/>
      <c r="AF113" s="3"/>
      <c r="AG113" s="3"/>
      <c r="AH113" s="3"/>
      <c r="AI113" s="3"/>
    </row>
    <row r="114" spans="1:35" ht="51">
      <c r="A114" s="3"/>
      <c r="B114" s="22" t="s">
        <v>1074</v>
      </c>
      <c r="C114" s="49" t="s">
        <v>47</v>
      </c>
      <c r="D114" s="73" t="s">
        <v>1075</v>
      </c>
      <c r="E114" s="73" t="s">
        <v>1075</v>
      </c>
      <c r="F114" s="73" t="s">
        <v>1076</v>
      </c>
      <c r="G114" s="50" t="s">
        <v>42</v>
      </c>
      <c r="H114" s="22" t="s">
        <v>59</v>
      </c>
      <c r="I114" s="109"/>
      <c r="J114" s="102"/>
      <c r="K114" s="73"/>
      <c r="L114" s="73"/>
      <c r="M114" s="104" t="s">
        <v>539</v>
      </c>
      <c r="N114" s="317" t="s">
        <v>1077</v>
      </c>
      <c r="O114" s="148"/>
      <c r="P114" s="102"/>
      <c r="Q114" s="110"/>
      <c r="R114" s="110"/>
      <c r="S114" s="110"/>
      <c r="T114" s="110"/>
      <c r="U114" s="3"/>
      <c r="V114" s="3"/>
      <c r="W114" s="3"/>
      <c r="X114" s="3"/>
      <c r="Y114" s="3"/>
      <c r="Z114" s="3"/>
      <c r="AA114" s="3"/>
      <c r="AB114" s="3"/>
      <c r="AC114" s="3"/>
      <c r="AD114" s="3"/>
      <c r="AE114" s="3"/>
      <c r="AF114" s="3"/>
      <c r="AG114" s="3"/>
      <c r="AH114" s="3"/>
      <c r="AI114" s="3"/>
    </row>
    <row r="115" spans="1:35" ht="191.25">
      <c r="A115" s="3"/>
      <c r="B115" s="22" t="s">
        <v>164</v>
      </c>
      <c r="C115" s="49" t="s">
        <v>47</v>
      </c>
      <c r="D115" s="73" t="s">
        <v>159</v>
      </c>
      <c r="E115" s="73" t="s">
        <v>159</v>
      </c>
      <c r="F115" s="73" t="s">
        <v>160</v>
      </c>
      <c r="G115" s="50" t="s">
        <v>58</v>
      </c>
      <c r="H115" s="22" t="s">
        <v>59</v>
      </c>
      <c r="I115" s="109">
        <v>46054</v>
      </c>
      <c r="J115" s="102"/>
      <c r="K115" s="102"/>
      <c r="L115" s="73" t="s">
        <v>91</v>
      </c>
      <c r="M115" s="95" t="s">
        <v>539</v>
      </c>
      <c r="N115" s="317" t="s">
        <v>1078</v>
      </c>
      <c r="O115" s="148"/>
      <c r="P115" s="102"/>
      <c r="Q115" s="110"/>
      <c r="R115" s="110"/>
      <c r="S115" s="110"/>
      <c r="T115" s="110"/>
      <c r="U115" s="3"/>
      <c r="V115" s="3"/>
      <c r="W115" s="3"/>
      <c r="X115" s="3"/>
      <c r="Y115" s="3"/>
      <c r="Z115" s="3"/>
      <c r="AA115" s="3"/>
      <c r="AB115" s="3"/>
      <c r="AC115" s="3"/>
      <c r="AD115" s="3"/>
      <c r="AE115" s="3"/>
      <c r="AF115" s="3"/>
      <c r="AG115" s="3"/>
      <c r="AH115" s="3"/>
      <c r="AI115" s="3"/>
    </row>
    <row r="116" spans="1:35" ht="139.5" customHeight="1">
      <c r="A116" s="3"/>
      <c r="B116" s="22" t="s">
        <v>1079</v>
      </c>
      <c r="C116" s="49" t="s">
        <v>47</v>
      </c>
      <c r="D116" s="73" t="s">
        <v>181</v>
      </c>
      <c r="E116" s="73" t="s">
        <v>181</v>
      </c>
      <c r="F116" s="73" t="s">
        <v>1080</v>
      </c>
      <c r="G116" s="50" t="s">
        <v>50</v>
      </c>
      <c r="H116" s="22" t="s">
        <v>66</v>
      </c>
      <c r="I116" s="109">
        <v>46054</v>
      </c>
      <c r="J116" s="102"/>
      <c r="K116" s="102"/>
      <c r="L116" s="73" t="s">
        <v>1081</v>
      </c>
      <c r="M116" s="95" t="s">
        <v>539</v>
      </c>
      <c r="N116" s="317" t="s">
        <v>1082</v>
      </c>
      <c r="O116" s="148"/>
      <c r="P116" s="102"/>
      <c r="Q116" s="110"/>
      <c r="R116" s="110"/>
      <c r="S116" s="110"/>
      <c r="T116" s="110"/>
      <c r="U116" s="3"/>
      <c r="V116" s="3"/>
      <c r="W116" s="3"/>
      <c r="X116" s="3"/>
      <c r="Y116" s="3"/>
      <c r="Z116" s="3"/>
      <c r="AA116" s="3"/>
      <c r="AB116" s="3"/>
      <c r="AC116" s="3"/>
      <c r="AD116" s="3"/>
      <c r="AE116" s="3"/>
      <c r="AF116" s="3"/>
      <c r="AG116" s="3"/>
      <c r="AH116" s="3"/>
      <c r="AI116" s="3"/>
    </row>
    <row r="117" spans="1:35" ht="153.75" customHeight="1">
      <c r="A117" s="3"/>
      <c r="B117" s="22" t="s">
        <v>1083</v>
      </c>
      <c r="C117" s="49" t="s">
        <v>47</v>
      </c>
      <c r="D117" s="73" t="s">
        <v>1084</v>
      </c>
      <c r="E117" s="73" t="s">
        <v>1085</v>
      </c>
      <c r="F117" s="73" t="s">
        <v>1086</v>
      </c>
      <c r="G117" s="50" t="s">
        <v>50</v>
      </c>
      <c r="H117" s="22" t="s">
        <v>66</v>
      </c>
      <c r="I117" s="109">
        <v>46023</v>
      </c>
      <c r="J117" s="102"/>
      <c r="K117" s="102"/>
      <c r="L117" s="73" t="s">
        <v>1087</v>
      </c>
      <c r="M117" s="95" t="s">
        <v>539</v>
      </c>
      <c r="N117" s="317" t="s">
        <v>1088</v>
      </c>
      <c r="O117" s="148"/>
      <c r="P117" s="102"/>
      <c r="Q117" s="110"/>
      <c r="R117" s="110"/>
      <c r="S117" s="110"/>
      <c r="T117" s="110"/>
      <c r="U117" s="3"/>
      <c r="V117" s="3"/>
      <c r="W117" s="3"/>
      <c r="X117" s="3"/>
      <c r="Y117" s="3"/>
      <c r="Z117" s="3"/>
      <c r="AA117" s="3"/>
      <c r="AB117" s="3"/>
      <c r="AC117" s="3"/>
      <c r="AD117" s="3"/>
      <c r="AE117" s="3"/>
      <c r="AF117" s="3"/>
      <c r="AG117" s="3"/>
      <c r="AH117" s="3"/>
      <c r="AI117" s="3"/>
    </row>
    <row r="118" spans="1:35" ht="96" customHeight="1">
      <c r="A118" s="3"/>
      <c r="B118" s="22" t="s">
        <v>198</v>
      </c>
      <c r="C118" s="49" t="s">
        <v>47</v>
      </c>
      <c r="D118" s="73" t="s">
        <v>194</v>
      </c>
      <c r="E118" s="73" t="s">
        <v>194</v>
      </c>
      <c r="F118" s="73" t="s">
        <v>1089</v>
      </c>
      <c r="G118" s="50" t="s">
        <v>50</v>
      </c>
      <c r="H118" s="22" t="s">
        <v>51</v>
      </c>
      <c r="I118" s="109">
        <v>46023</v>
      </c>
      <c r="J118" s="102"/>
      <c r="K118" s="102"/>
      <c r="L118" s="73" t="s">
        <v>1087</v>
      </c>
      <c r="M118" s="95" t="s">
        <v>539</v>
      </c>
      <c r="N118" s="317" t="s">
        <v>1090</v>
      </c>
      <c r="O118" s="148">
        <v>19000000</v>
      </c>
      <c r="P118" s="102"/>
      <c r="Q118" s="110"/>
      <c r="R118" s="110"/>
      <c r="S118" s="110"/>
      <c r="T118" s="110"/>
      <c r="U118" s="3"/>
      <c r="V118" s="3"/>
      <c r="W118" s="3"/>
      <c r="X118" s="3"/>
      <c r="Y118" s="3"/>
      <c r="Z118" s="3"/>
      <c r="AA118" s="3"/>
      <c r="AB118" s="3"/>
      <c r="AC118" s="3"/>
      <c r="AD118" s="3"/>
      <c r="AE118" s="3"/>
      <c r="AF118" s="3"/>
      <c r="AG118" s="3"/>
      <c r="AH118" s="3"/>
      <c r="AI118" s="3"/>
    </row>
    <row r="119" spans="1:35" ht="63.75">
      <c r="A119" s="3"/>
      <c r="B119" s="22" t="s">
        <v>156</v>
      </c>
      <c r="C119" s="49" t="s">
        <v>47</v>
      </c>
      <c r="D119" s="73" t="s">
        <v>153</v>
      </c>
      <c r="E119" s="73" t="s">
        <v>153</v>
      </c>
      <c r="F119" s="73" t="s">
        <v>154</v>
      </c>
      <c r="G119" s="50" t="s">
        <v>42</v>
      </c>
      <c r="H119" s="22" t="s">
        <v>51</v>
      </c>
      <c r="I119" s="102"/>
      <c r="J119" s="102"/>
      <c r="K119" s="102"/>
      <c r="L119" s="102"/>
      <c r="M119" s="95" t="s">
        <v>539</v>
      </c>
      <c r="N119" s="317" t="s">
        <v>1091</v>
      </c>
      <c r="O119" s="148">
        <v>178960000</v>
      </c>
      <c r="P119" s="102"/>
      <c r="Q119" s="110"/>
      <c r="R119" s="110"/>
      <c r="S119" s="110"/>
      <c r="T119" s="110"/>
      <c r="U119" s="3"/>
      <c r="V119" s="3"/>
      <c r="W119" s="3"/>
      <c r="X119" s="3"/>
      <c r="Y119" s="3"/>
      <c r="Z119" s="3"/>
      <c r="AA119" s="3"/>
      <c r="AB119" s="3"/>
      <c r="AC119" s="3"/>
      <c r="AD119" s="3"/>
      <c r="AE119" s="3"/>
      <c r="AF119" s="3"/>
      <c r="AG119" s="3"/>
      <c r="AH119" s="3"/>
      <c r="AI119" s="3"/>
    </row>
    <row r="120" spans="1:35" ht="140.25">
      <c r="A120" s="3"/>
      <c r="B120" s="22" t="s">
        <v>92</v>
      </c>
      <c r="C120" s="49" t="s">
        <v>47</v>
      </c>
      <c r="D120" s="73" t="s">
        <v>84</v>
      </c>
      <c r="E120" s="73" t="s">
        <v>84</v>
      </c>
      <c r="F120" s="73" t="s">
        <v>85</v>
      </c>
      <c r="G120" s="50" t="s">
        <v>58</v>
      </c>
      <c r="H120" s="22" t="s">
        <v>66</v>
      </c>
      <c r="I120" s="109">
        <v>45992</v>
      </c>
      <c r="J120" s="109">
        <v>46023</v>
      </c>
      <c r="K120" s="73" t="s">
        <v>1092</v>
      </c>
      <c r="L120" s="73" t="s">
        <v>1093</v>
      </c>
      <c r="M120" s="95" t="s">
        <v>539</v>
      </c>
      <c r="N120" s="317" t="s">
        <v>1094</v>
      </c>
      <c r="O120" s="148"/>
      <c r="P120" s="102"/>
      <c r="Q120" s="110"/>
      <c r="R120" s="110"/>
      <c r="S120" s="110"/>
      <c r="T120" s="110"/>
      <c r="U120" s="3"/>
      <c r="V120" s="3"/>
      <c r="W120" s="3"/>
      <c r="X120" s="3"/>
      <c r="Y120" s="3"/>
      <c r="Z120" s="3"/>
      <c r="AA120" s="3"/>
      <c r="AB120" s="3"/>
      <c r="AC120" s="3"/>
      <c r="AD120" s="3"/>
      <c r="AE120" s="3"/>
      <c r="AF120" s="3"/>
      <c r="AG120" s="3"/>
      <c r="AH120" s="3"/>
      <c r="AI120" s="3"/>
    </row>
    <row r="121" spans="1:35" ht="12.75">
      <c r="A121" s="3"/>
      <c r="B121" s="22" t="s">
        <v>1095</v>
      </c>
      <c r="C121" s="49" t="s">
        <v>99</v>
      </c>
      <c r="D121" s="102"/>
      <c r="E121" s="102"/>
      <c r="F121" s="102"/>
      <c r="G121" s="50" t="s">
        <v>99</v>
      </c>
      <c r="H121" s="22" t="s">
        <v>232</v>
      </c>
      <c r="I121" s="102"/>
      <c r="J121" s="102"/>
      <c r="K121" s="102"/>
      <c r="L121" s="102"/>
      <c r="M121" s="110"/>
      <c r="N121" s="155"/>
      <c r="O121" s="148"/>
      <c r="P121" s="102"/>
      <c r="Q121" s="110"/>
      <c r="R121" s="110"/>
      <c r="S121" s="110"/>
      <c r="T121" s="110"/>
      <c r="U121" s="3"/>
      <c r="V121" s="3"/>
      <c r="W121" s="3"/>
      <c r="X121" s="3"/>
      <c r="Y121" s="3"/>
      <c r="Z121" s="3"/>
      <c r="AA121" s="3"/>
      <c r="AB121" s="3"/>
      <c r="AC121" s="3"/>
      <c r="AD121" s="3"/>
      <c r="AE121" s="3"/>
      <c r="AF121" s="3"/>
      <c r="AG121" s="3"/>
      <c r="AH121" s="3"/>
      <c r="AI121" s="3"/>
    </row>
    <row r="122" spans="1:35" ht="12.75">
      <c r="A122" s="3"/>
      <c r="B122" s="22" t="s">
        <v>1096</v>
      </c>
      <c r="C122" s="49" t="s">
        <v>99</v>
      </c>
      <c r="D122" s="102"/>
      <c r="E122" s="102"/>
      <c r="F122" s="102"/>
      <c r="G122" s="50" t="s">
        <v>99</v>
      </c>
      <c r="H122" s="22" t="s">
        <v>232</v>
      </c>
      <c r="I122" s="102"/>
      <c r="J122" s="102"/>
      <c r="K122" s="102"/>
      <c r="L122" s="102"/>
      <c r="M122" s="110"/>
      <c r="N122" s="155"/>
      <c r="O122" s="148"/>
      <c r="P122" s="102"/>
      <c r="Q122" s="110"/>
      <c r="R122" s="110"/>
      <c r="S122" s="110"/>
      <c r="T122" s="110"/>
      <c r="U122" s="3"/>
      <c r="V122" s="3"/>
      <c r="W122" s="3"/>
      <c r="X122" s="3"/>
      <c r="Y122" s="3"/>
      <c r="Z122" s="3"/>
      <c r="AA122" s="3"/>
      <c r="AB122" s="3"/>
      <c r="AC122" s="3"/>
      <c r="AD122" s="3"/>
      <c r="AE122" s="3"/>
      <c r="AF122" s="3"/>
      <c r="AG122" s="3"/>
      <c r="AH122" s="3"/>
      <c r="AI122" s="3"/>
    </row>
    <row r="123" spans="1:35" ht="12.75">
      <c r="A123" s="3"/>
      <c r="B123" s="22" t="s">
        <v>1097</v>
      </c>
      <c r="C123" s="49" t="s">
        <v>99</v>
      </c>
      <c r="D123" s="102"/>
      <c r="E123" s="102"/>
      <c r="F123" s="102"/>
      <c r="G123" s="50" t="s">
        <v>99</v>
      </c>
      <c r="H123" s="22" t="s">
        <v>232</v>
      </c>
      <c r="I123" s="102"/>
      <c r="J123" s="102"/>
      <c r="K123" s="102"/>
      <c r="L123" s="102"/>
      <c r="M123" s="110"/>
      <c r="N123" s="155"/>
      <c r="O123" s="148"/>
      <c r="P123" s="102"/>
      <c r="Q123" s="110"/>
      <c r="R123" s="110"/>
      <c r="S123" s="110"/>
      <c r="T123" s="110"/>
      <c r="U123" s="3"/>
      <c r="V123" s="3"/>
      <c r="W123" s="3"/>
      <c r="X123" s="3"/>
      <c r="Y123" s="3"/>
      <c r="Z123" s="3"/>
      <c r="AA123" s="3"/>
      <c r="AB123" s="3"/>
      <c r="AC123" s="3"/>
      <c r="AD123" s="3"/>
      <c r="AE123" s="3"/>
      <c r="AF123" s="3"/>
      <c r="AG123" s="3"/>
      <c r="AH123" s="3"/>
      <c r="AI123" s="3"/>
    </row>
    <row r="124" spans="1:35" ht="12.75">
      <c r="A124" s="3"/>
      <c r="B124" s="22" t="s">
        <v>1098</v>
      </c>
      <c r="C124" s="49" t="s">
        <v>99</v>
      </c>
      <c r="D124" s="102"/>
      <c r="E124" s="102"/>
      <c r="F124" s="102"/>
      <c r="G124" s="50" t="s">
        <v>99</v>
      </c>
      <c r="H124" s="22" t="s">
        <v>232</v>
      </c>
      <c r="I124" s="102"/>
      <c r="J124" s="102"/>
      <c r="K124" s="102"/>
      <c r="L124" s="102"/>
      <c r="M124" s="110"/>
      <c r="N124" s="155"/>
      <c r="O124" s="148"/>
      <c r="P124" s="102"/>
      <c r="Q124" s="110"/>
      <c r="R124" s="110"/>
      <c r="S124" s="110"/>
      <c r="T124" s="110"/>
      <c r="U124" s="3"/>
      <c r="V124" s="3"/>
      <c r="W124" s="3"/>
      <c r="X124" s="3"/>
      <c r="Y124" s="3"/>
      <c r="Z124" s="3"/>
      <c r="AA124" s="3"/>
      <c r="AB124" s="3"/>
      <c r="AC124" s="3"/>
      <c r="AD124" s="3"/>
      <c r="AE124" s="3"/>
      <c r="AF124" s="3"/>
      <c r="AG124" s="3"/>
      <c r="AH124" s="3"/>
      <c r="AI124" s="3"/>
    </row>
    <row r="125" spans="1:35" ht="12.75">
      <c r="A125" s="3"/>
      <c r="B125" s="22" t="s">
        <v>1099</v>
      </c>
      <c r="C125" s="49" t="s">
        <v>99</v>
      </c>
      <c r="D125" s="102"/>
      <c r="E125" s="102"/>
      <c r="F125" s="102"/>
      <c r="G125" s="50" t="s">
        <v>99</v>
      </c>
      <c r="H125" s="22" t="s">
        <v>232</v>
      </c>
      <c r="I125" s="102"/>
      <c r="J125" s="102"/>
      <c r="K125" s="102"/>
      <c r="L125" s="102"/>
      <c r="M125" s="110"/>
      <c r="N125" s="155"/>
      <c r="O125" s="148"/>
      <c r="P125" s="102"/>
      <c r="Q125" s="110"/>
      <c r="R125" s="110"/>
      <c r="S125" s="110"/>
      <c r="T125" s="110"/>
      <c r="U125" s="3"/>
      <c r="V125" s="3"/>
      <c r="W125" s="3"/>
      <c r="X125" s="3"/>
      <c r="Y125" s="3"/>
      <c r="Z125" s="3"/>
      <c r="AA125" s="3"/>
      <c r="AB125" s="3"/>
      <c r="AC125" s="3"/>
      <c r="AD125" s="3"/>
      <c r="AE125" s="3"/>
      <c r="AF125" s="3"/>
      <c r="AG125" s="3"/>
      <c r="AH125" s="3"/>
      <c r="AI125" s="3"/>
    </row>
    <row r="126" spans="1:35" ht="12.75">
      <c r="A126" s="3"/>
      <c r="B126" s="22" t="s">
        <v>1100</v>
      </c>
      <c r="C126" s="49" t="s">
        <v>99</v>
      </c>
      <c r="D126" s="102"/>
      <c r="E126" s="102"/>
      <c r="F126" s="102"/>
      <c r="G126" s="50" t="s">
        <v>99</v>
      </c>
      <c r="H126" s="22" t="s">
        <v>232</v>
      </c>
      <c r="I126" s="102"/>
      <c r="J126" s="102"/>
      <c r="K126" s="102"/>
      <c r="L126" s="102"/>
      <c r="M126" s="110"/>
      <c r="N126" s="155"/>
      <c r="O126" s="148"/>
      <c r="P126" s="102"/>
      <c r="Q126" s="110"/>
      <c r="R126" s="110"/>
      <c r="S126" s="110"/>
      <c r="T126" s="110"/>
      <c r="U126" s="3"/>
      <c r="V126" s="3"/>
      <c r="W126" s="3"/>
      <c r="X126" s="3"/>
      <c r="Y126" s="3"/>
      <c r="Z126" s="3"/>
      <c r="AA126" s="3"/>
      <c r="AB126" s="3"/>
      <c r="AC126" s="3"/>
      <c r="AD126" s="3"/>
      <c r="AE126" s="3"/>
      <c r="AF126" s="3"/>
      <c r="AG126" s="3"/>
      <c r="AH126" s="3"/>
      <c r="AI126" s="3"/>
    </row>
    <row r="127" spans="1:35" ht="12.75">
      <c r="A127" s="3"/>
      <c r="B127" s="22" t="s">
        <v>1101</v>
      </c>
      <c r="C127" s="49" t="s">
        <v>99</v>
      </c>
      <c r="D127" s="102"/>
      <c r="E127" s="102"/>
      <c r="F127" s="102"/>
      <c r="G127" s="50" t="s">
        <v>99</v>
      </c>
      <c r="H127" s="22" t="s">
        <v>232</v>
      </c>
      <c r="I127" s="102"/>
      <c r="J127" s="102"/>
      <c r="K127" s="102"/>
      <c r="L127" s="102"/>
      <c r="M127" s="110"/>
      <c r="N127" s="155"/>
      <c r="O127" s="148"/>
      <c r="P127" s="102"/>
      <c r="Q127" s="110"/>
      <c r="R127" s="110"/>
      <c r="S127" s="110"/>
      <c r="T127" s="110"/>
      <c r="U127" s="3"/>
      <c r="V127" s="3"/>
      <c r="W127" s="3"/>
      <c r="X127" s="3"/>
      <c r="Y127" s="3"/>
      <c r="Z127" s="3"/>
      <c r="AA127" s="3"/>
      <c r="AB127" s="3"/>
      <c r="AC127" s="3"/>
      <c r="AD127" s="3"/>
      <c r="AE127" s="3"/>
      <c r="AF127" s="3"/>
      <c r="AG127" s="3"/>
      <c r="AH127" s="3"/>
      <c r="AI127" s="3"/>
    </row>
    <row r="128" spans="1:35" ht="12.75">
      <c r="A128" s="3"/>
      <c r="B128" s="22" t="s">
        <v>1102</v>
      </c>
      <c r="C128" s="49" t="s">
        <v>99</v>
      </c>
      <c r="D128" s="102"/>
      <c r="E128" s="102"/>
      <c r="F128" s="102"/>
      <c r="G128" s="50" t="s">
        <v>99</v>
      </c>
      <c r="H128" s="22" t="s">
        <v>232</v>
      </c>
      <c r="I128" s="102"/>
      <c r="J128" s="102"/>
      <c r="K128" s="102"/>
      <c r="L128" s="102"/>
      <c r="M128" s="110"/>
      <c r="N128" s="155"/>
      <c r="O128" s="148"/>
      <c r="P128" s="102"/>
      <c r="Q128" s="110"/>
      <c r="R128" s="110"/>
      <c r="S128" s="110"/>
      <c r="T128" s="110"/>
      <c r="U128" s="3"/>
      <c r="V128" s="3"/>
      <c r="W128" s="3"/>
      <c r="X128" s="3"/>
      <c r="Y128" s="3"/>
      <c r="Z128" s="3"/>
      <c r="AA128" s="3"/>
      <c r="AB128" s="3"/>
      <c r="AC128" s="3"/>
      <c r="AD128" s="3"/>
      <c r="AE128" s="3"/>
      <c r="AF128" s="3"/>
      <c r="AG128" s="3"/>
      <c r="AH128" s="3"/>
      <c r="AI128" s="3"/>
    </row>
    <row r="129" spans="1:35" ht="12.75">
      <c r="A129" s="3"/>
      <c r="B129" s="22" t="s">
        <v>1103</v>
      </c>
      <c r="C129" s="49" t="s">
        <v>99</v>
      </c>
      <c r="D129" s="102"/>
      <c r="E129" s="102"/>
      <c r="F129" s="102"/>
      <c r="G129" s="50" t="s">
        <v>99</v>
      </c>
      <c r="H129" s="22" t="s">
        <v>232</v>
      </c>
      <c r="I129" s="102"/>
      <c r="J129" s="102"/>
      <c r="K129" s="102"/>
      <c r="L129" s="102"/>
      <c r="M129" s="110"/>
      <c r="N129" s="155"/>
      <c r="O129" s="148"/>
      <c r="P129" s="102"/>
      <c r="Q129" s="110"/>
      <c r="R129" s="110"/>
      <c r="S129" s="110"/>
      <c r="T129" s="110"/>
      <c r="U129" s="3"/>
      <c r="V129" s="3"/>
      <c r="W129" s="3"/>
      <c r="X129" s="3"/>
      <c r="Y129" s="3"/>
      <c r="Z129" s="3"/>
      <c r="AA129" s="3"/>
      <c r="AB129" s="3"/>
      <c r="AC129" s="3"/>
      <c r="AD129" s="3"/>
      <c r="AE129" s="3"/>
      <c r="AF129" s="3"/>
      <c r="AG129" s="3"/>
      <c r="AH129" s="3"/>
      <c r="AI129" s="3"/>
    </row>
    <row r="130" spans="1:35" ht="12.75">
      <c r="A130" s="3"/>
      <c r="B130" s="22" t="s">
        <v>1104</v>
      </c>
      <c r="C130" s="49" t="s">
        <v>99</v>
      </c>
      <c r="D130" s="102"/>
      <c r="E130" s="102"/>
      <c r="F130" s="102"/>
      <c r="G130" s="50" t="s">
        <v>99</v>
      </c>
      <c r="H130" s="22" t="s">
        <v>232</v>
      </c>
      <c r="I130" s="102"/>
      <c r="J130" s="102"/>
      <c r="K130" s="102"/>
      <c r="L130" s="102"/>
      <c r="M130" s="110"/>
      <c r="N130" s="155"/>
      <c r="O130" s="148"/>
      <c r="P130" s="102"/>
      <c r="Q130" s="110"/>
      <c r="R130" s="110"/>
      <c r="S130" s="110"/>
      <c r="T130" s="110"/>
      <c r="U130" s="3"/>
      <c r="V130" s="3"/>
      <c r="W130" s="3"/>
      <c r="X130" s="3"/>
      <c r="Y130" s="3"/>
      <c r="Z130" s="3"/>
      <c r="AA130" s="3"/>
      <c r="AB130" s="3"/>
      <c r="AC130" s="3"/>
      <c r="AD130" s="3"/>
      <c r="AE130" s="3"/>
      <c r="AF130" s="3"/>
      <c r="AG130" s="3"/>
      <c r="AH130" s="3"/>
      <c r="AI130" s="3"/>
    </row>
    <row r="131" spans="1:35" ht="12.75">
      <c r="A131" s="3"/>
      <c r="B131" s="22" t="s">
        <v>1105</v>
      </c>
      <c r="C131" s="49" t="s">
        <v>99</v>
      </c>
      <c r="D131" s="102"/>
      <c r="E131" s="102"/>
      <c r="F131" s="102"/>
      <c r="G131" s="50" t="s">
        <v>99</v>
      </c>
      <c r="H131" s="22" t="s">
        <v>232</v>
      </c>
      <c r="I131" s="102"/>
      <c r="J131" s="102"/>
      <c r="K131" s="102"/>
      <c r="L131" s="102"/>
      <c r="M131" s="110"/>
      <c r="N131" s="155"/>
      <c r="O131" s="148"/>
      <c r="P131" s="102"/>
      <c r="Q131" s="110"/>
      <c r="R131" s="110"/>
      <c r="S131" s="110"/>
      <c r="T131" s="110"/>
      <c r="U131" s="3"/>
      <c r="V131" s="3"/>
      <c r="W131" s="3"/>
      <c r="X131" s="3"/>
      <c r="Y131" s="3"/>
      <c r="Z131" s="3"/>
      <c r="AA131" s="3"/>
      <c r="AB131" s="3"/>
      <c r="AC131" s="3"/>
      <c r="AD131" s="3"/>
      <c r="AE131" s="3"/>
      <c r="AF131" s="3"/>
      <c r="AG131" s="3"/>
      <c r="AH131" s="3"/>
      <c r="AI131" s="3"/>
    </row>
    <row r="132" spans="1:35" ht="12.75">
      <c r="A132" s="3"/>
      <c r="B132" s="22" t="s">
        <v>1106</v>
      </c>
      <c r="C132" s="49" t="s">
        <v>99</v>
      </c>
      <c r="D132" s="102"/>
      <c r="E132" s="102"/>
      <c r="F132" s="102"/>
      <c r="G132" s="50" t="s">
        <v>99</v>
      </c>
      <c r="H132" s="22" t="s">
        <v>232</v>
      </c>
      <c r="I132" s="102"/>
      <c r="J132" s="102"/>
      <c r="K132" s="102"/>
      <c r="L132" s="102"/>
      <c r="M132" s="110"/>
      <c r="N132" s="155"/>
      <c r="O132" s="148"/>
      <c r="P132" s="102"/>
      <c r="Q132" s="110"/>
      <c r="R132" s="110"/>
      <c r="S132" s="110"/>
      <c r="T132" s="110"/>
      <c r="U132" s="3"/>
      <c r="V132" s="3"/>
      <c r="W132" s="3"/>
      <c r="X132" s="3"/>
      <c r="Y132" s="3"/>
      <c r="Z132" s="3"/>
      <c r="AA132" s="3"/>
      <c r="AB132" s="3"/>
      <c r="AC132" s="3"/>
      <c r="AD132" s="3"/>
      <c r="AE132" s="3"/>
      <c r="AF132" s="3"/>
      <c r="AG132" s="3"/>
      <c r="AH132" s="3"/>
      <c r="AI132" s="3"/>
    </row>
    <row r="133" spans="1:35" ht="12.75">
      <c r="A133" s="3"/>
      <c r="B133" s="22" t="s">
        <v>1107</v>
      </c>
      <c r="C133" s="49" t="s">
        <v>99</v>
      </c>
      <c r="D133" s="102"/>
      <c r="E133" s="102"/>
      <c r="F133" s="102"/>
      <c r="G133" s="50" t="s">
        <v>99</v>
      </c>
      <c r="H133" s="22" t="s">
        <v>232</v>
      </c>
      <c r="I133" s="102"/>
      <c r="J133" s="102"/>
      <c r="K133" s="102"/>
      <c r="L133" s="102"/>
      <c r="M133" s="110"/>
      <c r="N133" s="155"/>
      <c r="O133" s="148"/>
      <c r="P133" s="102"/>
      <c r="Q133" s="110"/>
      <c r="R133" s="110"/>
      <c r="S133" s="110"/>
      <c r="T133" s="110"/>
      <c r="U133" s="3"/>
      <c r="V133" s="3"/>
      <c r="W133" s="3"/>
      <c r="X133" s="3"/>
      <c r="Y133" s="3"/>
      <c r="Z133" s="3"/>
      <c r="AA133" s="3"/>
      <c r="AB133" s="3"/>
      <c r="AC133" s="3"/>
      <c r="AD133" s="3"/>
      <c r="AE133" s="3"/>
      <c r="AF133" s="3"/>
      <c r="AG133" s="3"/>
      <c r="AH133" s="3"/>
      <c r="AI133" s="3"/>
    </row>
    <row r="134" spans="1:35" ht="12.75">
      <c r="A134" s="3"/>
      <c r="B134" s="22" t="s">
        <v>1108</v>
      </c>
      <c r="C134" s="49" t="s">
        <v>99</v>
      </c>
      <c r="D134" s="102"/>
      <c r="E134" s="102"/>
      <c r="F134" s="102"/>
      <c r="G134" s="50" t="s">
        <v>99</v>
      </c>
      <c r="H134" s="22" t="s">
        <v>232</v>
      </c>
      <c r="I134" s="102"/>
      <c r="J134" s="102"/>
      <c r="K134" s="102"/>
      <c r="L134" s="102"/>
      <c r="M134" s="110"/>
      <c r="N134" s="155"/>
      <c r="O134" s="148"/>
      <c r="P134" s="102"/>
      <c r="Q134" s="110"/>
      <c r="R134" s="110"/>
      <c r="S134" s="110"/>
      <c r="T134" s="110"/>
      <c r="U134" s="3"/>
      <c r="V134" s="3"/>
      <c r="W134" s="3"/>
      <c r="X134" s="3"/>
      <c r="Y134" s="3"/>
      <c r="Z134" s="3"/>
      <c r="AA134" s="3"/>
      <c r="AB134" s="3"/>
      <c r="AC134" s="3"/>
      <c r="AD134" s="3"/>
      <c r="AE134" s="3"/>
      <c r="AF134" s="3"/>
      <c r="AG134" s="3"/>
      <c r="AH134" s="3"/>
      <c r="AI134" s="3"/>
    </row>
    <row r="135" spans="1:35" ht="12.75">
      <c r="A135" s="3"/>
      <c r="B135" s="22" t="s">
        <v>1109</v>
      </c>
      <c r="C135" s="49" t="s">
        <v>99</v>
      </c>
      <c r="D135" s="102"/>
      <c r="E135" s="102"/>
      <c r="F135" s="102"/>
      <c r="G135" s="50" t="s">
        <v>99</v>
      </c>
      <c r="H135" s="22" t="s">
        <v>232</v>
      </c>
      <c r="I135" s="102"/>
      <c r="J135" s="102"/>
      <c r="K135" s="102"/>
      <c r="L135" s="102"/>
      <c r="M135" s="110"/>
      <c r="N135" s="155"/>
      <c r="O135" s="148"/>
      <c r="P135" s="102"/>
      <c r="Q135" s="110"/>
      <c r="R135" s="110"/>
      <c r="S135" s="110"/>
      <c r="T135" s="110"/>
      <c r="U135" s="3"/>
      <c r="V135" s="3"/>
      <c r="W135" s="3"/>
      <c r="X135" s="3"/>
      <c r="Y135" s="3"/>
      <c r="Z135" s="3"/>
      <c r="AA135" s="3"/>
      <c r="AB135" s="3"/>
      <c r="AC135" s="3"/>
      <c r="AD135" s="3"/>
      <c r="AE135" s="3"/>
      <c r="AF135" s="3"/>
      <c r="AG135" s="3"/>
      <c r="AH135" s="3"/>
      <c r="AI135" s="3"/>
    </row>
    <row r="136" spans="1:35" ht="12.75">
      <c r="A136" s="3"/>
      <c r="B136" s="22" t="s">
        <v>1110</v>
      </c>
      <c r="C136" s="49" t="s">
        <v>99</v>
      </c>
      <c r="D136" s="102"/>
      <c r="E136" s="102"/>
      <c r="F136" s="102"/>
      <c r="G136" s="50" t="s">
        <v>99</v>
      </c>
      <c r="H136" s="22" t="s">
        <v>232</v>
      </c>
      <c r="I136" s="102"/>
      <c r="J136" s="102"/>
      <c r="K136" s="102"/>
      <c r="L136" s="102"/>
      <c r="M136" s="110"/>
      <c r="N136" s="155"/>
      <c r="O136" s="148"/>
      <c r="P136" s="102"/>
      <c r="Q136" s="110"/>
      <c r="R136" s="110"/>
      <c r="S136" s="110"/>
      <c r="T136" s="110"/>
      <c r="U136" s="3"/>
      <c r="V136" s="3"/>
      <c r="W136" s="3"/>
      <c r="X136" s="3"/>
      <c r="Y136" s="3"/>
      <c r="Z136" s="3"/>
      <c r="AA136" s="3"/>
      <c r="AB136" s="3"/>
      <c r="AC136" s="3"/>
      <c r="AD136" s="3"/>
      <c r="AE136" s="3"/>
      <c r="AF136" s="3"/>
      <c r="AG136" s="3"/>
      <c r="AH136" s="3"/>
      <c r="AI136" s="3"/>
    </row>
    <row r="137" spans="1:35" ht="12.75">
      <c r="A137" s="3"/>
      <c r="B137" s="22" t="s">
        <v>1111</v>
      </c>
      <c r="C137" s="49" t="s">
        <v>99</v>
      </c>
      <c r="D137" s="102"/>
      <c r="E137" s="102"/>
      <c r="F137" s="102"/>
      <c r="G137" s="50" t="s">
        <v>99</v>
      </c>
      <c r="H137" s="22" t="s">
        <v>232</v>
      </c>
      <c r="I137" s="102"/>
      <c r="J137" s="102"/>
      <c r="K137" s="102"/>
      <c r="L137" s="102"/>
      <c r="M137" s="110"/>
      <c r="N137" s="155"/>
      <c r="O137" s="148"/>
      <c r="P137" s="102"/>
      <c r="Q137" s="110"/>
      <c r="R137" s="110"/>
      <c r="S137" s="110"/>
      <c r="T137" s="110"/>
      <c r="U137" s="3"/>
      <c r="V137" s="3"/>
      <c r="W137" s="3"/>
      <c r="X137" s="3"/>
      <c r="Y137" s="3"/>
      <c r="Z137" s="3"/>
      <c r="AA137" s="3"/>
      <c r="AB137" s="3"/>
      <c r="AC137" s="3"/>
      <c r="AD137" s="3"/>
      <c r="AE137" s="3"/>
      <c r="AF137" s="3"/>
      <c r="AG137" s="3"/>
      <c r="AH137" s="3"/>
      <c r="AI137" s="3"/>
    </row>
    <row r="138" spans="1:35" ht="12.75">
      <c r="A138" s="3"/>
      <c r="B138" s="22" t="s">
        <v>1112</v>
      </c>
      <c r="C138" s="49" t="s">
        <v>99</v>
      </c>
      <c r="D138" s="102"/>
      <c r="E138" s="102"/>
      <c r="F138" s="102"/>
      <c r="G138" s="50" t="s">
        <v>99</v>
      </c>
      <c r="H138" s="22" t="s">
        <v>232</v>
      </c>
      <c r="I138" s="102"/>
      <c r="J138" s="102"/>
      <c r="K138" s="102"/>
      <c r="L138" s="102"/>
      <c r="M138" s="110"/>
      <c r="N138" s="155"/>
      <c r="O138" s="148"/>
      <c r="P138" s="102"/>
      <c r="Q138" s="110"/>
      <c r="R138" s="110"/>
      <c r="S138" s="110"/>
      <c r="T138" s="110"/>
      <c r="U138" s="3"/>
      <c r="V138" s="3"/>
      <c r="W138" s="3"/>
      <c r="X138" s="3"/>
      <c r="Y138" s="3"/>
      <c r="Z138" s="3"/>
      <c r="AA138" s="3"/>
      <c r="AB138" s="3"/>
      <c r="AC138" s="3"/>
      <c r="AD138" s="3"/>
      <c r="AE138" s="3"/>
      <c r="AF138" s="3"/>
      <c r="AG138" s="3"/>
      <c r="AH138" s="3"/>
      <c r="AI138" s="3"/>
    </row>
    <row r="139" spans="1:35" ht="12.75">
      <c r="A139" s="3"/>
      <c r="B139" s="22" t="s">
        <v>1113</v>
      </c>
      <c r="C139" s="49" t="s">
        <v>99</v>
      </c>
      <c r="D139" s="102"/>
      <c r="E139" s="102"/>
      <c r="F139" s="102"/>
      <c r="G139" s="50" t="s">
        <v>99</v>
      </c>
      <c r="H139" s="22" t="s">
        <v>232</v>
      </c>
      <c r="I139" s="102"/>
      <c r="J139" s="102"/>
      <c r="K139" s="102"/>
      <c r="L139" s="102"/>
      <c r="M139" s="110"/>
      <c r="N139" s="155"/>
      <c r="O139" s="148"/>
      <c r="P139" s="102"/>
      <c r="Q139" s="110"/>
      <c r="R139" s="110"/>
      <c r="S139" s="110"/>
      <c r="T139" s="110"/>
      <c r="U139" s="3"/>
      <c r="V139" s="3"/>
      <c r="W139" s="3"/>
      <c r="X139" s="3"/>
      <c r="Y139" s="3"/>
      <c r="Z139" s="3"/>
      <c r="AA139" s="3"/>
      <c r="AB139" s="3"/>
      <c r="AC139" s="3"/>
      <c r="AD139" s="3"/>
      <c r="AE139" s="3"/>
      <c r="AF139" s="3"/>
      <c r="AG139" s="3"/>
      <c r="AH139" s="3"/>
      <c r="AI139" s="3"/>
    </row>
    <row r="140" spans="1:35" ht="12.75">
      <c r="A140" s="3"/>
      <c r="B140" s="22" t="s">
        <v>1114</v>
      </c>
      <c r="C140" s="49" t="s">
        <v>99</v>
      </c>
      <c r="D140" s="102"/>
      <c r="E140" s="102"/>
      <c r="F140" s="102"/>
      <c r="G140" s="50" t="s">
        <v>99</v>
      </c>
      <c r="H140" s="22" t="s">
        <v>232</v>
      </c>
      <c r="I140" s="102"/>
      <c r="J140" s="102"/>
      <c r="K140" s="102"/>
      <c r="L140" s="102"/>
      <c r="M140" s="110"/>
      <c r="N140" s="155"/>
      <c r="O140" s="148"/>
      <c r="P140" s="102"/>
      <c r="Q140" s="110"/>
      <c r="R140" s="110"/>
      <c r="S140" s="110"/>
      <c r="T140" s="110"/>
      <c r="U140" s="3"/>
      <c r="V140" s="3"/>
      <c r="W140" s="3"/>
      <c r="X140" s="3"/>
      <c r="Y140" s="3"/>
      <c r="Z140" s="3"/>
      <c r="AA140" s="3"/>
      <c r="AB140" s="3"/>
      <c r="AC140" s="3"/>
      <c r="AD140" s="3"/>
      <c r="AE140" s="3"/>
      <c r="AF140" s="3"/>
      <c r="AG140" s="3"/>
      <c r="AH140" s="3"/>
      <c r="AI140" s="3"/>
    </row>
    <row r="141" spans="1:35" ht="12.75">
      <c r="A141" s="3"/>
      <c r="B141" s="22" t="s">
        <v>1115</v>
      </c>
      <c r="C141" s="49" t="s">
        <v>99</v>
      </c>
      <c r="D141" s="102"/>
      <c r="E141" s="102"/>
      <c r="F141" s="102"/>
      <c r="G141" s="50" t="s">
        <v>99</v>
      </c>
      <c r="H141" s="22" t="s">
        <v>232</v>
      </c>
      <c r="I141" s="102"/>
      <c r="J141" s="102"/>
      <c r="K141" s="102"/>
      <c r="L141" s="102"/>
      <c r="M141" s="110"/>
      <c r="N141" s="155"/>
      <c r="O141" s="148"/>
      <c r="P141" s="102"/>
      <c r="Q141" s="110"/>
      <c r="R141" s="110"/>
      <c r="S141" s="110"/>
      <c r="T141" s="110"/>
      <c r="U141" s="3"/>
      <c r="V141" s="3"/>
      <c r="W141" s="3"/>
      <c r="X141" s="3"/>
      <c r="Y141" s="3"/>
      <c r="Z141" s="3"/>
      <c r="AA141" s="3"/>
      <c r="AB141" s="3"/>
      <c r="AC141" s="3"/>
      <c r="AD141" s="3"/>
      <c r="AE141" s="3"/>
      <c r="AF141" s="3"/>
      <c r="AG141" s="3"/>
      <c r="AH141" s="3"/>
      <c r="AI141" s="3"/>
    </row>
    <row r="142" spans="1:35" ht="12.75">
      <c r="A142" s="3"/>
      <c r="B142" s="22" t="s">
        <v>1116</v>
      </c>
      <c r="C142" s="49" t="s">
        <v>99</v>
      </c>
      <c r="D142" s="102"/>
      <c r="E142" s="102"/>
      <c r="F142" s="102"/>
      <c r="G142" s="50" t="s">
        <v>99</v>
      </c>
      <c r="H142" s="22" t="s">
        <v>232</v>
      </c>
      <c r="I142" s="102"/>
      <c r="J142" s="102"/>
      <c r="K142" s="102"/>
      <c r="L142" s="102"/>
      <c r="M142" s="110"/>
      <c r="N142" s="155"/>
      <c r="O142" s="148"/>
      <c r="P142" s="102"/>
      <c r="Q142" s="110"/>
      <c r="R142" s="110"/>
      <c r="S142" s="110"/>
      <c r="T142" s="110"/>
      <c r="U142" s="3"/>
      <c r="V142" s="3"/>
      <c r="W142" s="3"/>
      <c r="X142" s="3"/>
      <c r="Y142" s="3"/>
      <c r="Z142" s="3"/>
      <c r="AA142" s="3"/>
      <c r="AB142" s="3"/>
      <c r="AC142" s="3"/>
      <c r="AD142" s="3"/>
      <c r="AE142" s="3"/>
      <c r="AF142" s="3"/>
      <c r="AG142" s="3"/>
      <c r="AH142" s="3"/>
      <c r="AI142" s="3"/>
    </row>
    <row r="143" spans="1:35" ht="12.75">
      <c r="A143" s="3"/>
      <c r="B143" s="22" t="s">
        <v>1117</v>
      </c>
      <c r="C143" s="49" t="s">
        <v>99</v>
      </c>
      <c r="D143" s="102"/>
      <c r="E143" s="102"/>
      <c r="F143" s="102"/>
      <c r="G143" s="50" t="s">
        <v>99</v>
      </c>
      <c r="H143" s="22" t="s">
        <v>232</v>
      </c>
      <c r="I143" s="102"/>
      <c r="J143" s="102"/>
      <c r="K143" s="102"/>
      <c r="L143" s="102"/>
      <c r="M143" s="110"/>
      <c r="N143" s="155"/>
      <c r="O143" s="148"/>
      <c r="P143" s="102"/>
      <c r="Q143" s="110"/>
      <c r="R143" s="110"/>
      <c r="S143" s="110"/>
      <c r="T143" s="110"/>
      <c r="U143" s="3"/>
      <c r="V143" s="3"/>
      <c r="W143" s="3"/>
      <c r="X143" s="3"/>
      <c r="Y143" s="3"/>
      <c r="Z143" s="3"/>
      <c r="AA143" s="3"/>
      <c r="AB143" s="3"/>
      <c r="AC143" s="3"/>
      <c r="AD143" s="3"/>
      <c r="AE143" s="3"/>
      <c r="AF143" s="3"/>
      <c r="AG143" s="3"/>
      <c r="AH143" s="3"/>
      <c r="AI143" s="3"/>
    </row>
    <row r="144" spans="1:35" ht="12.75">
      <c r="A144" s="3"/>
      <c r="B144" s="22" t="s">
        <v>1118</v>
      </c>
      <c r="C144" s="49" t="s">
        <v>99</v>
      </c>
      <c r="D144" s="102"/>
      <c r="E144" s="102"/>
      <c r="F144" s="102"/>
      <c r="G144" s="50" t="s">
        <v>99</v>
      </c>
      <c r="H144" s="22" t="s">
        <v>232</v>
      </c>
      <c r="I144" s="102"/>
      <c r="J144" s="102"/>
      <c r="K144" s="102"/>
      <c r="L144" s="102"/>
      <c r="M144" s="110"/>
      <c r="N144" s="155"/>
      <c r="O144" s="148"/>
      <c r="P144" s="102"/>
      <c r="Q144" s="110"/>
      <c r="R144" s="110"/>
      <c r="S144" s="110"/>
      <c r="T144" s="110"/>
      <c r="U144" s="3"/>
      <c r="V144" s="3"/>
      <c r="W144" s="3"/>
      <c r="X144" s="3"/>
      <c r="Y144" s="3"/>
      <c r="Z144" s="3"/>
      <c r="AA144" s="3"/>
      <c r="AB144" s="3"/>
      <c r="AC144" s="3"/>
      <c r="AD144" s="3"/>
      <c r="AE144" s="3"/>
      <c r="AF144" s="3"/>
      <c r="AG144" s="3"/>
      <c r="AH144" s="3"/>
      <c r="AI144" s="3"/>
    </row>
    <row r="145" spans="1:35" ht="12.75">
      <c r="A145" s="3"/>
      <c r="B145" s="22" t="s">
        <v>1119</v>
      </c>
      <c r="C145" s="49" t="s">
        <v>99</v>
      </c>
      <c r="D145" s="102"/>
      <c r="E145" s="102"/>
      <c r="F145" s="102"/>
      <c r="G145" s="50" t="s">
        <v>99</v>
      </c>
      <c r="H145" s="22" t="s">
        <v>232</v>
      </c>
      <c r="I145" s="102"/>
      <c r="J145" s="102"/>
      <c r="K145" s="102"/>
      <c r="L145" s="102"/>
      <c r="M145" s="110"/>
      <c r="N145" s="155"/>
      <c r="O145" s="148"/>
      <c r="P145" s="102"/>
      <c r="Q145" s="110"/>
      <c r="R145" s="110"/>
      <c r="S145" s="110"/>
      <c r="T145" s="110"/>
      <c r="U145" s="3"/>
      <c r="V145" s="3"/>
      <c r="W145" s="3"/>
      <c r="X145" s="3"/>
      <c r="Y145" s="3"/>
      <c r="Z145" s="3"/>
      <c r="AA145" s="3"/>
      <c r="AB145" s="3"/>
      <c r="AC145" s="3"/>
      <c r="AD145" s="3"/>
      <c r="AE145" s="3"/>
      <c r="AF145" s="3"/>
      <c r="AG145" s="3"/>
      <c r="AH145" s="3"/>
      <c r="AI145" s="3"/>
    </row>
    <row r="146" spans="1:35" ht="12.75">
      <c r="A146" s="3"/>
      <c r="B146" s="22" t="s">
        <v>1120</v>
      </c>
      <c r="C146" s="49" t="s">
        <v>99</v>
      </c>
      <c r="D146" s="102"/>
      <c r="E146" s="102"/>
      <c r="F146" s="102"/>
      <c r="G146" s="50" t="s">
        <v>99</v>
      </c>
      <c r="H146" s="22" t="s">
        <v>232</v>
      </c>
      <c r="I146" s="102"/>
      <c r="J146" s="102"/>
      <c r="K146" s="102"/>
      <c r="L146" s="102"/>
      <c r="M146" s="110"/>
      <c r="N146" s="155"/>
      <c r="O146" s="148"/>
      <c r="P146" s="102"/>
      <c r="Q146" s="110"/>
      <c r="R146" s="110"/>
      <c r="S146" s="110"/>
      <c r="T146" s="110"/>
      <c r="U146" s="3"/>
      <c r="V146" s="3"/>
      <c r="W146" s="3"/>
      <c r="X146" s="3"/>
      <c r="Y146" s="3"/>
      <c r="Z146" s="3"/>
      <c r="AA146" s="3"/>
      <c r="AB146" s="3"/>
      <c r="AC146" s="3"/>
      <c r="AD146" s="3"/>
      <c r="AE146" s="3"/>
      <c r="AF146" s="3"/>
      <c r="AG146" s="3"/>
      <c r="AH146" s="3"/>
      <c r="AI146" s="3"/>
    </row>
    <row r="147" spans="1:35" ht="12.75">
      <c r="A147" s="3"/>
      <c r="B147" s="22" t="s">
        <v>1121</v>
      </c>
      <c r="C147" s="49" t="s">
        <v>99</v>
      </c>
      <c r="D147" s="102"/>
      <c r="E147" s="102"/>
      <c r="F147" s="102"/>
      <c r="G147" s="50" t="s">
        <v>99</v>
      </c>
      <c r="H147" s="22" t="s">
        <v>232</v>
      </c>
      <c r="I147" s="102"/>
      <c r="J147" s="102"/>
      <c r="K147" s="102"/>
      <c r="L147" s="102"/>
      <c r="M147" s="110"/>
      <c r="N147" s="155"/>
      <c r="O147" s="148"/>
      <c r="P147" s="102"/>
      <c r="Q147" s="110"/>
      <c r="R147" s="110"/>
      <c r="S147" s="110"/>
      <c r="T147" s="110"/>
      <c r="U147" s="3"/>
      <c r="V147" s="3"/>
      <c r="W147" s="3"/>
      <c r="X147" s="3"/>
      <c r="Y147" s="3"/>
      <c r="Z147" s="3"/>
      <c r="AA147" s="3"/>
      <c r="AB147" s="3"/>
      <c r="AC147" s="3"/>
      <c r="AD147" s="3"/>
      <c r="AE147" s="3"/>
      <c r="AF147" s="3"/>
      <c r="AG147" s="3"/>
      <c r="AH147" s="3"/>
      <c r="AI147" s="3"/>
    </row>
    <row r="148" spans="1:35" ht="12.75">
      <c r="A148" s="3"/>
      <c r="B148" s="22" t="s">
        <v>1122</v>
      </c>
      <c r="C148" s="49" t="s">
        <v>99</v>
      </c>
      <c r="D148" s="102"/>
      <c r="E148" s="102"/>
      <c r="F148" s="102"/>
      <c r="G148" s="50" t="s">
        <v>99</v>
      </c>
      <c r="H148" s="22" t="s">
        <v>232</v>
      </c>
      <c r="I148" s="102"/>
      <c r="J148" s="102"/>
      <c r="K148" s="102"/>
      <c r="L148" s="102"/>
      <c r="M148" s="110"/>
      <c r="N148" s="155"/>
      <c r="O148" s="148"/>
      <c r="P148" s="102"/>
      <c r="Q148" s="110"/>
      <c r="R148" s="110"/>
      <c r="S148" s="110"/>
      <c r="T148" s="110"/>
      <c r="U148" s="3"/>
      <c r="V148" s="3"/>
      <c r="W148" s="3"/>
      <c r="X148" s="3"/>
      <c r="Y148" s="3"/>
      <c r="Z148" s="3"/>
      <c r="AA148" s="3"/>
      <c r="AB148" s="3"/>
      <c r="AC148" s="3"/>
      <c r="AD148" s="3"/>
      <c r="AE148" s="3"/>
      <c r="AF148" s="3"/>
      <c r="AG148" s="3"/>
      <c r="AH148" s="3"/>
      <c r="AI148" s="3"/>
    </row>
    <row r="149" spans="1:35" ht="12.75">
      <c r="A149" s="3"/>
      <c r="B149" s="22" t="s">
        <v>1123</v>
      </c>
      <c r="C149" s="49" t="s">
        <v>99</v>
      </c>
      <c r="D149" s="102"/>
      <c r="E149" s="102"/>
      <c r="F149" s="102"/>
      <c r="G149" s="50" t="s">
        <v>99</v>
      </c>
      <c r="H149" s="22" t="s">
        <v>232</v>
      </c>
      <c r="I149" s="102"/>
      <c r="J149" s="102"/>
      <c r="K149" s="102"/>
      <c r="L149" s="102"/>
      <c r="M149" s="110"/>
      <c r="N149" s="155"/>
      <c r="O149" s="148"/>
      <c r="P149" s="102"/>
      <c r="Q149" s="110"/>
      <c r="R149" s="110"/>
      <c r="S149" s="110"/>
      <c r="T149" s="110"/>
      <c r="U149" s="3"/>
      <c r="V149" s="3"/>
      <c r="W149" s="3"/>
      <c r="X149" s="3"/>
      <c r="Y149" s="3"/>
      <c r="Z149" s="3"/>
      <c r="AA149" s="3"/>
      <c r="AB149" s="3"/>
      <c r="AC149" s="3"/>
      <c r="AD149" s="3"/>
      <c r="AE149" s="3"/>
      <c r="AF149" s="3"/>
      <c r="AG149" s="3"/>
      <c r="AH149" s="3"/>
      <c r="AI149" s="3"/>
    </row>
    <row r="150" spans="1:35" ht="12.75">
      <c r="A150" s="3"/>
      <c r="B150" s="22" t="s">
        <v>1124</v>
      </c>
      <c r="C150" s="49" t="s">
        <v>99</v>
      </c>
      <c r="D150" s="102"/>
      <c r="E150" s="102"/>
      <c r="F150" s="102"/>
      <c r="G150" s="50" t="s">
        <v>99</v>
      </c>
      <c r="H150" s="22" t="s">
        <v>232</v>
      </c>
      <c r="I150" s="102"/>
      <c r="J150" s="102"/>
      <c r="K150" s="102"/>
      <c r="L150" s="102"/>
      <c r="M150" s="110"/>
      <c r="N150" s="155"/>
      <c r="O150" s="148"/>
      <c r="P150" s="102"/>
      <c r="Q150" s="110"/>
      <c r="R150" s="110"/>
      <c r="S150" s="110"/>
      <c r="T150" s="110"/>
      <c r="U150" s="3"/>
      <c r="V150" s="3"/>
      <c r="W150" s="3"/>
      <c r="X150" s="3"/>
      <c r="Y150" s="3"/>
      <c r="Z150" s="3"/>
      <c r="AA150" s="3"/>
      <c r="AB150" s="3"/>
      <c r="AC150" s="3"/>
      <c r="AD150" s="3"/>
      <c r="AE150" s="3"/>
      <c r="AF150" s="3"/>
      <c r="AG150" s="3"/>
      <c r="AH150" s="3"/>
      <c r="AI150" s="3"/>
    </row>
    <row r="151" spans="1:35" ht="12.75">
      <c r="A151" s="3"/>
      <c r="B151" s="22" t="s">
        <v>1125</v>
      </c>
      <c r="C151" s="49" t="s">
        <v>99</v>
      </c>
      <c r="D151" s="102"/>
      <c r="E151" s="102"/>
      <c r="F151" s="102"/>
      <c r="G151" s="50" t="s">
        <v>99</v>
      </c>
      <c r="H151" s="22" t="s">
        <v>232</v>
      </c>
      <c r="I151" s="102"/>
      <c r="J151" s="102"/>
      <c r="K151" s="102"/>
      <c r="L151" s="102"/>
      <c r="M151" s="110"/>
      <c r="N151" s="155"/>
      <c r="O151" s="148"/>
      <c r="P151" s="102"/>
      <c r="Q151" s="110"/>
      <c r="R151" s="110"/>
      <c r="S151" s="110"/>
      <c r="T151" s="110"/>
      <c r="U151" s="3"/>
      <c r="V151" s="3"/>
      <c r="W151" s="3"/>
      <c r="X151" s="3"/>
      <c r="Y151" s="3"/>
      <c r="Z151" s="3"/>
      <c r="AA151" s="3"/>
      <c r="AB151" s="3"/>
      <c r="AC151" s="3"/>
      <c r="AD151" s="3"/>
      <c r="AE151" s="3"/>
      <c r="AF151" s="3"/>
      <c r="AG151" s="3"/>
      <c r="AH151" s="3"/>
      <c r="AI151" s="3"/>
    </row>
    <row r="152" spans="1:35" ht="12.75">
      <c r="A152" s="3"/>
      <c r="B152" s="22" t="s">
        <v>1126</v>
      </c>
      <c r="C152" s="49" t="s">
        <v>99</v>
      </c>
      <c r="D152" s="102"/>
      <c r="E152" s="102"/>
      <c r="F152" s="102"/>
      <c r="G152" s="50" t="s">
        <v>99</v>
      </c>
      <c r="H152" s="22" t="s">
        <v>232</v>
      </c>
      <c r="I152" s="102"/>
      <c r="J152" s="102"/>
      <c r="K152" s="102"/>
      <c r="L152" s="102"/>
      <c r="M152" s="110"/>
      <c r="N152" s="155"/>
      <c r="O152" s="148"/>
      <c r="P152" s="102"/>
      <c r="Q152" s="110"/>
      <c r="R152" s="110"/>
      <c r="S152" s="110"/>
      <c r="T152" s="110"/>
      <c r="U152" s="3"/>
      <c r="V152" s="3"/>
      <c r="W152" s="3"/>
      <c r="X152" s="3"/>
      <c r="Y152" s="3"/>
      <c r="Z152" s="3"/>
      <c r="AA152" s="3"/>
      <c r="AB152" s="3"/>
      <c r="AC152" s="3"/>
      <c r="AD152" s="3"/>
      <c r="AE152" s="3"/>
      <c r="AF152" s="3"/>
      <c r="AG152" s="3"/>
      <c r="AH152" s="3"/>
      <c r="AI152" s="3"/>
    </row>
    <row r="153" spans="1:35" ht="12.75">
      <c r="A153" s="3"/>
      <c r="B153" s="22" t="s">
        <v>1127</v>
      </c>
      <c r="C153" s="49" t="s">
        <v>99</v>
      </c>
      <c r="D153" s="102"/>
      <c r="E153" s="102"/>
      <c r="F153" s="102"/>
      <c r="G153" s="50" t="s">
        <v>99</v>
      </c>
      <c r="H153" s="22" t="s">
        <v>232</v>
      </c>
      <c r="I153" s="102"/>
      <c r="J153" s="102"/>
      <c r="K153" s="102"/>
      <c r="L153" s="102"/>
      <c r="M153" s="110"/>
      <c r="N153" s="155"/>
      <c r="O153" s="148"/>
      <c r="P153" s="102"/>
      <c r="Q153" s="110"/>
      <c r="R153" s="110"/>
      <c r="S153" s="110"/>
      <c r="T153" s="110"/>
      <c r="U153" s="3"/>
      <c r="V153" s="3"/>
      <c r="W153" s="3"/>
      <c r="X153" s="3"/>
      <c r="Y153" s="3"/>
      <c r="Z153" s="3"/>
      <c r="AA153" s="3"/>
      <c r="AB153" s="3"/>
      <c r="AC153" s="3"/>
      <c r="AD153" s="3"/>
      <c r="AE153" s="3"/>
      <c r="AF153" s="3"/>
      <c r="AG153" s="3"/>
      <c r="AH153" s="3"/>
      <c r="AI153" s="3"/>
    </row>
    <row r="154" spans="1:35" ht="12.75">
      <c r="A154" s="3"/>
      <c r="B154" s="22" t="s">
        <v>1128</v>
      </c>
      <c r="C154" s="49" t="s">
        <v>99</v>
      </c>
      <c r="D154" s="102"/>
      <c r="E154" s="102"/>
      <c r="F154" s="102"/>
      <c r="G154" s="50" t="s">
        <v>99</v>
      </c>
      <c r="H154" s="22" t="s">
        <v>232</v>
      </c>
      <c r="I154" s="102"/>
      <c r="J154" s="102"/>
      <c r="K154" s="102"/>
      <c r="L154" s="102"/>
      <c r="M154" s="110"/>
      <c r="N154" s="155"/>
      <c r="O154" s="148"/>
      <c r="P154" s="102"/>
      <c r="Q154" s="110"/>
      <c r="R154" s="110"/>
      <c r="S154" s="110"/>
      <c r="T154" s="110"/>
      <c r="U154" s="3"/>
      <c r="V154" s="3"/>
      <c r="W154" s="3"/>
      <c r="X154" s="3"/>
      <c r="Y154" s="3"/>
      <c r="Z154" s="3"/>
      <c r="AA154" s="3"/>
      <c r="AB154" s="3"/>
      <c r="AC154" s="3"/>
      <c r="AD154" s="3"/>
      <c r="AE154" s="3"/>
      <c r="AF154" s="3"/>
      <c r="AG154" s="3"/>
      <c r="AH154" s="3"/>
      <c r="AI154" s="3"/>
    </row>
    <row r="155" spans="1:35" ht="12.75">
      <c r="A155" s="3"/>
      <c r="B155" s="22" t="s">
        <v>1129</v>
      </c>
      <c r="C155" s="49" t="s">
        <v>99</v>
      </c>
      <c r="D155" s="102"/>
      <c r="E155" s="102"/>
      <c r="F155" s="102"/>
      <c r="G155" s="50" t="s">
        <v>99</v>
      </c>
      <c r="H155" s="22" t="s">
        <v>232</v>
      </c>
      <c r="I155" s="102"/>
      <c r="J155" s="102"/>
      <c r="K155" s="102"/>
      <c r="L155" s="102"/>
      <c r="M155" s="110"/>
      <c r="N155" s="155"/>
      <c r="O155" s="148"/>
      <c r="P155" s="102"/>
      <c r="Q155" s="110"/>
      <c r="R155" s="110"/>
      <c r="S155" s="110"/>
      <c r="T155" s="110"/>
      <c r="U155" s="3"/>
      <c r="V155" s="3"/>
      <c r="W155" s="3"/>
      <c r="X155" s="3"/>
      <c r="Y155" s="3"/>
      <c r="Z155" s="3"/>
      <c r="AA155" s="3"/>
      <c r="AB155" s="3"/>
      <c r="AC155" s="3"/>
      <c r="AD155" s="3"/>
      <c r="AE155" s="3"/>
      <c r="AF155" s="3"/>
      <c r="AG155" s="3"/>
      <c r="AH155" s="3"/>
      <c r="AI155" s="3"/>
    </row>
    <row r="156" spans="1:35" ht="12.75">
      <c r="A156" s="3"/>
      <c r="B156" s="22" t="s">
        <v>1130</v>
      </c>
      <c r="C156" s="49" t="s">
        <v>99</v>
      </c>
      <c r="D156" s="102"/>
      <c r="E156" s="102"/>
      <c r="F156" s="102"/>
      <c r="G156" s="50" t="s">
        <v>99</v>
      </c>
      <c r="H156" s="22" t="s">
        <v>232</v>
      </c>
      <c r="I156" s="102"/>
      <c r="J156" s="102"/>
      <c r="K156" s="102"/>
      <c r="L156" s="102"/>
      <c r="M156" s="110"/>
      <c r="N156" s="155"/>
      <c r="O156" s="148"/>
      <c r="P156" s="102"/>
      <c r="Q156" s="110"/>
      <c r="R156" s="110"/>
      <c r="S156" s="110"/>
      <c r="T156" s="110"/>
      <c r="U156" s="3"/>
      <c r="V156" s="3"/>
      <c r="W156" s="3"/>
      <c r="X156" s="3"/>
      <c r="Y156" s="3"/>
      <c r="Z156" s="3"/>
      <c r="AA156" s="3"/>
      <c r="AB156" s="3"/>
      <c r="AC156" s="3"/>
      <c r="AD156" s="3"/>
      <c r="AE156" s="3"/>
      <c r="AF156" s="3"/>
      <c r="AG156" s="3"/>
      <c r="AH156" s="3"/>
      <c r="AI156" s="3"/>
    </row>
    <row r="157" spans="1:35" ht="12.75">
      <c r="A157" s="3"/>
      <c r="B157" s="22" t="s">
        <v>1131</v>
      </c>
      <c r="C157" s="49" t="s">
        <v>99</v>
      </c>
      <c r="D157" s="102"/>
      <c r="E157" s="102"/>
      <c r="F157" s="102"/>
      <c r="G157" s="50" t="s">
        <v>99</v>
      </c>
      <c r="H157" s="22" t="s">
        <v>232</v>
      </c>
      <c r="I157" s="102"/>
      <c r="J157" s="102"/>
      <c r="K157" s="102"/>
      <c r="L157" s="102"/>
      <c r="M157" s="110"/>
      <c r="N157" s="155"/>
      <c r="O157" s="148"/>
      <c r="P157" s="102"/>
      <c r="Q157" s="110"/>
      <c r="R157" s="110"/>
      <c r="S157" s="110"/>
      <c r="T157" s="110"/>
      <c r="U157" s="3"/>
      <c r="V157" s="3"/>
      <c r="W157" s="3"/>
      <c r="X157" s="3"/>
      <c r="Y157" s="3"/>
      <c r="Z157" s="3"/>
      <c r="AA157" s="3"/>
      <c r="AB157" s="3"/>
      <c r="AC157" s="3"/>
      <c r="AD157" s="3"/>
      <c r="AE157" s="3"/>
      <c r="AF157" s="3"/>
      <c r="AG157" s="3"/>
      <c r="AH157" s="3"/>
      <c r="AI157" s="3"/>
    </row>
    <row r="158" spans="1:35" ht="12.75">
      <c r="A158" s="3"/>
      <c r="B158" s="22" t="s">
        <v>1132</v>
      </c>
      <c r="C158" s="49" t="s">
        <v>99</v>
      </c>
      <c r="D158" s="102"/>
      <c r="E158" s="102"/>
      <c r="F158" s="102"/>
      <c r="G158" s="50" t="s">
        <v>99</v>
      </c>
      <c r="H158" s="22" t="s">
        <v>232</v>
      </c>
      <c r="I158" s="102"/>
      <c r="J158" s="102"/>
      <c r="K158" s="102"/>
      <c r="L158" s="102"/>
      <c r="M158" s="110"/>
      <c r="N158" s="155"/>
      <c r="O158" s="148"/>
      <c r="P158" s="102"/>
      <c r="Q158" s="110"/>
      <c r="R158" s="110"/>
      <c r="S158" s="110"/>
      <c r="T158" s="110"/>
      <c r="U158" s="3"/>
      <c r="V158" s="3"/>
      <c r="W158" s="3"/>
      <c r="X158" s="3"/>
      <c r="Y158" s="3"/>
      <c r="Z158" s="3"/>
      <c r="AA158" s="3"/>
      <c r="AB158" s="3"/>
      <c r="AC158" s="3"/>
      <c r="AD158" s="3"/>
      <c r="AE158" s="3"/>
      <c r="AF158" s="3"/>
      <c r="AG158" s="3"/>
      <c r="AH158" s="3"/>
      <c r="AI158" s="3"/>
    </row>
    <row r="159" spans="1:35" ht="12.75">
      <c r="A159" s="3"/>
      <c r="B159" s="22" t="s">
        <v>1133</v>
      </c>
      <c r="C159" s="49" t="s">
        <v>99</v>
      </c>
      <c r="D159" s="102"/>
      <c r="E159" s="102"/>
      <c r="F159" s="102"/>
      <c r="G159" s="50" t="s">
        <v>99</v>
      </c>
      <c r="H159" s="22" t="s">
        <v>232</v>
      </c>
      <c r="I159" s="102"/>
      <c r="J159" s="102"/>
      <c r="K159" s="102"/>
      <c r="L159" s="102"/>
      <c r="M159" s="110"/>
      <c r="N159" s="155"/>
      <c r="O159" s="148"/>
      <c r="P159" s="102"/>
      <c r="Q159" s="110"/>
      <c r="R159" s="110"/>
      <c r="S159" s="110"/>
      <c r="T159" s="110"/>
      <c r="U159" s="3"/>
      <c r="V159" s="3"/>
      <c r="W159" s="3"/>
      <c r="X159" s="3"/>
      <c r="Y159" s="3"/>
      <c r="Z159" s="3"/>
      <c r="AA159" s="3"/>
      <c r="AB159" s="3"/>
      <c r="AC159" s="3"/>
      <c r="AD159" s="3"/>
      <c r="AE159" s="3"/>
      <c r="AF159" s="3"/>
      <c r="AG159" s="3"/>
      <c r="AH159" s="3"/>
      <c r="AI159" s="3"/>
    </row>
    <row r="160" spans="1:35" ht="12.75">
      <c r="A160" s="3"/>
      <c r="B160" s="22" t="s">
        <v>1134</v>
      </c>
      <c r="C160" s="49" t="s">
        <v>99</v>
      </c>
      <c r="D160" s="102"/>
      <c r="E160" s="102"/>
      <c r="F160" s="102"/>
      <c r="G160" s="50" t="s">
        <v>99</v>
      </c>
      <c r="H160" s="22" t="s">
        <v>232</v>
      </c>
      <c r="I160" s="102"/>
      <c r="J160" s="102"/>
      <c r="K160" s="102"/>
      <c r="L160" s="102"/>
      <c r="M160" s="110"/>
      <c r="N160" s="155"/>
      <c r="O160" s="148"/>
      <c r="P160" s="102"/>
      <c r="Q160" s="110"/>
      <c r="R160" s="110"/>
      <c r="S160" s="110"/>
      <c r="T160" s="110"/>
      <c r="U160" s="3"/>
      <c r="V160" s="3"/>
      <c r="W160" s="3"/>
      <c r="X160" s="3"/>
      <c r="Y160" s="3"/>
      <c r="Z160" s="3"/>
      <c r="AA160" s="3"/>
      <c r="AB160" s="3"/>
      <c r="AC160" s="3"/>
      <c r="AD160" s="3"/>
      <c r="AE160" s="3"/>
      <c r="AF160" s="3"/>
      <c r="AG160" s="3"/>
      <c r="AH160" s="3"/>
      <c r="AI160" s="3"/>
    </row>
    <row r="161" spans="1:35" ht="12.75">
      <c r="A161" s="3"/>
      <c r="B161" s="22" t="s">
        <v>1135</v>
      </c>
      <c r="C161" s="49" t="s">
        <v>99</v>
      </c>
      <c r="D161" s="102"/>
      <c r="E161" s="102"/>
      <c r="F161" s="102"/>
      <c r="G161" s="50" t="s">
        <v>99</v>
      </c>
      <c r="H161" s="22" t="s">
        <v>232</v>
      </c>
      <c r="I161" s="102"/>
      <c r="J161" s="102"/>
      <c r="K161" s="102"/>
      <c r="L161" s="102"/>
      <c r="M161" s="110"/>
      <c r="N161" s="155"/>
      <c r="O161" s="148"/>
      <c r="P161" s="102"/>
      <c r="Q161" s="110"/>
      <c r="R161" s="110"/>
      <c r="S161" s="110"/>
      <c r="T161" s="110"/>
      <c r="U161" s="3"/>
      <c r="V161" s="3"/>
      <c r="W161" s="3"/>
      <c r="X161" s="3"/>
      <c r="Y161" s="3"/>
      <c r="Z161" s="3"/>
      <c r="AA161" s="3"/>
      <c r="AB161" s="3"/>
      <c r="AC161" s="3"/>
      <c r="AD161" s="3"/>
      <c r="AE161" s="3"/>
      <c r="AF161" s="3"/>
      <c r="AG161" s="3"/>
      <c r="AH161" s="3"/>
      <c r="AI161" s="3"/>
    </row>
    <row r="162" spans="1:35" ht="12.75">
      <c r="A162" s="3"/>
      <c r="B162" s="22" t="s">
        <v>1136</v>
      </c>
      <c r="C162" s="49" t="s">
        <v>99</v>
      </c>
      <c r="D162" s="102"/>
      <c r="E162" s="102"/>
      <c r="F162" s="102"/>
      <c r="G162" s="50" t="s">
        <v>99</v>
      </c>
      <c r="H162" s="22" t="s">
        <v>232</v>
      </c>
      <c r="I162" s="102"/>
      <c r="J162" s="102"/>
      <c r="K162" s="102"/>
      <c r="L162" s="102"/>
      <c r="M162" s="110"/>
      <c r="N162" s="155"/>
      <c r="O162" s="148"/>
      <c r="P162" s="102"/>
      <c r="Q162" s="110"/>
      <c r="R162" s="110"/>
      <c r="S162" s="110"/>
      <c r="T162" s="110"/>
      <c r="U162" s="3"/>
      <c r="V162" s="3"/>
      <c r="W162" s="3"/>
      <c r="X162" s="3"/>
      <c r="Y162" s="3"/>
      <c r="Z162" s="3"/>
      <c r="AA162" s="3"/>
      <c r="AB162" s="3"/>
      <c r="AC162" s="3"/>
      <c r="AD162" s="3"/>
      <c r="AE162" s="3"/>
      <c r="AF162" s="3"/>
      <c r="AG162" s="3"/>
      <c r="AH162" s="3"/>
      <c r="AI162" s="3"/>
    </row>
    <row r="163" spans="1:35" ht="12.75">
      <c r="A163" s="3"/>
      <c r="B163" s="22" t="s">
        <v>1137</v>
      </c>
      <c r="C163" s="49" t="s">
        <v>99</v>
      </c>
      <c r="D163" s="102"/>
      <c r="E163" s="102"/>
      <c r="F163" s="102"/>
      <c r="G163" s="50" t="s">
        <v>99</v>
      </c>
      <c r="H163" s="22" t="s">
        <v>232</v>
      </c>
      <c r="I163" s="102"/>
      <c r="J163" s="102"/>
      <c r="K163" s="102"/>
      <c r="L163" s="102"/>
      <c r="M163" s="110"/>
      <c r="N163" s="155"/>
      <c r="O163" s="148"/>
      <c r="P163" s="102"/>
      <c r="Q163" s="110"/>
      <c r="R163" s="110"/>
      <c r="S163" s="110"/>
      <c r="T163" s="110"/>
      <c r="U163" s="3"/>
      <c r="V163" s="3"/>
      <c r="W163" s="3"/>
      <c r="X163" s="3"/>
      <c r="Y163" s="3"/>
      <c r="Z163" s="3"/>
      <c r="AA163" s="3"/>
      <c r="AB163" s="3"/>
      <c r="AC163" s="3"/>
      <c r="AD163" s="3"/>
      <c r="AE163" s="3"/>
      <c r="AF163" s="3"/>
      <c r="AG163" s="3"/>
      <c r="AH163" s="3"/>
      <c r="AI163" s="3"/>
    </row>
    <row r="164" spans="1:35" ht="12.75">
      <c r="A164" s="3"/>
      <c r="B164" s="22" t="s">
        <v>1138</v>
      </c>
      <c r="C164" s="49" t="s">
        <v>99</v>
      </c>
      <c r="D164" s="102"/>
      <c r="E164" s="102"/>
      <c r="F164" s="102"/>
      <c r="G164" s="50" t="s">
        <v>99</v>
      </c>
      <c r="H164" s="22" t="s">
        <v>232</v>
      </c>
      <c r="I164" s="102"/>
      <c r="J164" s="102"/>
      <c r="K164" s="102"/>
      <c r="L164" s="102"/>
      <c r="M164" s="110"/>
      <c r="N164" s="155"/>
      <c r="O164" s="148"/>
      <c r="P164" s="102"/>
      <c r="Q164" s="110"/>
      <c r="R164" s="110"/>
      <c r="S164" s="110"/>
      <c r="T164" s="110"/>
      <c r="U164" s="3"/>
      <c r="V164" s="3"/>
      <c r="W164" s="3"/>
      <c r="X164" s="3"/>
      <c r="Y164" s="3"/>
      <c r="Z164" s="3"/>
      <c r="AA164" s="3"/>
      <c r="AB164" s="3"/>
      <c r="AC164" s="3"/>
      <c r="AD164" s="3"/>
      <c r="AE164" s="3"/>
      <c r="AF164" s="3"/>
      <c r="AG164" s="3"/>
      <c r="AH164" s="3"/>
      <c r="AI164" s="3"/>
    </row>
    <row r="165" spans="1:35" ht="12.75">
      <c r="A165" s="3"/>
      <c r="B165" s="22" t="s">
        <v>1139</v>
      </c>
      <c r="C165" s="49" t="s">
        <v>99</v>
      </c>
      <c r="D165" s="102"/>
      <c r="E165" s="102"/>
      <c r="F165" s="102"/>
      <c r="G165" s="50" t="s">
        <v>99</v>
      </c>
      <c r="H165" s="22" t="s">
        <v>232</v>
      </c>
      <c r="I165" s="102"/>
      <c r="J165" s="102"/>
      <c r="K165" s="102"/>
      <c r="L165" s="102"/>
      <c r="M165" s="110"/>
      <c r="N165" s="155"/>
      <c r="O165" s="148"/>
      <c r="P165" s="102"/>
      <c r="Q165" s="110"/>
      <c r="R165" s="110"/>
      <c r="S165" s="110"/>
      <c r="T165" s="110"/>
      <c r="U165" s="3"/>
      <c r="V165" s="3"/>
      <c r="W165" s="3"/>
      <c r="X165" s="3"/>
      <c r="Y165" s="3"/>
      <c r="Z165" s="3"/>
      <c r="AA165" s="3"/>
      <c r="AB165" s="3"/>
      <c r="AC165" s="3"/>
      <c r="AD165" s="3"/>
      <c r="AE165" s="3"/>
      <c r="AF165" s="3"/>
      <c r="AG165" s="3"/>
      <c r="AH165" s="3"/>
      <c r="AI165" s="3"/>
    </row>
    <row r="166" spans="1:35" ht="12.75">
      <c r="A166" s="3"/>
      <c r="B166" s="22" t="s">
        <v>1140</v>
      </c>
      <c r="C166" s="49" t="s">
        <v>99</v>
      </c>
      <c r="D166" s="102"/>
      <c r="E166" s="102"/>
      <c r="F166" s="102"/>
      <c r="G166" s="50" t="s">
        <v>99</v>
      </c>
      <c r="H166" s="22" t="s">
        <v>232</v>
      </c>
      <c r="I166" s="102"/>
      <c r="J166" s="102"/>
      <c r="K166" s="102"/>
      <c r="L166" s="102"/>
      <c r="M166" s="110"/>
      <c r="N166" s="155"/>
      <c r="O166" s="148"/>
      <c r="P166" s="102"/>
      <c r="Q166" s="110"/>
      <c r="R166" s="110"/>
      <c r="S166" s="110"/>
      <c r="T166" s="110"/>
      <c r="U166" s="3"/>
      <c r="V166" s="3"/>
      <c r="W166" s="3"/>
      <c r="X166" s="3"/>
      <c r="Y166" s="3"/>
      <c r="Z166" s="3"/>
      <c r="AA166" s="3"/>
      <c r="AB166" s="3"/>
      <c r="AC166" s="3"/>
      <c r="AD166" s="3"/>
      <c r="AE166" s="3"/>
      <c r="AF166" s="3"/>
      <c r="AG166" s="3"/>
      <c r="AH166" s="3"/>
      <c r="AI166" s="3"/>
    </row>
    <row r="167" spans="1:35" ht="12.75">
      <c r="A167" s="3"/>
      <c r="B167" s="22" t="s">
        <v>1141</v>
      </c>
      <c r="C167" s="49" t="s">
        <v>99</v>
      </c>
      <c r="D167" s="102"/>
      <c r="E167" s="102"/>
      <c r="F167" s="102"/>
      <c r="G167" s="50" t="s">
        <v>99</v>
      </c>
      <c r="H167" s="22" t="s">
        <v>232</v>
      </c>
      <c r="I167" s="102"/>
      <c r="J167" s="102"/>
      <c r="K167" s="102"/>
      <c r="L167" s="102"/>
      <c r="M167" s="110"/>
      <c r="N167" s="155"/>
      <c r="O167" s="148"/>
      <c r="P167" s="102"/>
      <c r="Q167" s="110"/>
      <c r="R167" s="110"/>
      <c r="S167" s="110"/>
      <c r="T167" s="110"/>
      <c r="U167" s="3"/>
      <c r="V167" s="3"/>
      <c r="W167" s="3"/>
      <c r="X167" s="3"/>
      <c r="Y167" s="3"/>
      <c r="Z167" s="3"/>
      <c r="AA167" s="3"/>
      <c r="AB167" s="3"/>
      <c r="AC167" s="3"/>
      <c r="AD167" s="3"/>
      <c r="AE167" s="3"/>
      <c r="AF167" s="3"/>
      <c r="AG167" s="3"/>
      <c r="AH167" s="3"/>
      <c r="AI167" s="3"/>
    </row>
    <row r="168" spans="1:35" ht="12.75">
      <c r="A168" s="3"/>
      <c r="B168" s="22" t="s">
        <v>1142</v>
      </c>
      <c r="C168" s="49" t="s">
        <v>99</v>
      </c>
      <c r="D168" s="102"/>
      <c r="E168" s="102"/>
      <c r="F168" s="102"/>
      <c r="G168" s="50" t="s">
        <v>99</v>
      </c>
      <c r="H168" s="22" t="s">
        <v>232</v>
      </c>
      <c r="I168" s="102"/>
      <c r="J168" s="102"/>
      <c r="K168" s="102"/>
      <c r="L168" s="102"/>
      <c r="M168" s="110"/>
      <c r="N168" s="155"/>
      <c r="O168" s="148"/>
      <c r="P168" s="102"/>
      <c r="Q168" s="110"/>
      <c r="R168" s="110"/>
      <c r="S168" s="110"/>
      <c r="T168" s="110"/>
      <c r="U168" s="3"/>
      <c r="V168" s="3"/>
      <c r="W168" s="3"/>
      <c r="X168" s="3"/>
      <c r="Y168" s="3"/>
      <c r="Z168" s="3"/>
      <c r="AA168" s="3"/>
      <c r="AB168" s="3"/>
      <c r="AC168" s="3"/>
      <c r="AD168" s="3"/>
      <c r="AE168" s="3"/>
      <c r="AF168" s="3"/>
      <c r="AG168" s="3"/>
      <c r="AH168" s="3"/>
      <c r="AI168" s="3"/>
    </row>
    <row r="169" spans="1:35" ht="12.75">
      <c r="A169" s="3"/>
      <c r="B169" s="22" t="s">
        <v>1143</v>
      </c>
      <c r="C169" s="49" t="s">
        <v>99</v>
      </c>
      <c r="D169" s="102"/>
      <c r="E169" s="102"/>
      <c r="F169" s="102"/>
      <c r="G169" s="50" t="s">
        <v>99</v>
      </c>
      <c r="H169" s="22" t="s">
        <v>232</v>
      </c>
      <c r="I169" s="102"/>
      <c r="J169" s="102"/>
      <c r="K169" s="102"/>
      <c r="L169" s="102"/>
      <c r="M169" s="110"/>
      <c r="N169" s="155"/>
      <c r="O169" s="148"/>
      <c r="P169" s="102"/>
      <c r="Q169" s="110"/>
      <c r="R169" s="110"/>
      <c r="S169" s="110"/>
      <c r="T169" s="110"/>
      <c r="U169" s="3"/>
      <c r="V169" s="3"/>
      <c r="W169" s="3"/>
      <c r="X169" s="3"/>
      <c r="Y169" s="3"/>
      <c r="Z169" s="3"/>
      <c r="AA169" s="3"/>
      <c r="AB169" s="3"/>
      <c r="AC169" s="3"/>
      <c r="AD169" s="3"/>
      <c r="AE169" s="3"/>
      <c r="AF169" s="3"/>
      <c r="AG169" s="3"/>
      <c r="AH169" s="3"/>
      <c r="AI169" s="3"/>
    </row>
    <row r="170" spans="1:35" ht="12.75">
      <c r="A170" s="3"/>
      <c r="B170" s="22" t="s">
        <v>1144</v>
      </c>
      <c r="C170" s="49" t="s">
        <v>99</v>
      </c>
      <c r="D170" s="102"/>
      <c r="E170" s="102"/>
      <c r="F170" s="102"/>
      <c r="G170" s="50" t="s">
        <v>99</v>
      </c>
      <c r="H170" s="22" t="s">
        <v>232</v>
      </c>
      <c r="I170" s="102"/>
      <c r="J170" s="102"/>
      <c r="K170" s="102"/>
      <c r="L170" s="102"/>
      <c r="M170" s="110"/>
      <c r="N170" s="155"/>
      <c r="O170" s="148"/>
      <c r="P170" s="102"/>
      <c r="Q170" s="110"/>
      <c r="R170" s="110"/>
      <c r="S170" s="110"/>
      <c r="T170" s="110"/>
      <c r="U170" s="3"/>
      <c r="V170" s="3"/>
      <c r="W170" s="3"/>
      <c r="X170" s="3"/>
      <c r="Y170" s="3"/>
      <c r="Z170" s="3"/>
      <c r="AA170" s="3"/>
      <c r="AB170" s="3"/>
      <c r="AC170" s="3"/>
      <c r="AD170" s="3"/>
      <c r="AE170" s="3"/>
      <c r="AF170" s="3"/>
      <c r="AG170" s="3"/>
      <c r="AH170" s="3"/>
      <c r="AI170" s="3"/>
    </row>
    <row r="171" spans="1:35" ht="12.75">
      <c r="A171" s="3"/>
      <c r="B171" s="22" t="s">
        <v>1145</v>
      </c>
      <c r="C171" s="49" t="s">
        <v>99</v>
      </c>
      <c r="D171" s="102"/>
      <c r="E171" s="102"/>
      <c r="F171" s="102"/>
      <c r="G171" s="50" t="s">
        <v>99</v>
      </c>
      <c r="H171" s="22" t="s">
        <v>232</v>
      </c>
      <c r="I171" s="102"/>
      <c r="J171" s="102"/>
      <c r="K171" s="102"/>
      <c r="L171" s="102"/>
      <c r="M171" s="110"/>
      <c r="N171" s="155"/>
      <c r="O171" s="148"/>
      <c r="P171" s="102"/>
      <c r="Q171" s="110"/>
      <c r="R171" s="110"/>
      <c r="S171" s="110"/>
      <c r="T171" s="110"/>
      <c r="U171" s="3"/>
      <c r="V171" s="3"/>
      <c r="W171" s="3"/>
      <c r="X171" s="3"/>
      <c r="Y171" s="3"/>
      <c r="Z171" s="3"/>
      <c r="AA171" s="3"/>
      <c r="AB171" s="3"/>
      <c r="AC171" s="3"/>
      <c r="AD171" s="3"/>
      <c r="AE171" s="3"/>
      <c r="AF171" s="3"/>
      <c r="AG171" s="3"/>
      <c r="AH171" s="3"/>
      <c r="AI171" s="3"/>
    </row>
    <row r="172" spans="1:35" ht="12.75">
      <c r="A172" s="3"/>
      <c r="B172" s="22" t="s">
        <v>1146</v>
      </c>
      <c r="C172" s="49" t="s">
        <v>99</v>
      </c>
      <c r="D172" s="102"/>
      <c r="E172" s="102"/>
      <c r="F172" s="102"/>
      <c r="G172" s="50" t="s">
        <v>99</v>
      </c>
      <c r="H172" s="22" t="s">
        <v>232</v>
      </c>
      <c r="I172" s="102"/>
      <c r="J172" s="102"/>
      <c r="K172" s="102"/>
      <c r="L172" s="102"/>
      <c r="M172" s="110"/>
      <c r="N172" s="155"/>
      <c r="O172" s="148"/>
      <c r="P172" s="102"/>
      <c r="Q172" s="110"/>
      <c r="R172" s="110"/>
      <c r="S172" s="110"/>
      <c r="T172" s="110"/>
      <c r="U172" s="3"/>
      <c r="V172" s="3"/>
      <c r="W172" s="3"/>
      <c r="X172" s="3"/>
      <c r="Y172" s="3"/>
      <c r="Z172" s="3"/>
      <c r="AA172" s="3"/>
      <c r="AB172" s="3"/>
      <c r="AC172" s="3"/>
      <c r="AD172" s="3"/>
      <c r="AE172" s="3"/>
      <c r="AF172" s="3"/>
      <c r="AG172" s="3"/>
      <c r="AH172" s="3"/>
      <c r="AI172" s="3"/>
    </row>
    <row r="173" spans="1:35" ht="12.75">
      <c r="A173" s="3"/>
      <c r="B173" s="22" t="s">
        <v>1147</v>
      </c>
      <c r="C173" s="49" t="s">
        <v>99</v>
      </c>
      <c r="D173" s="102"/>
      <c r="E173" s="102"/>
      <c r="F173" s="102"/>
      <c r="G173" s="50" t="s">
        <v>99</v>
      </c>
      <c r="H173" s="22" t="s">
        <v>232</v>
      </c>
      <c r="I173" s="102"/>
      <c r="J173" s="102"/>
      <c r="K173" s="102"/>
      <c r="L173" s="102"/>
      <c r="M173" s="110"/>
      <c r="N173" s="155"/>
      <c r="O173" s="148"/>
      <c r="P173" s="102"/>
      <c r="Q173" s="110"/>
      <c r="R173" s="110"/>
      <c r="S173" s="110"/>
      <c r="T173" s="110"/>
      <c r="U173" s="3"/>
      <c r="V173" s="3"/>
      <c r="W173" s="3"/>
      <c r="X173" s="3"/>
      <c r="Y173" s="3"/>
      <c r="Z173" s="3"/>
      <c r="AA173" s="3"/>
      <c r="AB173" s="3"/>
      <c r="AC173" s="3"/>
      <c r="AD173" s="3"/>
      <c r="AE173" s="3"/>
      <c r="AF173" s="3"/>
      <c r="AG173" s="3"/>
      <c r="AH173" s="3"/>
      <c r="AI173" s="3"/>
    </row>
    <row r="174" spans="1:35" ht="12.75">
      <c r="A174" s="3"/>
      <c r="B174" s="22" t="s">
        <v>1148</v>
      </c>
      <c r="C174" s="49" t="s">
        <v>99</v>
      </c>
      <c r="D174" s="102"/>
      <c r="E174" s="102"/>
      <c r="F174" s="102"/>
      <c r="G174" s="50" t="s">
        <v>99</v>
      </c>
      <c r="H174" s="22" t="s">
        <v>232</v>
      </c>
      <c r="I174" s="102"/>
      <c r="J174" s="102"/>
      <c r="K174" s="102"/>
      <c r="L174" s="102"/>
      <c r="M174" s="110"/>
      <c r="N174" s="155"/>
      <c r="O174" s="148"/>
      <c r="P174" s="102"/>
      <c r="Q174" s="110"/>
      <c r="R174" s="110"/>
      <c r="S174" s="110"/>
      <c r="T174" s="110"/>
      <c r="U174" s="3"/>
      <c r="V174" s="3"/>
      <c r="W174" s="3"/>
      <c r="X174" s="3"/>
      <c r="Y174" s="3"/>
      <c r="Z174" s="3"/>
      <c r="AA174" s="3"/>
      <c r="AB174" s="3"/>
      <c r="AC174" s="3"/>
      <c r="AD174" s="3"/>
      <c r="AE174" s="3"/>
      <c r="AF174" s="3"/>
      <c r="AG174" s="3"/>
      <c r="AH174" s="3"/>
      <c r="AI174" s="3"/>
    </row>
    <row r="175" spans="1:35" ht="12.75">
      <c r="A175" s="3"/>
      <c r="B175" s="22" t="s">
        <v>1149</v>
      </c>
      <c r="C175" s="49" t="s">
        <v>99</v>
      </c>
      <c r="D175" s="102"/>
      <c r="E175" s="102"/>
      <c r="F175" s="102"/>
      <c r="G175" s="50" t="s">
        <v>99</v>
      </c>
      <c r="H175" s="22" t="s">
        <v>232</v>
      </c>
      <c r="I175" s="102"/>
      <c r="J175" s="102"/>
      <c r="K175" s="102"/>
      <c r="L175" s="102"/>
      <c r="M175" s="110"/>
      <c r="N175" s="155"/>
      <c r="O175" s="148"/>
      <c r="P175" s="102"/>
      <c r="Q175" s="110"/>
      <c r="R175" s="110"/>
      <c r="S175" s="110"/>
      <c r="T175" s="110"/>
      <c r="U175" s="3"/>
      <c r="V175" s="3"/>
      <c r="W175" s="3"/>
      <c r="X175" s="3"/>
      <c r="Y175" s="3"/>
      <c r="Z175" s="3"/>
      <c r="AA175" s="3"/>
      <c r="AB175" s="3"/>
      <c r="AC175" s="3"/>
      <c r="AD175" s="3"/>
      <c r="AE175" s="3"/>
      <c r="AF175" s="3"/>
      <c r="AG175" s="3"/>
      <c r="AH175" s="3"/>
      <c r="AI175" s="3"/>
    </row>
    <row r="176" spans="1:35" ht="12.75">
      <c r="A176" s="3"/>
      <c r="B176" s="22" t="s">
        <v>1150</v>
      </c>
      <c r="C176" s="49" t="s">
        <v>99</v>
      </c>
      <c r="D176" s="102"/>
      <c r="E176" s="102"/>
      <c r="F176" s="102"/>
      <c r="G176" s="50" t="s">
        <v>99</v>
      </c>
      <c r="H176" s="22" t="s">
        <v>232</v>
      </c>
      <c r="I176" s="102"/>
      <c r="J176" s="102"/>
      <c r="K176" s="102"/>
      <c r="L176" s="102"/>
      <c r="M176" s="110"/>
      <c r="N176" s="155"/>
      <c r="O176" s="148"/>
      <c r="P176" s="102"/>
      <c r="Q176" s="110"/>
      <c r="R176" s="110"/>
      <c r="S176" s="110"/>
      <c r="T176" s="110"/>
      <c r="U176" s="3"/>
      <c r="V176" s="3"/>
      <c r="W176" s="3"/>
      <c r="X176" s="3"/>
      <c r="Y176" s="3"/>
      <c r="Z176" s="3"/>
      <c r="AA176" s="3"/>
      <c r="AB176" s="3"/>
      <c r="AC176" s="3"/>
      <c r="AD176" s="3"/>
      <c r="AE176" s="3"/>
      <c r="AF176" s="3"/>
      <c r="AG176" s="3"/>
      <c r="AH176" s="3"/>
      <c r="AI176" s="3"/>
    </row>
    <row r="177" spans="1:35" ht="12.75">
      <c r="A177" s="3"/>
      <c r="B177" s="22" t="s">
        <v>1151</v>
      </c>
      <c r="C177" s="49" t="s">
        <v>99</v>
      </c>
      <c r="D177" s="102"/>
      <c r="E177" s="102"/>
      <c r="F177" s="102"/>
      <c r="G177" s="50" t="s">
        <v>99</v>
      </c>
      <c r="H177" s="22" t="s">
        <v>232</v>
      </c>
      <c r="I177" s="102"/>
      <c r="J177" s="102"/>
      <c r="K177" s="102"/>
      <c r="L177" s="102"/>
      <c r="M177" s="110"/>
      <c r="N177" s="155"/>
      <c r="O177" s="148"/>
      <c r="P177" s="102"/>
      <c r="Q177" s="110"/>
      <c r="R177" s="110"/>
      <c r="S177" s="110"/>
      <c r="T177" s="110"/>
      <c r="U177" s="3"/>
      <c r="V177" s="3"/>
      <c r="W177" s="3"/>
      <c r="X177" s="3"/>
      <c r="Y177" s="3"/>
      <c r="Z177" s="3"/>
      <c r="AA177" s="3"/>
      <c r="AB177" s="3"/>
      <c r="AC177" s="3"/>
      <c r="AD177" s="3"/>
      <c r="AE177" s="3"/>
      <c r="AF177" s="3"/>
      <c r="AG177" s="3"/>
      <c r="AH177" s="3"/>
      <c r="AI177" s="3"/>
    </row>
    <row r="178" spans="1:35" ht="12.75">
      <c r="A178" s="3"/>
      <c r="B178" s="22" t="s">
        <v>1152</v>
      </c>
      <c r="C178" s="49" t="s">
        <v>99</v>
      </c>
      <c r="D178" s="102"/>
      <c r="E178" s="102"/>
      <c r="F178" s="102"/>
      <c r="G178" s="50" t="s">
        <v>99</v>
      </c>
      <c r="H178" s="22" t="s">
        <v>232</v>
      </c>
      <c r="I178" s="102"/>
      <c r="J178" s="102"/>
      <c r="K178" s="102"/>
      <c r="L178" s="102"/>
      <c r="M178" s="110"/>
      <c r="N178" s="155"/>
      <c r="O178" s="148"/>
      <c r="P178" s="102"/>
      <c r="Q178" s="110"/>
      <c r="R178" s="110"/>
      <c r="S178" s="110"/>
      <c r="T178" s="110"/>
      <c r="U178" s="3"/>
      <c r="V178" s="3"/>
      <c r="W178" s="3"/>
      <c r="X178" s="3"/>
      <c r="Y178" s="3"/>
      <c r="Z178" s="3"/>
      <c r="AA178" s="3"/>
      <c r="AB178" s="3"/>
      <c r="AC178" s="3"/>
      <c r="AD178" s="3"/>
      <c r="AE178" s="3"/>
      <c r="AF178" s="3"/>
      <c r="AG178" s="3"/>
      <c r="AH178" s="3"/>
      <c r="AI178" s="3"/>
    </row>
    <row r="179" spans="1:35" ht="12.75">
      <c r="A179" s="3"/>
      <c r="B179" s="22" t="s">
        <v>1153</v>
      </c>
      <c r="C179" s="49" t="s">
        <v>99</v>
      </c>
      <c r="D179" s="102"/>
      <c r="E179" s="102"/>
      <c r="F179" s="102"/>
      <c r="G179" s="50" t="s">
        <v>99</v>
      </c>
      <c r="H179" s="22" t="s">
        <v>232</v>
      </c>
      <c r="I179" s="102"/>
      <c r="J179" s="102"/>
      <c r="K179" s="102"/>
      <c r="L179" s="102"/>
      <c r="M179" s="110"/>
      <c r="N179" s="155"/>
      <c r="O179" s="148"/>
      <c r="P179" s="102"/>
      <c r="Q179" s="110"/>
      <c r="R179" s="110"/>
      <c r="S179" s="110"/>
      <c r="T179" s="110"/>
      <c r="U179" s="3"/>
      <c r="V179" s="3"/>
      <c r="W179" s="3"/>
      <c r="X179" s="3"/>
      <c r="Y179" s="3"/>
      <c r="Z179" s="3"/>
      <c r="AA179" s="3"/>
      <c r="AB179" s="3"/>
      <c r="AC179" s="3"/>
      <c r="AD179" s="3"/>
      <c r="AE179" s="3"/>
      <c r="AF179" s="3"/>
      <c r="AG179" s="3"/>
      <c r="AH179" s="3"/>
      <c r="AI179" s="3"/>
    </row>
    <row r="180" spans="1:35" ht="12.75">
      <c r="A180" s="3"/>
      <c r="B180" s="22" t="s">
        <v>1154</v>
      </c>
      <c r="C180" s="49" t="s">
        <v>99</v>
      </c>
      <c r="D180" s="102"/>
      <c r="E180" s="102"/>
      <c r="F180" s="102"/>
      <c r="G180" s="50" t="s">
        <v>99</v>
      </c>
      <c r="H180" s="22" t="s">
        <v>232</v>
      </c>
      <c r="I180" s="102"/>
      <c r="J180" s="102"/>
      <c r="K180" s="102"/>
      <c r="L180" s="102"/>
      <c r="M180" s="110"/>
      <c r="N180" s="155"/>
      <c r="O180" s="148"/>
      <c r="P180" s="102"/>
      <c r="Q180" s="110"/>
      <c r="R180" s="110"/>
      <c r="S180" s="110"/>
      <c r="T180" s="110"/>
      <c r="U180" s="3"/>
      <c r="V180" s="3"/>
      <c r="W180" s="3"/>
      <c r="X180" s="3"/>
      <c r="Y180" s="3"/>
      <c r="Z180" s="3"/>
      <c r="AA180" s="3"/>
      <c r="AB180" s="3"/>
      <c r="AC180" s="3"/>
      <c r="AD180" s="3"/>
      <c r="AE180" s="3"/>
      <c r="AF180" s="3"/>
      <c r="AG180" s="3"/>
      <c r="AH180" s="3"/>
      <c r="AI180" s="3"/>
    </row>
    <row r="181" spans="1:35" ht="12.75">
      <c r="A181" s="3"/>
      <c r="B181" s="22" t="s">
        <v>1155</v>
      </c>
      <c r="C181" s="49" t="s">
        <v>99</v>
      </c>
      <c r="D181" s="102"/>
      <c r="E181" s="102"/>
      <c r="F181" s="102"/>
      <c r="G181" s="50" t="s">
        <v>99</v>
      </c>
      <c r="H181" s="22" t="s">
        <v>232</v>
      </c>
      <c r="I181" s="102"/>
      <c r="J181" s="102"/>
      <c r="K181" s="102"/>
      <c r="L181" s="102"/>
      <c r="M181" s="110"/>
      <c r="N181" s="155"/>
      <c r="O181" s="148"/>
      <c r="P181" s="102"/>
      <c r="Q181" s="110"/>
      <c r="R181" s="110"/>
      <c r="S181" s="110"/>
      <c r="T181" s="110"/>
      <c r="U181" s="3"/>
      <c r="V181" s="3"/>
      <c r="W181" s="3"/>
      <c r="X181" s="3"/>
      <c r="Y181" s="3"/>
      <c r="Z181" s="3"/>
      <c r="AA181" s="3"/>
      <c r="AB181" s="3"/>
      <c r="AC181" s="3"/>
      <c r="AD181" s="3"/>
      <c r="AE181" s="3"/>
      <c r="AF181" s="3"/>
      <c r="AG181" s="3"/>
      <c r="AH181" s="3"/>
      <c r="AI181" s="3"/>
    </row>
    <row r="182" spans="1:35" ht="12.75">
      <c r="A182" s="3"/>
      <c r="B182" s="22" t="s">
        <v>1156</v>
      </c>
      <c r="C182" s="49" t="s">
        <v>99</v>
      </c>
      <c r="D182" s="102"/>
      <c r="E182" s="102"/>
      <c r="F182" s="102"/>
      <c r="G182" s="50" t="s">
        <v>99</v>
      </c>
      <c r="H182" s="22" t="s">
        <v>232</v>
      </c>
      <c r="I182" s="102"/>
      <c r="J182" s="102"/>
      <c r="K182" s="102"/>
      <c r="L182" s="102"/>
      <c r="M182" s="110"/>
      <c r="N182" s="155"/>
      <c r="O182" s="148"/>
      <c r="P182" s="102"/>
      <c r="Q182" s="110"/>
      <c r="R182" s="110"/>
      <c r="S182" s="110"/>
      <c r="T182" s="110"/>
      <c r="U182" s="3"/>
      <c r="V182" s="3"/>
      <c r="W182" s="3"/>
      <c r="X182" s="3"/>
      <c r="Y182" s="3"/>
      <c r="Z182" s="3"/>
      <c r="AA182" s="3"/>
      <c r="AB182" s="3"/>
      <c r="AC182" s="3"/>
      <c r="AD182" s="3"/>
      <c r="AE182" s="3"/>
      <c r="AF182" s="3"/>
      <c r="AG182" s="3"/>
      <c r="AH182" s="3"/>
      <c r="AI182" s="3"/>
    </row>
    <row r="183" spans="1:35" ht="12.75">
      <c r="A183" s="3"/>
      <c r="B183" s="22" t="s">
        <v>1157</v>
      </c>
      <c r="C183" s="49" t="s">
        <v>99</v>
      </c>
      <c r="D183" s="102"/>
      <c r="E183" s="102"/>
      <c r="F183" s="102"/>
      <c r="G183" s="50" t="s">
        <v>99</v>
      </c>
      <c r="H183" s="22" t="s">
        <v>232</v>
      </c>
      <c r="I183" s="102"/>
      <c r="J183" s="102"/>
      <c r="K183" s="102"/>
      <c r="L183" s="102"/>
      <c r="M183" s="110"/>
      <c r="N183" s="155"/>
      <c r="O183" s="148"/>
      <c r="P183" s="102"/>
      <c r="Q183" s="110"/>
      <c r="R183" s="110"/>
      <c r="S183" s="110"/>
      <c r="T183" s="110"/>
      <c r="U183" s="3"/>
      <c r="V183" s="3"/>
      <c r="W183" s="3"/>
      <c r="X183" s="3"/>
      <c r="Y183" s="3"/>
      <c r="Z183" s="3"/>
      <c r="AA183" s="3"/>
      <c r="AB183" s="3"/>
      <c r="AC183" s="3"/>
      <c r="AD183" s="3"/>
      <c r="AE183" s="3"/>
      <c r="AF183" s="3"/>
      <c r="AG183" s="3"/>
      <c r="AH183" s="3"/>
      <c r="AI183" s="3"/>
    </row>
    <row r="184" spans="1:35" ht="12.75">
      <c r="A184" s="3"/>
      <c r="B184" s="22" t="s">
        <v>1158</v>
      </c>
      <c r="C184" s="49" t="s">
        <v>99</v>
      </c>
      <c r="D184" s="102"/>
      <c r="E184" s="102"/>
      <c r="F184" s="102"/>
      <c r="G184" s="50" t="s">
        <v>99</v>
      </c>
      <c r="H184" s="22" t="s">
        <v>232</v>
      </c>
      <c r="I184" s="102"/>
      <c r="J184" s="102"/>
      <c r="K184" s="102"/>
      <c r="L184" s="102"/>
      <c r="M184" s="110"/>
      <c r="N184" s="155"/>
      <c r="O184" s="148"/>
      <c r="P184" s="102"/>
      <c r="Q184" s="110"/>
      <c r="R184" s="110"/>
      <c r="S184" s="110"/>
      <c r="T184" s="110"/>
      <c r="U184" s="3"/>
      <c r="V184" s="3"/>
      <c r="W184" s="3"/>
      <c r="X184" s="3"/>
      <c r="Y184" s="3"/>
      <c r="Z184" s="3"/>
      <c r="AA184" s="3"/>
      <c r="AB184" s="3"/>
      <c r="AC184" s="3"/>
      <c r="AD184" s="3"/>
      <c r="AE184" s="3"/>
      <c r="AF184" s="3"/>
      <c r="AG184" s="3"/>
      <c r="AH184" s="3"/>
      <c r="AI184" s="3"/>
    </row>
    <row r="185" spans="1:35" ht="12.75">
      <c r="A185" s="3"/>
      <c r="B185" s="22" t="s">
        <v>1159</v>
      </c>
      <c r="C185" s="49" t="s">
        <v>99</v>
      </c>
      <c r="D185" s="102"/>
      <c r="E185" s="102"/>
      <c r="F185" s="102"/>
      <c r="G185" s="50" t="s">
        <v>99</v>
      </c>
      <c r="H185" s="22" t="s">
        <v>232</v>
      </c>
      <c r="I185" s="102"/>
      <c r="J185" s="102"/>
      <c r="K185" s="102"/>
      <c r="L185" s="102"/>
      <c r="M185" s="110"/>
      <c r="N185" s="155"/>
      <c r="O185" s="148"/>
      <c r="P185" s="102"/>
      <c r="Q185" s="110"/>
      <c r="R185" s="110"/>
      <c r="S185" s="110"/>
      <c r="T185" s="110"/>
      <c r="U185" s="3"/>
      <c r="V185" s="3"/>
      <c r="W185" s="3"/>
      <c r="X185" s="3"/>
      <c r="Y185" s="3"/>
      <c r="Z185" s="3"/>
      <c r="AA185" s="3"/>
      <c r="AB185" s="3"/>
      <c r="AC185" s="3"/>
      <c r="AD185" s="3"/>
      <c r="AE185" s="3"/>
      <c r="AF185" s="3"/>
      <c r="AG185" s="3"/>
      <c r="AH185" s="3"/>
      <c r="AI185" s="3"/>
    </row>
    <row r="186" spans="1:35" ht="12.75">
      <c r="A186" s="3"/>
      <c r="B186" s="22" t="s">
        <v>1160</v>
      </c>
      <c r="C186" s="49" t="s">
        <v>99</v>
      </c>
      <c r="D186" s="102"/>
      <c r="E186" s="102"/>
      <c r="F186" s="102"/>
      <c r="G186" s="50" t="s">
        <v>99</v>
      </c>
      <c r="H186" s="22" t="s">
        <v>232</v>
      </c>
      <c r="I186" s="102"/>
      <c r="J186" s="102"/>
      <c r="K186" s="102"/>
      <c r="L186" s="102"/>
      <c r="M186" s="110"/>
      <c r="N186" s="155"/>
      <c r="O186" s="148"/>
      <c r="P186" s="102"/>
      <c r="Q186" s="110"/>
      <c r="R186" s="110"/>
      <c r="S186" s="110"/>
      <c r="T186" s="110"/>
      <c r="U186" s="3"/>
      <c r="V186" s="3"/>
      <c r="W186" s="3"/>
      <c r="X186" s="3"/>
      <c r="Y186" s="3"/>
      <c r="Z186" s="3"/>
      <c r="AA186" s="3"/>
      <c r="AB186" s="3"/>
      <c r="AC186" s="3"/>
      <c r="AD186" s="3"/>
      <c r="AE186" s="3"/>
      <c r="AF186" s="3"/>
      <c r="AG186" s="3"/>
      <c r="AH186" s="3"/>
      <c r="AI186" s="3"/>
    </row>
    <row r="187" spans="1:35" ht="12.75">
      <c r="A187" s="3"/>
      <c r="B187" s="22" t="s">
        <v>1161</v>
      </c>
      <c r="C187" s="49" t="s">
        <v>99</v>
      </c>
      <c r="D187" s="102"/>
      <c r="E187" s="102"/>
      <c r="F187" s="102"/>
      <c r="G187" s="50" t="s">
        <v>99</v>
      </c>
      <c r="H187" s="22" t="s">
        <v>232</v>
      </c>
      <c r="I187" s="102"/>
      <c r="J187" s="102"/>
      <c r="K187" s="102"/>
      <c r="L187" s="102"/>
      <c r="M187" s="110"/>
      <c r="N187" s="155"/>
      <c r="O187" s="148"/>
      <c r="P187" s="102"/>
      <c r="Q187" s="110"/>
      <c r="R187" s="110"/>
      <c r="S187" s="110"/>
      <c r="T187" s="110"/>
      <c r="U187" s="3"/>
      <c r="V187" s="3"/>
      <c r="W187" s="3"/>
      <c r="X187" s="3"/>
      <c r="Y187" s="3"/>
      <c r="Z187" s="3"/>
      <c r="AA187" s="3"/>
      <c r="AB187" s="3"/>
      <c r="AC187" s="3"/>
      <c r="AD187" s="3"/>
      <c r="AE187" s="3"/>
      <c r="AF187" s="3"/>
      <c r="AG187" s="3"/>
      <c r="AH187" s="3"/>
      <c r="AI187" s="3"/>
    </row>
    <row r="188" spans="1:35" ht="12.75">
      <c r="A188" s="3"/>
      <c r="B188" s="22" t="s">
        <v>1162</v>
      </c>
      <c r="C188" s="49" t="s">
        <v>99</v>
      </c>
      <c r="D188" s="102"/>
      <c r="E188" s="102"/>
      <c r="F188" s="102"/>
      <c r="G188" s="50" t="s">
        <v>99</v>
      </c>
      <c r="H188" s="22" t="s">
        <v>232</v>
      </c>
      <c r="I188" s="102"/>
      <c r="J188" s="102"/>
      <c r="K188" s="102"/>
      <c r="L188" s="102"/>
      <c r="M188" s="110"/>
      <c r="N188" s="155"/>
      <c r="O188" s="148"/>
      <c r="P188" s="102"/>
      <c r="Q188" s="110"/>
      <c r="R188" s="110"/>
      <c r="S188" s="110"/>
      <c r="T188" s="110"/>
      <c r="U188" s="3"/>
      <c r="V188" s="3"/>
      <c r="W188" s="3"/>
      <c r="X188" s="3"/>
      <c r="Y188" s="3"/>
      <c r="Z188" s="3"/>
      <c r="AA188" s="3"/>
      <c r="AB188" s="3"/>
      <c r="AC188" s="3"/>
      <c r="AD188" s="3"/>
      <c r="AE188" s="3"/>
      <c r="AF188" s="3"/>
      <c r="AG188" s="3"/>
      <c r="AH188" s="3"/>
      <c r="AI188" s="3"/>
    </row>
    <row r="189" spans="1:35" ht="12.75">
      <c r="A189" s="3"/>
      <c r="B189" s="22" t="s">
        <v>1163</v>
      </c>
      <c r="C189" s="49" t="s">
        <v>99</v>
      </c>
      <c r="D189" s="102"/>
      <c r="E189" s="102"/>
      <c r="F189" s="102"/>
      <c r="G189" s="50" t="s">
        <v>99</v>
      </c>
      <c r="H189" s="22" t="s">
        <v>232</v>
      </c>
      <c r="I189" s="102"/>
      <c r="J189" s="102"/>
      <c r="K189" s="102"/>
      <c r="L189" s="102"/>
      <c r="M189" s="110"/>
      <c r="N189" s="155"/>
      <c r="O189" s="148"/>
      <c r="P189" s="102"/>
      <c r="Q189" s="110"/>
      <c r="R189" s="110"/>
      <c r="S189" s="110"/>
      <c r="T189" s="110"/>
      <c r="U189" s="3"/>
      <c r="V189" s="3"/>
      <c r="W189" s="3"/>
      <c r="X189" s="3"/>
      <c r="Y189" s="3"/>
      <c r="Z189" s="3"/>
      <c r="AA189" s="3"/>
      <c r="AB189" s="3"/>
      <c r="AC189" s="3"/>
      <c r="AD189" s="3"/>
      <c r="AE189" s="3"/>
      <c r="AF189" s="3"/>
      <c r="AG189" s="3"/>
      <c r="AH189" s="3"/>
      <c r="AI189" s="3"/>
    </row>
    <row r="190" spans="1:35" ht="12.75">
      <c r="A190" s="3"/>
      <c r="B190" s="22" t="s">
        <v>1164</v>
      </c>
      <c r="C190" s="49" t="s">
        <v>99</v>
      </c>
      <c r="D190" s="102"/>
      <c r="E190" s="102"/>
      <c r="F190" s="102"/>
      <c r="G190" s="50" t="s">
        <v>99</v>
      </c>
      <c r="H190" s="22" t="s">
        <v>232</v>
      </c>
      <c r="I190" s="102"/>
      <c r="J190" s="102"/>
      <c r="K190" s="102"/>
      <c r="L190" s="102"/>
      <c r="M190" s="110"/>
      <c r="N190" s="155"/>
      <c r="O190" s="148"/>
      <c r="P190" s="102"/>
      <c r="Q190" s="110"/>
      <c r="R190" s="110"/>
      <c r="S190" s="110"/>
      <c r="T190" s="110"/>
      <c r="U190" s="3"/>
      <c r="V190" s="3"/>
      <c r="W190" s="3"/>
      <c r="X190" s="3"/>
      <c r="Y190" s="3"/>
      <c r="Z190" s="3"/>
      <c r="AA190" s="3"/>
      <c r="AB190" s="3"/>
      <c r="AC190" s="3"/>
      <c r="AD190" s="3"/>
      <c r="AE190" s="3"/>
      <c r="AF190" s="3"/>
      <c r="AG190" s="3"/>
      <c r="AH190" s="3"/>
      <c r="AI190" s="3"/>
    </row>
    <row r="191" spans="1:35" ht="12.75">
      <c r="A191" s="3"/>
      <c r="B191" s="22" t="s">
        <v>1165</v>
      </c>
      <c r="C191" s="49" t="s">
        <v>99</v>
      </c>
      <c r="D191" s="102"/>
      <c r="E191" s="102"/>
      <c r="F191" s="102"/>
      <c r="G191" s="50" t="s">
        <v>99</v>
      </c>
      <c r="H191" s="22" t="s">
        <v>232</v>
      </c>
      <c r="I191" s="102"/>
      <c r="J191" s="102"/>
      <c r="K191" s="102"/>
      <c r="L191" s="102"/>
      <c r="M191" s="110"/>
      <c r="N191" s="155"/>
      <c r="O191" s="148"/>
      <c r="P191" s="102"/>
      <c r="Q191" s="110"/>
      <c r="R191" s="110"/>
      <c r="S191" s="110"/>
      <c r="T191" s="110"/>
      <c r="U191" s="3"/>
      <c r="V191" s="3"/>
      <c r="W191" s="3"/>
      <c r="X191" s="3"/>
      <c r="Y191" s="3"/>
      <c r="Z191" s="3"/>
      <c r="AA191" s="3"/>
      <c r="AB191" s="3"/>
      <c r="AC191" s="3"/>
      <c r="AD191" s="3"/>
      <c r="AE191" s="3"/>
      <c r="AF191" s="3"/>
      <c r="AG191" s="3"/>
      <c r="AH191" s="3"/>
      <c r="AI191" s="3"/>
    </row>
    <row r="192" spans="1:35" ht="12.75">
      <c r="A192" s="3"/>
      <c r="B192" s="22" t="s">
        <v>1166</v>
      </c>
      <c r="C192" s="49" t="s">
        <v>99</v>
      </c>
      <c r="D192" s="102"/>
      <c r="E192" s="102"/>
      <c r="F192" s="102"/>
      <c r="G192" s="50" t="s">
        <v>99</v>
      </c>
      <c r="H192" s="22" t="s">
        <v>232</v>
      </c>
      <c r="I192" s="102"/>
      <c r="J192" s="102"/>
      <c r="K192" s="102"/>
      <c r="L192" s="102"/>
      <c r="M192" s="110"/>
      <c r="N192" s="155"/>
      <c r="O192" s="148"/>
      <c r="P192" s="102"/>
      <c r="Q192" s="110"/>
      <c r="R192" s="110"/>
      <c r="S192" s="110"/>
      <c r="T192" s="110"/>
      <c r="U192" s="3"/>
      <c r="V192" s="3"/>
      <c r="W192" s="3"/>
      <c r="X192" s="3"/>
      <c r="Y192" s="3"/>
      <c r="Z192" s="3"/>
      <c r="AA192" s="3"/>
      <c r="AB192" s="3"/>
      <c r="AC192" s="3"/>
      <c r="AD192" s="3"/>
      <c r="AE192" s="3"/>
      <c r="AF192" s="3"/>
      <c r="AG192" s="3"/>
      <c r="AH192" s="3"/>
      <c r="AI192" s="3"/>
    </row>
    <row r="193" spans="1:35" ht="12.75">
      <c r="A193" s="3"/>
      <c r="B193" s="22" t="s">
        <v>1167</v>
      </c>
      <c r="C193" s="49" t="s">
        <v>99</v>
      </c>
      <c r="D193" s="102"/>
      <c r="E193" s="102"/>
      <c r="F193" s="102"/>
      <c r="G193" s="50" t="s">
        <v>99</v>
      </c>
      <c r="H193" s="22" t="s">
        <v>232</v>
      </c>
      <c r="I193" s="102"/>
      <c r="J193" s="102"/>
      <c r="K193" s="102"/>
      <c r="L193" s="102"/>
      <c r="M193" s="110"/>
      <c r="N193" s="155"/>
      <c r="O193" s="148"/>
      <c r="P193" s="102"/>
      <c r="Q193" s="110"/>
      <c r="R193" s="110"/>
      <c r="S193" s="110"/>
      <c r="T193" s="110"/>
      <c r="U193" s="3"/>
      <c r="V193" s="3"/>
      <c r="W193" s="3"/>
      <c r="X193" s="3"/>
      <c r="Y193" s="3"/>
      <c r="Z193" s="3"/>
      <c r="AA193" s="3"/>
      <c r="AB193" s="3"/>
      <c r="AC193" s="3"/>
      <c r="AD193" s="3"/>
      <c r="AE193" s="3"/>
      <c r="AF193" s="3"/>
      <c r="AG193" s="3"/>
      <c r="AH193" s="3"/>
      <c r="AI193" s="3"/>
    </row>
    <row r="194" spans="1:35" ht="12.75">
      <c r="A194" s="3"/>
      <c r="B194" s="22" t="s">
        <v>1168</v>
      </c>
      <c r="C194" s="49" t="s">
        <v>99</v>
      </c>
      <c r="D194" s="102"/>
      <c r="E194" s="102"/>
      <c r="F194" s="102"/>
      <c r="G194" s="50" t="s">
        <v>99</v>
      </c>
      <c r="H194" s="22" t="s">
        <v>232</v>
      </c>
      <c r="I194" s="102"/>
      <c r="J194" s="102"/>
      <c r="K194" s="102"/>
      <c r="L194" s="102"/>
      <c r="M194" s="110"/>
      <c r="N194" s="155"/>
      <c r="O194" s="148"/>
      <c r="P194" s="102"/>
      <c r="Q194" s="110"/>
      <c r="R194" s="110"/>
      <c r="S194" s="110"/>
      <c r="T194" s="110"/>
      <c r="U194" s="3"/>
      <c r="V194" s="3"/>
      <c r="W194" s="3"/>
      <c r="X194" s="3"/>
      <c r="Y194" s="3"/>
      <c r="Z194" s="3"/>
      <c r="AA194" s="3"/>
      <c r="AB194" s="3"/>
      <c r="AC194" s="3"/>
      <c r="AD194" s="3"/>
      <c r="AE194" s="3"/>
      <c r="AF194" s="3"/>
      <c r="AG194" s="3"/>
      <c r="AH194" s="3"/>
      <c r="AI194" s="3"/>
    </row>
    <row r="195" spans="1:35" ht="12.75">
      <c r="A195" s="3"/>
      <c r="B195" s="22" t="s">
        <v>1169</v>
      </c>
      <c r="C195" s="49" t="s">
        <v>99</v>
      </c>
      <c r="D195" s="102"/>
      <c r="E195" s="102"/>
      <c r="F195" s="102"/>
      <c r="G195" s="50" t="s">
        <v>99</v>
      </c>
      <c r="H195" s="22" t="s">
        <v>232</v>
      </c>
      <c r="I195" s="102"/>
      <c r="J195" s="102"/>
      <c r="K195" s="102"/>
      <c r="L195" s="102"/>
      <c r="M195" s="110"/>
      <c r="N195" s="155"/>
      <c r="O195" s="148"/>
      <c r="P195" s="102"/>
      <c r="Q195" s="110"/>
      <c r="R195" s="110"/>
      <c r="S195" s="110"/>
      <c r="T195" s="110"/>
      <c r="U195" s="3"/>
      <c r="V195" s="3"/>
      <c r="W195" s="3"/>
      <c r="X195" s="3"/>
      <c r="Y195" s="3"/>
      <c r="Z195" s="3"/>
      <c r="AA195" s="3"/>
      <c r="AB195" s="3"/>
      <c r="AC195" s="3"/>
      <c r="AD195" s="3"/>
      <c r="AE195" s="3"/>
      <c r="AF195" s="3"/>
      <c r="AG195" s="3"/>
      <c r="AH195" s="3"/>
      <c r="AI195" s="3"/>
    </row>
    <row r="196" spans="1:35" ht="12.75">
      <c r="A196" s="3"/>
      <c r="B196" s="22" t="s">
        <v>1170</v>
      </c>
      <c r="C196" s="49" t="s">
        <v>99</v>
      </c>
      <c r="D196" s="102"/>
      <c r="E196" s="102"/>
      <c r="F196" s="102"/>
      <c r="G196" s="50" t="s">
        <v>99</v>
      </c>
      <c r="H196" s="22" t="s">
        <v>232</v>
      </c>
      <c r="I196" s="102"/>
      <c r="J196" s="102"/>
      <c r="K196" s="102"/>
      <c r="L196" s="102"/>
      <c r="M196" s="110"/>
      <c r="N196" s="155"/>
      <c r="O196" s="148"/>
      <c r="P196" s="102"/>
      <c r="Q196" s="110"/>
      <c r="R196" s="110"/>
      <c r="S196" s="110"/>
      <c r="T196" s="110"/>
      <c r="U196" s="3"/>
      <c r="V196" s="3"/>
      <c r="W196" s="3"/>
      <c r="X196" s="3"/>
      <c r="Y196" s="3"/>
      <c r="Z196" s="3"/>
      <c r="AA196" s="3"/>
      <c r="AB196" s="3"/>
      <c r="AC196" s="3"/>
      <c r="AD196" s="3"/>
      <c r="AE196" s="3"/>
      <c r="AF196" s="3"/>
      <c r="AG196" s="3"/>
      <c r="AH196" s="3"/>
      <c r="AI196" s="3"/>
    </row>
    <row r="197" spans="1:35" ht="12.75">
      <c r="A197" s="3"/>
      <c r="B197" s="22" t="s">
        <v>1171</v>
      </c>
      <c r="C197" s="49" t="s">
        <v>99</v>
      </c>
      <c r="D197" s="102"/>
      <c r="E197" s="102"/>
      <c r="F197" s="102"/>
      <c r="G197" s="50" t="s">
        <v>99</v>
      </c>
      <c r="H197" s="22" t="s">
        <v>232</v>
      </c>
      <c r="I197" s="102"/>
      <c r="J197" s="102"/>
      <c r="K197" s="102"/>
      <c r="L197" s="102"/>
      <c r="M197" s="110"/>
      <c r="N197" s="155"/>
      <c r="O197" s="148"/>
      <c r="P197" s="102"/>
      <c r="Q197" s="110"/>
      <c r="R197" s="110"/>
      <c r="S197" s="110"/>
      <c r="T197" s="110"/>
      <c r="U197" s="3"/>
      <c r="V197" s="3"/>
      <c r="W197" s="3"/>
      <c r="X197" s="3"/>
      <c r="Y197" s="3"/>
      <c r="Z197" s="3"/>
      <c r="AA197" s="3"/>
      <c r="AB197" s="3"/>
      <c r="AC197" s="3"/>
      <c r="AD197" s="3"/>
      <c r="AE197" s="3"/>
      <c r="AF197" s="3"/>
      <c r="AG197" s="3"/>
      <c r="AH197" s="3"/>
      <c r="AI197" s="3"/>
    </row>
    <row r="198" spans="1:35" ht="12.75">
      <c r="A198" s="3"/>
      <c r="B198" s="22" t="s">
        <v>1172</v>
      </c>
      <c r="C198" s="49" t="s">
        <v>99</v>
      </c>
      <c r="D198" s="102"/>
      <c r="E198" s="102"/>
      <c r="F198" s="102"/>
      <c r="G198" s="50" t="s">
        <v>99</v>
      </c>
      <c r="H198" s="22" t="s">
        <v>232</v>
      </c>
      <c r="I198" s="102"/>
      <c r="J198" s="102"/>
      <c r="K198" s="102"/>
      <c r="L198" s="102"/>
      <c r="M198" s="110"/>
      <c r="N198" s="155"/>
      <c r="O198" s="148"/>
      <c r="P198" s="102"/>
      <c r="Q198" s="110"/>
      <c r="R198" s="110"/>
      <c r="S198" s="110"/>
      <c r="T198" s="110"/>
      <c r="U198" s="3"/>
      <c r="V198" s="3"/>
      <c r="W198" s="3"/>
      <c r="X198" s="3"/>
      <c r="Y198" s="3"/>
      <c r="Z198" s="3"/>
      <c r="AA198" s="3"/>
      <c r="AB198" s="3"/>
      <c r="AC198" s="3"/>
      <c r="AD198" s="3"/>
      <c r="AE198" s="3"/>
      <c r="AF198" s="3"/>
      <c r="AG198" s="3"/>
      <c r="AH198" s="3"/>
      <c r="AI198" s="3"/>
    </row>
    <row r="199" spans="1:35" ht="12.75">
      <c r="A199" s="3"/>
      <c r="B199" s="22" t="s">
        <v>1173</v>
      </c>
      <c r="C199" s="49" t="s">
        <v>99</v>
      </c>
      <c r="D199" s="102"/>
      <c r="E199" s="102"/>
      <c r="F199" s="102"/>
      <c r="G199" s="50" t="s">
        <v>99</v>
      </c>
      <c r="H199" s="22" t="s">
        <v>232</v>
      </c>
      <c r="I199" s="102"/>
      <c r="J199" s="102"/>
      <c r="K199" s="102"/>
      <c r="L199" s="102"/>
      <c r="M199" s="110"/>
      <c r="N199" s="155"/>
      <c r="O199" s="148"/>
      <c r="P199" s="102"/>
      <c r="Q199" s="110"/>
      <c r="R199" s="110"/>
      <c r="S199" s="110"/>
      <c r="T199" s="110"/>
      <c r="U199" s="3"/>
      <c r="V199" s="3"/>
      <c r="W199" s="3"/>
      <c r="X199" s="3"/>
      <c r="Y199" s="3"/>
      <c r="Z199" s="3"/>
      <c r="AA199" s="3"/>
      <c r="AB199" s="3"/>
      <c r="AC199" s="3"/>
      <c r="AD199" s="3"/>
      <c r="AE199" s="3"/>
      <c r="AF199" s="3"/>
      <c r="AG199" s="3"/>
      <c r="AH199" s="3"/>
      <c r="AI199" s="3"/>
    </row>
    <row r="200" spans="1:35" ht="12.75">
      <c r="A200" s="3"/>
      <c r="B200" s="22" t="s">
        <v>1174</v>
      </c>
      <c r="C200" s="49" t="s">
        <v>99</v>
      </c>
      <c r="D200" s="102"/>
      <c r="E200" s="102"/>
      <c r="F200" s="102"/>
      <c r="G200" s="50" t="s">
        <v>99</v>
      </c>
      <c r="H200" s="22" t="s">
        <v>232</v>
      </c>
      <c r="I200" s="102"/>
      <c r="J200" s="102"/>
      <c r="K200" s="102"/>
      <c r="L200" s="102"/>
      <c r="M200" s="110"/>
      <c r="N200" s="155"/>
      <c r="O200" s="148"/>
      <c r="P200" s="102"/>
      <c r="Q200" s="110"/>
      <c r="R200" s="110"/>
      <c r="S200" s="110"/>
      <c r="T200" s="110"/>
      <c r="U200" s="3"/>
      <c r="V200" s="3"/>
      <c r="W200" s="3"/>
      <c r="X200" s="3"/>
      <c r="Y200" s="3"/>
      <c r="Z200" s="3"/>
      <c r="AA200" s="3"/>
      <c r="AB200" s="3"/>
      <c r="AC200" s="3"/>
      <c r="AD200" s="3"/>
      <c r="AE200" s="3"/>
      <c r="AF200" s="3"/>
      <c r="AG200" s="3"/>
      <c r="AH200" s="3"/>
      <c r="AI200" s="3"/>
    </row>
    <row r="201" spans="1:35" ht="12.75">
      <c r="A201" s="3"/>
      <c r="B201" s="22" t="s">
        <v>1175</v>
      </c>
      <c r="C201" s="49" t="s">
        <v>99</v>
      </c>
      <c r="D201" s="102"/>
      <c r="E201" s="102"/>
      <c r="F201" s="102"/>
      <c r="G201" s="50" t="s">
        <v>99</v>
      </c>
      <c r="H201" s="22" t="s">
        <v>232</v>
      </c>
      <c r="I201" s="102"/>
      <c r="J201" s="102"/>
      <c r="K201" s="102"/>
      <c r="L201" s="102"/>
      <c r="M201" s="110"/>
      <c r="N201" s="155"/>
      <c r="O201" s="148"/>
      <c r="P201" s="102"/>
      <c r="Q201" s="110"/>
      <c r="R201" s="110"/>
      <c r="S201" s="110"/>
      <c r="T201" s="110"/>
      <c r="U201" s="3"/>
      <c r="V201" s="3"/>
      <c r="W201" s="3"/>
      <c r="X201" s="3"/>
      <c r="Y201" s="3"/>
      <c r="Z201" s="3"/>
      <c r="AA201" s="3"/>
      <c r="AB201" s="3"/>
      <c r="AC201" s="3"/>
      <c r="AD201" s="3"/>
      <c r="AE201" s="3"/>
      <c r="AF201" s="3"/>
      <c r="AG201" s="3"/>
      <c r="AH201" s="3"/>
      <c r="AI201" s="3"/>
    </row>
    <row r="202" spans="1:35" ht="12.75">
      <c r="A202" s="3"/>
      <c r="B202" s="22" t="s">
        <v>1176</v>
      </c>
      <c r="C202" s="49" t="s">
        <v>99</v>
      </c>
      <c r="D202" s="102"/>
      <c r="E202" s="102"/>
      <c r="F202" s="102"/>
      <c r="G202" s="50" t="s">
        <v>99</v>
      </c>
      <c r="H202" s="22" t="s">
        <v>232</v>
      </c>
      <c r="I202" s="102"/>
      <c r="J202" s="102"/>
      <c r="K202" s="102"/>
      <c r="L202" s="102"/>
      <c r="M202" s="110"/>
      <c r="N202" s="155"/>
      <c r="O202" s="148"/>
      <c r="P202" s="102"/>
      <c r="Q202" s="110"/>
      <c r="R202" s="110"/>
      <c r="S202" s="110"/>
      <c r="T202" s="110"/>
      <c r="U202" s="3"/>
      <c r="V202" s="3"/>
      <c r="W202" s="3"/>
      <c r="X202" s="3"/>
      <c r="Y202" s="3"/>
      <c r="Z202" s="3"/>
      <c r="AA202" s="3"/>
      <c r="AB202" s="3"/>
      <c r="AC202" s="3"/>
      <c r="AD202" s="3"/>
      <c r="AE202" s="3"/>
      <c r="AF202" s="3"/>
      <c r="AG202" s="3"/>
      <c r="AH202" s="3"/>
      <c r="AI202" s="3"/>
    </row>
    <row r="203" spans="1:35" ht="12.75">
      <c r="A203" s="3"/>
      <c r="B203" s="22" t="s">
        <v>1177</v>
      </c>
      <c r="C203" s="49" t="s">
        <v>99</v>
      </c>
      <c r="D203" s="102"/>
      <c r="E203" s="102"/>
      <c r="F203" s="102"/>
      <c r="G203" s="50" t="s">
        <v>99</v>
      </c>
      <c r="H203" s="22" t="s">
        <v>232</v>
      </c>
      <c r="I203" s="102"/>
      <c r="J203" s="102"/>
      <c r="K203" s="102"/>
      <c r="L203" s="102"/>
      <c r="M203" s="110"/>
      <c r="N203" s="155"/>
      <c r="O203" s="148"/>
      <c r="P203" s="102"/>
      <c r="Q203" s="110"/>
      <c r="R203" s="110"/>
      <c r="S203" s="110"/>
      <c r="T203" s="110"/>
      <c r="U203" s="3"/>
      <c r="V203" s="3"/>
      <c r="W203" s="3"/>
      <c r="X203" s="3"/>
      <c r="Y203" s="3"/>
      <c r="Z203" s="3"/>
      <c r="AA203" s="3"/>
      <c r="AB203" s="3"/>
      <c r="AC203" s="3"/>
      <c r="AD203" s="3"/>
      <c r="AE203" s="3"/>
      <c r="AF203" s="3"/>
      <c r="AG203" s="3"/>
      <c r="AH203" s="3"/>
      <c r="AI203" s="3"/>
    </row>
    <row r="204" spans="1:35" ht="12.75">
      <c r="A204" s="3"/>
      <c r="B204" s="3"/>
      <c r="C204" s="3"/>
      <c r="D204" s="3"/>
      <c r="E204" s="3"/>
      <c r="F204" s="3"/>
      <c r="G204" s="156"/>
      <c r="H204" s="10" t="s">
        <v>20</v>
      </c>
      <c r="I204" s="3"/>
      <c r="J204" s="3"/>
      <c r="K204" s="3"/>
      <c r="L204" s="3"/>
      <c r="M204" s="4"/>
      <c r="N204" s="319"/>
      <c r="O204" s="157"/>
      <c r="P204" s="3"/>
      <c r="Q204" s="4"/>
      <c r="R204" s="4"/>
      <c r="S204" s="4"/>
      <c r="T204" s="4"/>
      <c r="U204" s="3"/>
      <c r="V204" s="3"/>
      <c r="W204" s="3"/>
      <c r="X204" s="3"/>
      <c r="Y204" s="3"/>
      <c r="Z204" s="3"/>
      <c r="AA204" s="3"/>
      <c r="AB204" s="3"/>
      <c r="AC204" s="3"/>
      <c r="AD204" s="3"/>
      <c r="AE204" s="3"/>
      <c r="AF204" s="3"/>
      <c r="AG204" s="3"/>
      <c r="AH204" s="3"/>
      <c r="AI204" s="3"/>
    </row>
    <row r="205" spans="1:35" ht="12.75">
      <c r="A205" s="3"/>
      <c r="B205" s="3"/>
      <c r="C205" s="3"/>
      <c r="D205" s="3"/>
      <c r="E205" s="3"/>
      <c r="F205" s="3"/>
      <c r="G205" s="156"/>
      <c r="H205" s="3"/>
      <c r="I205" s="3"/>
      <c r="J205" s="3"/>
      <c r="K205" s="3"/>
      <c r="L205" s="3"/>
      <c r="M205" s="4"/>
      <c r="N205" s="319"/>
      <c r="O205" s="157"/>
      <c r="P205" s="3"/>
      <c r="Q205" s="4"/>
      <c r="R205" s="4"/>
      <c r="S205" s="4"/>
      <c r="T205" s="4"/>
      <c r="U205" s="3"/>
      <c r="V205" s="3"/>
      <c r="W205" s="3"/>
      <c r="X205" s="3"/>
      <c r="Y205" s="3"/>
      <c r="Z205" s="3"/>
      <c r="AA205" s="3"/>
      <c r="AB205" s="3"/>
      <c r="AC205" s="3"/>
      <c r="AD205" s="3"/>
      <c r="AE205" s="3"/>
      <c r="AF205" s="3"/>
      <c r="AG205" s="3"/>
      <c r="AH205" s="3"/>
      <c r="AI205" s="3"/>
    </row>
    <row r="206" spans="1:35" ht="12.75">
      <c r="A206" s="3"/>
      <c r="B206" s="3"/>
      <c r="C206" s="3"/>
      <c r="D206" s="3"/>
      <c r="E206" s="3"/>
      <c r="F206" s="3"/>
      <c r="G206" s="156"/>
      <c r="H206" s="3"/>
      <c r="I206" s="3"/>
      <c r="J206" s="3"/>
      <c r="K206" s="3"/>
      <c r="L206" s="3"/>
      <c r="M206" s="4"/>
      <c r="N206" s="319"/>
      <c r="O206" s="157"/>
      <c r="P206" s="3"/>
      <c r="Q206" s="4"/>
      <c r="R206" s="4"/>
      <c r="S206" s="4"/>
      <c r="T206" s="4"/>
      <c r="U206" s="3"/>
      <c r="V206" s="3"/>
      <c r="W206" s="3"/>
      <c r="X206" s="3"/>
      <c r="Y206" s="3"/>
      <c r="Z206" s="3"/>
      <c r="AA206" s="3"/>
      <c r="AB206" s="3"/>
      <c r="AC206" s="3"/>
      <c r="AD206" s="3"/>
      <c r="AE206" s="3"/>
      <c r="AF206" s="3"/>
      <c r="AG206" s="3"/>
      <c r="AH206" s="3"/>
      <c r="AI206" s="3"/>
    </row>
    <row r="207" spans="1:35" ht="12.75">
      <c r="A207" s="3"/>
      <c r="B207" s="3"/>
      <c r="C207" s="3"/>
      <c r="D207" s="3"/>
      <c r="E207" s="3"/>
      <c r="F207" s="3"/>
      <c r="G207" s="156"/>
      <c r="H207" s="3"/>
      <c r="I207" s="3"/>
      <c r="J207" s="3"/>
      <c r="K207" s="3"/>
      <c r="L207" s="3"/>
      <c r="M207" s="4"/>
      <c r="N207" s="319"/>
      <c r="O207" s="157"/>
      <c r="P207" s="3"/>
      <c r="Q207" s="4"/>
      <c r="R207" s="4"/>
      <c r="S207" s="4"/>
      <c r="T207" s="4"/>
      <c r="U207" s="3"/>
      <c r="V207" s="3"/>
      <c r="W207" s="3"/>
      <c r="X207" s="3"/>
      <c r="Y207" s="3"/>
      <c r="Z207" s="3"/>
      <c r="AA207" s="3"/>
      <c r="AB207" s="3"/>
      <c r="AC207" s="3"/>
      <c r="AD207" s="3"/>
      <c r="AE207" s="3"/>
      <c r="AF207" s="3"/>
      <c r="AG207" s="3"/>
      <c r="AH207" s="3"/>
      <c r="AI207" s="3"/>
    </row>
    <row r="208" spans="1:35" ht="12.75">
      <c r="A208" s="3"/>
      <c r="B208" s="3"/>
      <c r="C208" s="3"/>
      <c r="D208" s="3"/>
      <c r="E208" s="3"/>
      <c r="F208" s="3"/>
      <c r="G208" s="156"/>
      <c r="H208" s="3"/>
      <c r="I208" s="3"/>
      <c r="J208" s="3"/>
      <c r="K208" s="3"/>
      <c r="L208" s="3"/>
      <c r="M208" s="4"/>
      <c r="N208" s="319"/>
      <c r="O208" s="157"/>
      <c r="P208" s="3"/>
      <c r="Q208" s="4"/>
      <c r="R208" s="4"/>
      <c r="S208" s="4"/>
      <c r="T208" s="4"/>
      <c r="U208" s="3"/>
      <c r="V208" s="3"/>
      <c r="W208" s="3"/>
      <c r="X208" s="3"/>
      <c r="Y208" s="3"/>
      <c r="Z208" s="3"/>
      <c r="AA208" s="3"/>
      <c r="AB208" s="3"/>
      <c r="AC208" s="3"/>
      <c r="AD208" s="3"/>
      <c r="AE208" s="3"/>
      <c r="AF208" s="3"/>
      <c r="AG208" s="3"/>
      <c r="AH208" s="3"/>
      <c r="AI208" s="3"/>
    </row>
    <row r="209" spans="1:35" ht="12.75">
      <c r="A209" s="3"/>
      <c r="B209" s="3"/>
      <c r="C209" s="3"/>
      <c r="D209" s="3"/>
      <c r="E209" s="3"/>
      <c r="F209" s="3"/>
      <c r="G209" s="156"/>
      <c r="H209" s="3"/>
      <c r="I209" s="3"/>
      <c r="J209" s="3"/>
      <c r="K209" s="3"/>
      <c r="L209" s="3"/>
      <c r="M209" s="4"/>
      <c r="N209" s="319"/>
      <c r="O209" s="157"/>
      <c r="P209" s="3"/>
      <c r="Q209" s="4"/>
      <c r="R209" s="4"/>
      <c r="S209" s="4"/>
      <c r="T209" s="4"/>
      <c r="U209" s="3"/>
      <c r="V209" s="3"/>
      <c r="W209" s="3"/>
      <c r="X209" s="3"/>
      <c r="Y209" s="3"/>
      <c r="Z209" s="3"/>
      <c r="AA209" s="3"/>
      <c r="AB209" s="3"/>
      <c r="AC209" s="3"/>
      <c r="AD209" s="3"/>
      <c r="AE209" s="3"/>
      <c r="AF209" s="3"/>
      <c r="AG209" s="3"/>
      <c r="AH209" s="3"/>
      <c r="AI209" s="3"/>
    </row>
    <row r="210" spans="1:35" ht="12.75">
      <c r="A210" s="3"/>
      <c r="B210" s="3"/>
      <c r="C210" s="3"/>
      <c r="D210" s="3"/>
      <c r="E210" s="3"/>
      <c r="F210" s="3"/>
      <c r="G210" s="156"/>
      <c r="H210" s="3"/>
      <c r="I210" s="3"/>
      <c r="J210" s="3"/>
      <c r="K210" s="3"/>
      <c r="L210" s="3"/>
      <c r="M210" s="4"/>
      <c r="N210" s="319"/>
      <c r="O210" s="157"/>
      <c r="P210" s="3"/>
      <c r="Q210" s="4"/>
      <c r="R210" s="4"/>
      <c r="S210" s="4"/>
      <c r="T210" s="4"/>
      <c r="U210" s="3"/>
      <c r="V210" s="3"/>
      <c r="W210" s="3"/>
      <c r="X210" s="3"/>
      <c r="Y210" s="3"/>
      <c r="Z210" s="3"/>
      <c r="AA210" s="3"/>
      <c r="AB210" s="3"/>
      <c r="AC210" s="3"/>
      <c r="AD210" s="3"/>
      <c r="AE210" s="3"/>
      <c r="AF210" s="3"/>
      <c r="AG210" s="3"/>
      <c r="AH210" s="3"/>
      <c r="AI210" s="3"/>
    </row>
    <row r="211" spans="1:35" ht="12.75">
      <c r="A211" s="3"/>
      <c r="B211" s="3"/>
      <c r="C211" s="3"/>
      <c r="D211" s="3"/>
      <c r="E211" s="3"/>
      <c r="F211" s="3"/>
      <c r="G211" s="156"/>
      <c r="H211" s="3"/>
      <c r="I211" s="3"/>
      <c r="J211" s="3"/>
      <c r="K211" s="3"/>
      <c r="L211" s="3"/>
      <c r="M211" s="4"/>
      <c r="N211" s="319"/>
      <c r="O211" s="157"/>
      <c r="P211" s="3"/>
      <c r="Q211" s="4"/>
      <c r="R211" s="4"/>
      <c r="S211" s="4"/>
      <c r="T211" s="4"/>
      <c r="U211" s="3"/>
      <c r="V211" s="3"/>
      <c r="W211" s="3"/>
      <c r="X211" s="3"/>
      <c r="Y211" s="3"/>
      <c r="Z211" s="3"/>
      <c r="AA211" s="3"/>
      <c r="AB211" s="3"/>
      <c r="AC211" s="3"/>
      <c r="AD211" s="3"/>
      <c r="AE211" s="3"/>
      <c r="AF211" s="3"/>
      <c r="AG211" s="3"/>
      <c r="AH211" s="3"/>
      <c r="AI211" s="3"/>
    </row>
    <row r="212" spans="1:35" ht="12.75">
      <c r="A212" s="3"/>
      <c r="B212" s="3"/>
      <c r="C212" s="3"/>
      <c r="D212" s="3"/>
      <c r="E212" s="3"/>
      <c r="F212" s="3"/>
      <c r="G212" s="156"/>
      <c r="H212" s="3"/>
      <c r="I212" s="3"/>
      <c r="J212" s="3"/>
      <c r="K212" s="3"/>
      <c r="L212" s="3"/>
      <c r="M212" s="4"/>
      <c r="N212" s="319"/>
      <c r="O212" s="157"/>
      <c r="P212" s="3"/>
      <c r="Q212" s="4"/>
      <c r="R212" s="4"/>
      <c r="S212" s="4"/>
      <c r="T212" s="4"/>
      <c r="U212" s="3"/>
      <c r="V212" s="3"/>
      <c r="W212" s="3"/>
      <c r="X212" s="3"/>
      <c r="Y212" s="3"/>
      <c r="Z212" s="3"/>
      <c r="AA212" s="3"/>
      <c r="AB212" s="3"/>
      <c r="AC212" s="3"/>
      <c r="AD212" s="3"/>
      <c r="AE212" s="3"/>
      <c r="AF212" s="3"/>
      <c r="AG212" s="3"/>
      <c r="AH212" s="3"/>
      <c r="AI212" s="3"/>
    </row>
    <row r="213" spans="1:35" ht="12.75">
      <c r="A213" s="3"/>
      <c r="B213" s="3"/>
      <c r="C213" s="3"/>
      <c r="D213" s="3"/>
      <c r="E213" s="3"/>
      <c r="F213" s="3"/>
      <c r="G213" s="156"/>
      <c r="H213" s="3"/>
      <c r="I213" s="3"/>
      <c r="J213" s="3"/>
      <c r="K213" s="3"/>
      <c r="L213" s="3"/>
      <c r="M213" s="4"/>
      <c r="N213" s="319"/>
      <c r="O213" s="157"/>
      <c r="P213" s="3"/>
      <c r="Q213" s="4"/>
      <c r="R213" s="4"/>
      <c r="S213" s="4"/>
      <c r="T213" s="4"/>
      <c r="U213" s="3"/>
      <c r="V213" s="3"/>
      <c r="W213" s="3"/>
      <c r="X213" s="3"/>
      <c r="Y213" s="3"/>
      <c r="Z213" s="3"/>
      <c r="AA213" s="3"/>
      <c r="AB213" s="3"/>
      <c r="AC213" s="3"/>
      <c r="AD213" s="3"/>
      <c r="AE213" s="3"/>
      <c r="AF213" s="3"/>
      <c r="AG213" s="3"/>
      <c r="AH213" s="3"/>
      <c r="AI213" s="3"/>
    </row>
    <row r="214" spans="1:35" ht="12.75">
      <c r="A214" s="3"/>
      <c r="B214" s="3"/>
      <c r="C214" s="3"/>
      <c r="D214" s="3"/>
      <c r="E214" s="3"/>
      <c r="F214" s="3"/>
      <c r="G214" s="156"/>
      <c r="H214" s="3"/>
      <c r="I214" s="3"/>
      <c r="J214" s="3"/>
      <c r="K214" s="3"/>
      <c r="L214" s="3"/>
      <c r="M214" s="4"/>
      <c r="N214" s="319"/>
      <c r="O214" s="157"/>
      <c r="P214" s="3"/>
      <c r="Q214" s="4"/>
      <c r="R214" s="4"/>
      <c r="S214" s="4"/>
      <c r="T214" s="4"/>
      <c r="U214" s="3"/>
      <c r="V214" s="3"/>
      <c r="W214" s="3"/>
      <c r="X214" s="3"/>
      <c r="Y214" s="3"/>
      <c r="Z214" s="3"/>
      <c r="AA214" s="3"/>
      <c r="AB214" s="3"/>
      <c r="AC214" s="3"/>
      <c r="AD214" s="3"/>
      <c r="AE214" s="3"/>
      <c r="AF214" s="3"/>
      <c r="AG214" s="3"/>
      <c r="AH214" s="3"/>
      <c r="AI214" s="3"/>
    </row>
    <row r="215" spans="1:35" ht="12.75">
      <c r="A215" s="3"/>
      <c r="B215" s="3"/>
      <c r="C215" s="3"/>
      <c r="D215" s="3"/>
      <c r="E215" s="3"/>
      <c r="F215" s="3"/>
      <c r="G215" s="156"/>
      <c r="H215" s="3"/>
      <c r="I215" s="3"/>
      <c r="J215" s="3"/>
      <c r="K215" s="3"/>
      <c r="L215" s="3"/>
      <c r="M215" s="4"/>
      <c r="N215" s="319"/>
      <c r="O215" s="157"/>
      <c r="P215" s="3"/>
      <c r="Q215" s="4"/>
      <c r="R215" s="4"/>
      <c r="S215" s="4"/>
      <c r="T215" s="4"/>
      <c r="U215" s="3"/>
      <c r="V215" s="3"/>
      <c r="W215" s="3"/>
      <c r="X215" s="3"/>
      <c r="Y215" s="3"/>
      <c r="Z215" s="3"/>
      <c r="AA215" s="3"/>
      <c r="AB215" s="3"/>
      <c r="AC215" s="3"/>
      <c r="AD215" s="3"/>
      <c r="AE215" s="3"/>
      <c r="AF215" s="3"/>
      <c r="AG215" s="3"/>
      <c r="AH215" s="3"/>
      <c r="AI215" s="3"/>
    </row>
    <row r="216" spans="1:35" ht="12.75">
      <c r="A216" s="3"/>
      <c r="B216" s="3"/>
      <c r="C216" s="3"/>
      <c r="D216" s="3"/>
      <c r="E216" s="3"/>
      <c r="F216" s="3"/>
      <c r="G216" s="156"/>
      <c r="H216" s="3"/>
      <c r="I216" s="3"/>
      <c r="J216" s="3"/>
      <c r="K216" s="3"/>
      <c r="L216" s="3"/>
      <c r="M216" s="4"/>
      <c r="N216" s="319"/>
      <c r="O216" s="157"/>
      <c r="P216" s="3"/>
      <c r="Q216" s="4"/>
      <c r="R216" s="4"/>
      <c r="S216" s="4"/>
      <c r="T216" s="4"/>
      <c r="U216" s="3"/>
      <c r="V216" s="3"/>
      <c r="W216" s="3"/>
      <c r="X216" s="3"/>
      <c r="Y216" s="3"/>
      <c r="Z216" s="3"/>
      <c r="AA216" s="3"/>
      <c r="AB216" s="3"/>
      <c r="AC216" s="3"/>
      <c r="AD216" s="3"/>
      <c r="AE216" s="3"/>
      <c r="AF216" s="3"/>
      <c r="AG216" s="3"/>
      <c r="AH216" s="3"/>
      <c r="AI216" s="3"/>
    </row>
    <row r="217" spans="1:35" ht="12.75">
      <c r="A217" s="3"/>
      <c r="B217" s="3"/>
      <c r="C217" s="3"/>
      <c r="D217" s="3"/>
      <c r="E217" s="3"/>
      <c r="F217" s="3"/>
      <c r="G217" s="156"/>
      <c r="H217" s="3"/>
      <c r="I217" s="3"/>
      <c r="J217" s="3"/>
      <c r="K217" s="3"/>
      <c r="L217" s="3"/>
      <c r="M217" s="4"/>
      <c r="N217" s="319"/>
      <c r="O217" s="157"/>
      <c r="P217" s="3"/>
      <c r="Q217" s="4"/>
      <c r="R217" s="4"/>
      <c r="S217" s="4"/>
      <c r="T217" s="4"/>
      <c r="U217" s="3"/>
      <c r="V217" s="3"/>
      <c r="W217" s="3"/>
      <c r="X217" s="3"/>
      <c r="Y217" s="3"/>
      <c r="Z217" s="3"/>
      <c r="AA217" s="3"/>
      <c r="AB217" s="3"/>
      <c r="AC217" s="3"/>
      <c r="AD217" s="3"/>
      <c r="AE217" s="3"/>
      <c r="AF217" s="3"/>
      <c r="AG217" s="3"/>
      <c r="AH217" s="3"/>
      <c r="AI217" s="3"/>
    </row>
    <row r="218" spans="1:35" ht="12.75">
      <c r="A218" s="3"/>
      <c r="B218" s="3"/>
      <c r="C218" s="3"/>
      <c r="D218" s="3"/>
      <c r="E218" s="3"/>
      <c r="F218" s="3"/>
      <c r="G218" s="156"/>
      <c r="H218" s="3"/>
      <c r="I218" s="3"/>
      <c r="J218" s="3"/>
      <c r="K218" s="3"/>
      <c r="L218" s="3"/>
      <c r="M218" s="4"/>
      <c r="N218" s="319"/>
      <c r="O218" s="157"/>
      <c r="P218" s="3"/>
      <c r="Q218" s="4"/>
      <c r="R218" s="4"/>
      <c r="S218" s="4"/>
      <c r="T218" s="4"/>
      <c r="U218" s="3"/>
      <c r="V218" s="3"/>
      <c r="W218" s="3"/>
      <c r="X218" s="3"/>
      <c r="Y218" s="3"/>
      <c r="Z218" s="3"/>
      <c r="AA218" s="3"/>
      <c r="AB218" s="3"/>
      <c r="AC218" s="3"/>
      <c r="AD218" s="3"/>
      <c r="AE218" s="3"/>
      <c r="AF218" s="3"/>
      <c r="AG218" s="3"/>
      <c r="AH218" s="3"/>
      <c r="AI218" s="3"/>
    </row>
    <row r="219" spans="1:35" ht="12.75">
      <c r="A219" s="3"/>
      <c r="B219" s="3"/>
      <c r="C219" s="3"/>
      <c r="D219" s="3"/>
      <c r="E219" s="3"/>
      <c r="F219" s="3"/>
      <c r="G219" s="156"/>
      <c r="H219" s="3"/>
      <c r="I219" s="3"/>
      <c r="J219" s="3"/>
      <c r="K219" s="3"/>
      <c r="L219" s="3"/>
      <c r="M219" s="4"/>
      <c r="N219" s="319"/>
      <c r="O219" s="157"/>
      <c r="P219" s="3"/>
      <c r="Q219" s="4"/>
      <c r="R219" s="4"/>
      <c r="S219" s="4"/>
      <c r="T219" s="4"/>
      <c r="U219" s="3"/>
      <c r="V219" s="3"/>
      <c r="W219" s="3"/>
      <c r="X219" s="3"/>
      <c r="Y219" s="3"/>
      <c r="Z219" s="3"/>
      <c r="AA219" s="3"/>
      <c r="AB219" s="3"/>
      <c r="AC219" s="3"/>
      <c r="AD219" s="3"/>
      <c r="AE219" s="3"/>
      <c r="AF219" s="3"/>
      <c r="AG219" s="3"/>
      <c r="AH219" s="3"/>
      <c r="AI219" s="3"/>
    </row>
    <row r="220" spans="1:35" ht="12.75">
      <c r="A220" s="3"/>
      <c r="B220" s="3"/>
      <c r="C220" s="3"/>
      <c r="D220" s="3"/>
      <c r="E220" s="3"/>
      <c r="F220" s="3"/>
      <c r="G220" s="156"/>
      <c r="H220" s="3"/>
      <c r="I220" s="3"/>
      <c r="J220" s="3"/>
      <c r="K220" s="3"/>
      <c r="L220" s="3"/>
      <c r="M220" s="4"/>
      <c r="N220" s="319"/>
      <c r="O220" s="157"/>
      <c r="P220" s="3"/>
      <c r="Q220" s="4"/>
      <c r="R220" s="4"/>
      <c r="S220" s="4"/>
      <c r="T220" s="4"/>
      <c r="U220" s="3"/>
      <c r="V220" s="3"/>
      <c r="W220" s="3"/>
      <c r="X220" s="3"/>
      <c r="Y220" s="3"/>
      <c r="Z220" s="3"/>
      <c r="AA220" s="3"/>
      <c r="AB220" s="3"/>
      <c r="AC220" s="3"/>
      <c r="AD220" s="3"/>
      <c r="AE220" s="3"/>
      <c r="AF220" s="3"/>
      <c r="AG220" s="3"/>
      <c r="AH220" s="3"/>
      <c r="AI220" s="3"/>
    </row>
    <row r="221" spans="1:35" ht="12.75">
      <c r="A221" s="3"/>
      <c r="B221" s="3"/>
      <c r="C221" s="3"/>
      <c r="D221" s="3"/>
      <c r="E221" s="3"/>
      <c r="F221" s="3"/>
      <c r="G221" s="156"/>
      <c r="H221" s="3"/>
      <c r="I221" s="3"/>
      <c r="J221" s="3"/>
      <c r="K221" s="3"/>
      <c r="L221" s="3"/>
      <c r="M221" s="4"/>
      <c r="N221" s="319"/>
      <c r="O221" s="157"/>
      <c r="P221" s="3"/>
      <c r="Q221" s="4"/>
      <c r="R221" s="4"/>
      <c r="S221" s="4"/>
      <c r="T221" s="4"/>
      <c r="U221" s="3"/>
      <c r="V221" s="3"/>
      <c r="W221" s="3"/>
      <c r="X221" s="3"/>
      <c r="Y221" s="3"/>
      <c r="Z221" s="3"/>
      <c r="AA221" s="3"/>
      <c r="AB221" s="3"/>
      <c r="AC221" s="3"/>
      <c r="AD221" s="3"/>
      <c r="AE221" s="3"/>
      <c r="AF221" s="3"/>
      <c r="AG221" s="3"/>
      <c r="AH221" s="3"/>
      <c r="AI221" s="3"/>
    </row>
    <row r="222" spans="1:35" ht="12.75">
      <c r="A222" s="3"/>
      <c r="B222" s="3"/>
      <c r="C222" s="3"/>
      <c r="D222" s="3"/>
      <c r="E222" s="3"/>
      <c r="F222" s="3"/>
      <c r="G222" s="156"/>
      <c r="H222" s="3"/>
      <c r="I222" s="3"/>
      <c r="J222" s="3"/>
      <c r="K222" s="3"/>
      <c r="L222" s="3"/>
      <c r="M222" s="4"/>
      <c r="N222" s="319"/>
      <c r="O222" s="157"/>
      <c r="P222" s="3"/>
      <c r="Q222" s="4"/>
      <c r="R222" s="4"/>
      <c r="S222" s="4"/>
      <c r="T222" s="4"/>
      <c r="U222" s="3"/>
      <c r="V222" s="3"/>
      <c r="W222" s="3"/>
      <c r="X222" s="3"/>
      <c r="Y222" s="3"/>
      <c r="Z222" s="3"/>
      <c r="AA222" s="3"/>
      <c r="AB222" s="3"/>
      <c r="AC222" s="3"/>
      <c r="AD222" s="3"/>
      <c r="AE222" s="3"/>
      <c r="AF222" s="3"/>
      <c r="AG222" s="3"/>
      <c r="AH222" s="3"/>
      <c r="AI222" s="3"/>
    </row>
    <row r="223" spans="1:35" ht="12.75">
      <c r="A223" s="3"/>
      <c r="B223" s="3"/>
      <c r="C223" s="3"/>
      <c r="D223" s="3"/>
      <c r="E223" s="3"/>
      <c r="F223" s="3"/>
      <c r="G223" s="156"/>
      <c r="H223" s="3"/>
      <c r="I223" s="3"/>
      <c r="J223" s="3"/>
      <c r="K223" s="3"/>
      <c r="L223" s="3"/>
      <c r="M223" s="4"/>
      <c r="N223" s="319"/>
      <c r="O223" s="157"/>
      <c r="P223" s="3"/>
      <c r="Q223" s="4"/>
      <c r="R223" s="4"/>
      <c r="S223" s="4"/>
      <c r="T223" s="4"/>
      <c r="U223" s="3"/>
      <c r="V223" s="3"/>
      <c r="W223" s="3"/>
      <c r="X223" s="3"/>
      <c r="Y223" s="3"/>
      <c r="Z223" s="3"/>
      <c r="AA223" s="3"/>
      <c r="AB223" s="3"/>
      <c r="AC223" s="3"/>
      <c r="AD223" s="3"/>
      <c r="AE223" s="3"/>
      <c r="AF223" s="3"/>
      <c r="AG223" s="3"/>
      <c r="AH223" s="3"/>
      <c r="AI223" s="3"/>
    </row>
    <row r="224" spans="1:35" ht="12.75">
      <c r="A224" s="3"/>
      <c r="B224" s="3"/>
      <c r="C224" s="3"/>
      <c r="D224" s="3"/>
      <c r="E224" s="3"/>
      <c r="F224" s="3"/>
      <c r="G224" s="156"/>
      <c r="H224" s="3"/>
      <c r="I224" s="3"/>
      <c r="J224" s="3"/>
      <c r="K224" s="3"/>
      <c r="L224" s="3"/>
      <c r="M224" s="4"/>
      <c r="N224" s="319"/>
      <c r="O224" s="157"/>
      <c r="P224" s="3"/>
      <c r="Q224" s="4"/>
      <c r="R224" s="4"/>
      <c r="S224" s="4"/>
      <c r="T224" s="4"/>
      <c r="U224" s="3"/>
      <c r="V224" s="3"/>
      <c r="W224" s="3"/>
      <c r="X224" s="3"/>
      <c r="Y224" s="3"/>
      <c r="Z224" s="3"/>
      <c r="AA224" s="3"/>
      <c r="AB224" s="3"/>
      <c r="AC224" s="3"/>
      <c r="AD224" s="3"/>
      <c r="AE224" s="3"/>
      <c r="AF224" s="3"/>
      <c r="AG224" s="3"/>
      <c r="AH224" s="3"/>
      <c r="AI224" s="3"/>
    </row>
    <row r="225" spans="1:35" ht="12.75">
      <c r="A225" s="3"/>
      <c r="B225" s="3"/>
      <c r="C225" s="3"/>
      <c r="D225" s="3"/>
      <c r="E225" s="3"/>
      <c r="F225" s="3"/>
      <c r="G225" s="156"/>
      <c r="H225" s="3"/>
      <c r="I225" s="3"/>
      <c r="J225" s="3"/>
      <c r="K225" s="3"/>
      <c r="L225" s="3"/>
      <c r="M225" s="4"/>
      <c r="N225" s="319"/>
      <c r="O225" s="157"/>
      <c r="P225" s="3"/>
      <c r="Q225" s="4"/>
      <c r="R225" s="4"/>
      <c r="S225" s="4"/>
      <c r="T225" s="4"/>
      <c r="U225" s="3"/>
      <c r="V225" s="3"/>
      <c r="W225" s="3"/>
      <c r="X225" s="3"/>
      <c r="Y225" s="3"/>
      <c r="Z225" s="3"/>
      <c r="AA225" s="3"/>
      <c r="AB225" s="3"/>
      <c r="AC225" s="3"/>
      <c r="AD225" s="3"/>
      <c r="AE225" s="3"/>
      <c r="AF225" s="3"/>
      <c r="AG225" s="3"/>
      <c r="AH225" s="3"/>
      <c r="AI225" s="3"/>
    </row>
    <row r="226" spans="1:35" ht="12.75">
      <c r="A226" s="3"/>
      <c r="B226" s="3"/>
      <c r="C226" s="3"/>
      <c r="D226" s="3"/>
      <c r="E226" s="3"/>
      <c r="F226" s="3"/>
      <c r="G226" s="156"/>
      <c r="H226" s="3"/>
      <c r="I226" s="3"/>
      <c r="J226" s="3"/>
      <c r="K226" s="3"/>
      <c r="L226" s="3"/>
      <c r="M226" s="4"/>
      <c r="N226" s="319"/>
      <c r="O226" s="157"/>
      <c r="P226" s="3"/>
      <c r="Q226" s="4"/>
      <c r="R226" s="4"/>
      <c r="S226" s="4"/>
      <c r="T226" s="4"/>
      <c r="U226" s="3"/>
      <c r="V226" s="3"/>
      <c r="W226" s="3"/>
      <c r="X226" s="3"/>
      <c r="Y226" s="3"/>
      <c r="Z226" s="3"/>
      <c r="AA226" s="3"/>
      <c r="AB226" s="3"/>
      <c r="AC226" s="3"/>
      <c r="AD226" s="3"/>
      <c r="AE226" s="3"/>
      <c r="AF226" s="3"/>
      <c r="AG226" s="3"/>
      <c r="AH226" s="3"/>
      <c r="AI226" s="3"/>
    </row>
    <row r="227" spans="1:35" ht="12.75">
      <c r="A227" s="3"/>
      <c r="B227" s="3"/>
      <c r="C227" s="3"/>
      <c r="D227" s="3"/>
      <c r="E227" s="3"/>
      <c r="F227" s="3"/>
      <c r="G227" s="156"/>
      <c r="H227" s="3"/>
      <c r="I227" s="3"/>
      <c r="J227" s="3"/>
      <c r="K227" s="3"/>
      <c r="L227" s="3"/>
      <c r="M227" s="4"/>
      <c r="N227" s="319"/>
      <c r="O227" s="157"/>
      <c r="P227" s="3"/>
      <c r="Q227" s="4"/>
      <c r="R227" s="4"/>
      <c r="S227" s="4"/>
      <c r="T227" s="4"/>
      <c r="U227" s="3"/>
      <c r="V227" s="3"/>
      <c r="W227" s="3"/>
      <c r="X227" s="3"/>
      <c r="Y227" s="3"/>
      <c r="Z227" s="3"/>
      <c r="AA227" s="3"/>
      <c r="AB227" s="3"/>
      <c r="AC227" s="3"/>
      <c r="AD227" s="3"/>
      <c r="AE227" s="3"/>
      <c r="AF227" s="3"/>
      <c r="AG227" s="3"/>
      <c r="AH227" s="3"/>
      <c r="AI227" s="3"/>
    </row>
    <row r="228" spans="1:35" ht="12.75">
      <c r="A228" s="3"/>
      <c r="B228" s="3"/>
      <c r="C228" s="3"/>
      <c r="D228" s="3"/>
      <c r="E228" s="3"/>
      <c r="F228" s="3"/>
      <c r="G228" s="156"/>
      <c r="H228" s="3"/>
      <c r="I228" s="3"/>
      <c r="J228" s="3"/>
      <c r="K228" s="3"/>
      <c r="L228" s="3"/>
      <c r="M228" s="4"/>
      <c r="N228" s="319"/>
      <c r="O228" s="157"/>
      <c r="P228" s="3"/>
      <c r="Q228" s="4"/>
      <c r="R228" s="4"/>
      <c r="S228" s="4"/>
      <c r="T228" s="4"/>
      <c r="U228" s="3"/>
      <c r="V228" s="3"/>
      <c r="W228" s="3"/>
      <c r="X228" s="3"/>
      <c r="Y228" s="3"/>
      <c r="Z228" s="3"/>
      <c r="AA228" s="3"/>
      <c r="AB228" s="3"/>
      <c r="AC228" s="3"/>
      <c r="AD228" s="3"/>
      <c r="AE228" s="3"/>
      <c r="AF228" s="3"/>
      <c r="AG228" s="3"/>
      <c r="AH228" s="3"/>
      <c r="AI228" s="3"/>
    </row>
    <row r="229" spans="1:35" ht="12.75">
      <c r="A229" s="3"/>
      <c r="B229" s="3"/>
      <c r="C229" s="3"/>
      <c r="D229" s="3"/>
      <c r="E229" s="3"/>
      <c r="F229" s="3"/>
      <c r="G229" s="156"/>
      <c r="H229" s="3"/>
      <c r="I229" s="3"/>
      <c r="J229" s="3"/>
      <c r="K229" s="3"/>
      <c r="L229" s="3"/>
      <c r="M229" s="4"/>
      <c r="N229" s="319"/>
      <c r="O229" s="157"/>
      <c r="P229" s="3"/>
      <c r="Q229" s="4"/>
      <c r="R229" s="4"/>
      <c r="S229" s="4"/>
      <c r="T229" s="4"/>
      <c r="U229" s="3"/>
      <c r="V229" s="3"/>
      <c r="W229" s="3"/>
      <c r="X229" s="3"/>
      <c r="Y229" s="3"/>
      <c r="Z229" s="3"/>
      <c r="AA229" s="3"/>
      <c r="AB229" s="3"/>
      <c r="AC229" s="3"/>
      <c r="AD229" s="3"/>
      <c r="AE229" s="3"/>
      <c r="AF229" s="3"/>
      <c r="AG229" s="3"/>
      <c r="AH229" s="3"/>
      <c r="AI229" s="3"/>
    </row>
    <row r="230" spans="1:35" ht="12.75">
      <c r="A230" s="3"/>
      <c r="B230" s="3"/>
      <c r="C230" s="3"/>
      <c r="D230" s="3"/>
      <c r="E230" s="3"/>
      <c r="F230" s="3"/>
      <c r="G230" s="156"/>
      <c r="H230" s="3"/>
      <c r="I230" s="3"/>
      <c r="J230" s="3"/>
      <c r="K230" s="3"/>
      <c r="L230" s="3"/>
      <c r="M230" s="4"/>
      <c r="N230" s="319"/>
      <c r="O230" s="157"/>
      <c r="P230" s="3"/>
      <c r="Q230" s="4"/>
      <c r="R230" s="4"/>
      <c r="S230" s="4"/>
      <c r="T230" s="4"/>
      <c r="U230" s="3"/>
      <c r="V230" s="3"/>
      <c r="W230" s="3"/>
      <c r="X230" s="3"/>
      <c r="Y230" s="3"/>
      <c r="Z230" s="3"/>
      <c r="AA230" s="3"/>
      <c r="AB230" s="3"/>
      <c r="AC230" s="3"/>
      <c r="AD230" s="3"/>
      <c r="AE230" s="3"/>
      <c r="AF230" s="3"/>
      <c r="AG230" s="3"/>
      <c r="AH230" s="3"/>
      <c r="AI230" s="3"/>
    </row>
    <row r="231" spans="1:35" ht="12.75">
      <c r="A231" s="3"/>
      <c r="B231" s="3"/>
      <c r="C231" s="3"/>
      <c r="D231" s="3"/>
      <c r="E231" s="3"/>
      <c r="F231" s="3"/>
      <c r="G231" s="156"/>
      <c r="H231" s="3"/>
      <c r="I231" s="3"/>
      <c r="J231" s="3"/>
      <c r="K231" s="3"/>
      <c r="L231" s="3"/>
      <c r="M231" s="4"/>
      <c r="N231" s="319"/>
      <c r="O231" s="157"/>
      <c r="P231" s="3"/>
      <c r="Q231" s="4"/>
      <c r="R231" s="4"/>
      <c r="S231" s="4"/>
      <c r="T231" s="4"/>
      <c r="U231" s="3"/>
      <c r="V231" s="3"/>
      <c r="W231" s="3"/>
      <c r="X231" s="3"/>
      <c r="Y231" s="3"/>
      <c r="Z231" s="3"/>
      <c r="AA231" s="3"/>
      <c r="AB231" s="3"/>
      <c r="AC231" s="3"/>
      <c r="AD231" s="3"/>
      <c r="AE231" s="3"/>
      <c r="AF231" s="3"/>
      <c r="AG231" s="3"/>
      <c r="AH231" s="3"/>
      <c r="AI231" s="3"/>
    </row>
    <row r="232" spans="1:35" ht="12.75">
      <c r="A232" s="3"/>
      <c r="B232" s="3"/>
      <c r="C232" s="3"/>
      <c r="D232" s="3"/>
      <c r="E232" s="3"/>
      <c r="F232" s="3"/>
      <c r="G232" s="156"/>
      <c r="H232" s="3"/>
      <c r="I232" s="3"/>
      <c r="J232" s="3"/>
      <c r="K232" s="3"/>
      <c r="L232" s="3"/>
      <c r="M232" s="4"/>
      <c r="N232" s="319"/>
      <c r="O232" s="157"/>
      <c r="P232" s="3"/>
      <c r="Q232" s="4"/>
      <c r="R232" s="4"/>
      <c r="S232" s="4"/>
      <c r="T232" s="4"/>
      <c r="U232" s="3"/>
      <c r="V232" s="3"/>
      <c r="W232" s="3"/>
      <c r="X232" s="3"/>
      <c r="Y232" s="3"/>
      <c r="Z232" s="3"/>
      <c r="AA232" s="3"/>
      <c r="AB232" s="3"/>
      <c r="AC232" s="3"/>
      <c r="AD232" s="3"/>
      <c r="AE232" s="3"/>
      <c r="AF232" s="3"/>
      <c r="AG232" s="3"/>
      <c r="AH232" s="3"/>
      <c r="AI232" s="3"/>
    </row>
    <row r="233" spans="1:35" ht="12.75">
      <c r="A233" s="3"/>
      <c r="B233" s="3"/>
      <c r="C233" s="3"/>
      <c r="D233" s="3"/>
      <c r="E233" s="3"/>
      <c r="F233" s="3"/>
      <c r="G233" s="156"/>
      <c r="H233" s="3"/>
      <c r="I233" s="3"/>
      <c r="J233" s="3"/>
      <c r="K233" s="3"/>
      <c r="L233" s="3"/>
      <c r="M233" s="4"/>
      <c r="N233" s="319"/>
      <c r="O233" s="157"/>
      <c r="P233" s="3"/>
      <c r="Q233" s="4"/>
      <c r="R233" s="4"/>
      <c r="S233" s="4"/>
      <c r="T233" s="4"/>
      <c r="U233" s="3"/>
      <c r="V233" s="3"/>
      <c r="W233" s="3"/>
      <c r="X233" s="3"/>
      <c r="Y233" s="3"/>
      <c r="Z233" s="3"/>
      <c r="AA233" s="3"/>
      <c r="AB233" s="3"/>
      <c r="AC233" s="3"/>
      <c r="AD233" s="3"/>
      <c r="AE233" s="3"/>
      <c r="AF233" s="3"/>
      <c r="AG233" s="3"/>
      <c r="AH233" s="3"/>
      <c r="AI233" s="3"/>
    </row>
    <row r="234" spans="1:35" ht="12.75">
      <c r="A234" s="3"/>
      <c r="B234" s="3"/>
      <c r="C234" s="3"/>
      <c r="D234" s="3"/>
      <c r="E234" s="3"/>
      <c r="F234" s="3"/>
      <c r="G234" s="156"/>
      <c r="H234" s="3"/>
      <c r="I234" s="3"/>
      <c r="J234" s="3"/>
      <c r="K234" s="3"/>
      <c r="L234" s="3"/>
      <c r="M234" s="4"/>
      <c r="N234" s="319"/>
      <c r="O234" s="157"/>
      <c r="P234" s="3"/>
      <c r="Q234" s="4"/>
      <c r="R234" s="4"/>
      <c r="S234" s="4"/>
      <c r="T234" s="4"/>
      <c r="U234" s="3"/>
      <c r="V234" s="3"/>
      <c r="W234" s="3"/>
      <c r="X234" s="3"/>
      <c r="Y234" s="3"/>
      <c r="Z234" s="3"/>
      <c r="AA234" s="3"/>
      <c r="AB234" s="3"/>
      <c r="AC234" s="3"/>
      <c r="AD234" s="3"/>
      <c r="AE234" s="3"/>
      <c r="AF234" s="3"/>
      <c r="AG234" s="3"/>
      <c r="AH234" s="3"/>
      <c r="AI234" s="3"/>
    </row>
    <row r="235" spans="1:35" ht="12.75">
      <c r="A235" s="3"/>
      <c r="B235" s="3"/>
      <c r="C235" s="3"/>
      <c r="D235" s="3"/>
      <c r="E235" s="3"/>
      <c r="F235" s="3"/>
      <c r="G235" s="156"/>
      <c r="H235" s="3"/>
      <c r="I235" s="3"/>
      <c r="J235" s="3"/>
      <c r="K235" s="3"/>
      <c r="L235" s="3"/>
      <c r="M235" s="4"/>
      <c r="N235" s="319"/>
      <c r="O235" s="157"/>
      <c r="P235" s="3"/>
      <c r="Q235" s="4"/>
      <c r="R235" s="4"/>
      <c r="S235" s="4"/>
      <c r="T235" s="4"/>
      <c r="U235" s="3"/>
      <c r="V235" s="3"/>
      <c r="W235" s="3"/>
      <c r="X235" s="3"/>
      <c r="Y235" s="3"/>
      <c r="Z235" s="3"/>
      <c r="AA235" s="3"/>
      <c r="AB235" s="3"/>
      <c r="AC235" s="3"/>
      <c r="AD235" s="3"/>
      <c r="AE235" s="3"/>
      <c r="AF235" s="3"/>
      <c r="AG235" s="3"/>
      <c r="AH235" s="3"/>
      <c r="AI235" s="3"/>
    </row>
    <row r="236" spans="1:35" ht="12.75">
      <c r="A236" s="3"/>
      <c r="B236" s="3"/>
      <c r="C236" s="3"/>
      <c r="D236" s="3"/>
      <c r="E236" s="3"/>
      <c r="F236" s="3"/>
      <c r="G236" s="156"/>
      <c r="H236" s="3"/>
      <c r="I236" s="3"/>
      <c r="J236" s="3"/>
      <c r="K236" s="3"/>
      <c r="L236" s="3"/>
      <c r="M236" s="4"/>
      <c r="N236" s="319"/>
      <c r="O236" s="157"/>
      <c r="P236" s="3"/>
      <c r="Q236" s="4"/>
      <c r="R236" s="4"/>
      <c r="S236" s="4"/>
      <c r="T236" s="4"/>
      <c r="U236" s="3"/>
      <c r="V236" s="3"/>
      <c r="W236" s="3"/>
      <c r="X236" s="3"/>
      <c r="Y236" s="3"/>
      <c r="Z236" s="3"/>
      <c r="AA236" s="3"/>
      <c r="AB236" s="3"/>
      <c r="AC236" s="3"/>
      <c r="AD236" s="3"/>
      <c r="AE236" s="3"/>
      <c r="AF236" s="3"/>
      <c r="AG236" s="3"/>
      <c r="AH236" s="3"/>
      <c r="AI236" s="3"/>
    </row>
    <row r="237" spans="1:35" ht="12.75">
      <c r="A237" s="3"/>
      <c r="B237" s="3"/>
      <c r="C237" s="3"/>
      <c r="D237" s="3"/>
      <c r="E237" s="3"/>
      <c r="F237" s="3"/>
      <c r="G237" s="156"/>
      <c r="H237" s="3"/>
      <c r="I237" s="3"/>
      <c r="J237" s="3"/>
      <c r="K237" s="3"/>
      <c r="L237" s="3"/>
      <c r="M237" s="4"/>
      <c r="N237" s="319"/>
      <c r="O237" s="157"/>
      <c r="P237" s="3"/>
      <c r="Q237" s="4"/>
      <c r="R237" s="4"/>
      <c r="S237" s="4"/>
      <c r="T237" s="4"/>
      <c r="U237" s="3"/>
      <c r="V237" s="3"/>
      <c r="W237" s="3"/>
      <c r="X237" s="3"/>
      <c r="Y237" s="3"/>
      <c r="Z237" s="3"/>
      <c r="AA237" s="3"/>
      <c r="AB237" s="3"/>
      <c r="AC237" s="3"/>
      <c r="AD237" s="3"/>
      <c r="AE237" s="3"/>
      <c r="AF237" s="3"/>
      <c r="AG237" s="3"/>
      <c r="AH237" s="3"/>
      <c r="AI237" s="3"/>
    </row>
    <row r="238" spans="1:35" ht="12.75">
      <c r="A238" s="3"/>
      <c r="B238" s="3"/>
      <c r="C238" s="3"/>
      <c r="D238" s="3"/>
      <c r="E238" s="3"/>
      <c r="F238" s="3"/>
      <c r="G238" s="156"/>
      <c r="H238" s="3"/>
      <c r="I238" s="3"/>
      <c r="J238" s="3"/>
      <c r="K238" s="3"/>
      <c r="L238" s="3"/>
      <c r="M238" s="4"/>
      <c r="N238" s="319"/>
      <c r="O238" s="157"/>
      <c r="P238" s="3"/>
      <c r="Q238" s="4"/>
      <c r="R238" s="4"/>
      <c r="S238" s="4"/>
      <c r="T238" s="4"/>
      <c r="U238" s="3"/>
      <c r="V238" s="3"/>
      <c r="W238" s="3"/>
      <c r="X238" s="3"/>
      <c r="Y238" s="3"/>
      <c r="Z238" s="3"/>
      <c r="AA238" s="3"/>
      <c r="AB238" s="3"/>
      <c r="AC238" s="3"/>
      <c r="AD238" s="3"/>
      <c r="AE238" s="3"/>
      <c r="AF238" s="3"/>
      <c r="AG238" s="3"/>
      <c r="AH238" s="3"/>
      <c r="AI238" s="3"/>
    </row>
    <row r="239" spans="1:35" ht="12.75">
      <c r="A239" s="3"/>
      <c r="B239" s="3"/>
      <c r="C239" s="3"/>
      <c r="D239" s="3"/>
      <c r="E239" s="3"/>
      <c r="F239" s="3"/>
      <c r="G239" s="156"/>
      <c r="H239" s="3"/>
      <c r="I239" s="3"/>
      <c r="J239" s="3"/>
      <c r="K239" s="3"/>
      <c r="L239" s="3"/>
      <c r="M239" s="4"/>
      <c r="N239" s="319"/>
      <c r="O239" s="157"/>
      <c r="P239" s="3"/>
      <c r="Q239" s="4"/>
      <c r="R239" s="4"/>
      <c r="S239" s="4"/>
      <c r="T239" s="4"/>
      <c r="U239" s="3"/>
      <c r="V239" s="3"/>
      <c r="W239" s="3"/>
      <c r="X239" s="3"/>
      <c r="Y239" s="3"/>
      <c r="Z239" s="3"/>
      <c r="AA239" s="3"/>
      <c r="AB239" s="3"/>
      <c r="AC239" s="3"/>
      <c r="AD239" s="3"/>
      <c r="AE239" s="3"/>
      <c r="AF239" s="3"/>
      <c r="AG239" s="3"/>
      <c r="AH239" s="3"/>
      <c r="AI239" s="3"/>
    </row>
    <row r="240" spans="1:35" ht="12.75">
      <c r="A240" s="3"/>
      <c r="B240" s="3"/>
      <c r="C240" s="3"/>
      <c r="D240" s="3"/>
      <c r="E240" s="3"/>
      <c r="F240" s="3"/>
      <c r="G240" s="156"/>
      <c r="H240" s="3"/>
      <c r="I240" s="3"/>
      <c r="J240" s="3"/>
      <c r="K240" s="3"/>
      <c r="L240" s="3"/>
      <c r="M240" s="4"/>
      <c r="N240" s="319"/>
      <c r="O240" s="157"/>
      <c r="P240" s="3"/>
      <c r="Q240" s="4"/>
      <c r="R240" s="4"/>
      <c r="S240" s="4"/>
      <c r="T240" s="4"/>
      <c r="U240" s="3"/>
      <c r="V240" s="3"/>
      <c r="W240" s="3"/>
      <c r="X240" s="3"/>
      <c r="Y240" s="3"/>
      <c r="Z240" s="3"/>
      <c r="AA240" s="3"/>
      <c r="AB240" s="3"/>
      <c r="AC240" s="3"/>
      <c r="AD240" s="3"/>
      <c r="AE240" s="3"/>
      <c r="AF240" s="3"/>
      <c r="AG240" s="3"/>
      <c r="AH240" s="3"/>
      <c r="AI240" s="3"/>
    </row>
    <row r="241" spans="1:35" ht="12.75">
      <c r="A241" s="3"/>
      <c r="B241" s="3"/>
      <c r="C241" s="3"/>
      <c r="D241" s="3"/>
      <c r="E241" s="3"/>
      <c r="F241" s="3"/>
      <c r="G241" s="156"/>
      <c r="H241" s="3"/>
      <c r="I241" s="3"/>
      <c r="J241" s="3"/>
      <c r="K241" s="3"/>
      <c r="L241" s="3"/>
      <c r="M241" s="4"/>
      <c r="N241" s="319"/>
      <c r="O241" s="157"/>
      <c r="P241" s="3"/>
      <c r="Q241" s="4"/>
      <c r="R241" s="4"/>
      <c r="S241" s="4"/>
      <c r="T241" s="4"/>
      <c r="U241" s="3"/>
      <c r="V241" s="3"/>
      <c r="W241" s="3"/>
      <c r="X241" s="3"/>
      <c r="Y241" s="3"/>
      <c r="Z241" s="3"/>
      <c r="AA241" s="3"/>
      <c r="AB241" s="3"/>
      <c r="AC241" s="3"/>
      <c r="AD241" s="3"/>
      <c r="AE241" s="3"/>
      <c r="AF241" s="3"/>
      <c r="AG241" s="3"/>
      <c r="AH241" s="3"/>
      <c r="AI241" s="3"/>
    </row>
    <row r="242" spans="1:35" ht="12.75">
      <c r="A242" s="3"/>
      <c r="B242" s="3"/>
      <c r="C242" s="3"/>
      <c r="D242" s="3"/>
      <c r="E242" s="3"/>
      <c r="F242" s="3"/>
      <c r="G242" s="156"/>
      <c r="H242" s="3"/>
      <c r="I242" s="3"/>
      <c r="J242" s="3"/>
      <c r="K242" s="3"/>
      <c r="L242" s="3"/>
      <c r="M242" s="4"/>
      <c r="N242" s="319"/>
      <c r="O242" s="157"/>
      <c r="P242" s="3"/>
      <c r="Q242" s="4"/>
      <c r="R242" s="4"/>
      <c r="S242" s="4"/>
      <c r="T242" s="4"/>
      <c r="U242" s="3"/>
      <c r="V242" s="3"/>
      <c r="W242" s="3"/>
      <c r="X242" s="3"/>
      <c r="Y242" s="3"/>
      <c r="Z242" s="3"/>
      <c r="AA242" s="3"/>
      <c r="AB242" s="3"/>
      <c r="AC242" s="3"/>
      <c r="AD242" s="3"/>
      <c r="AE242" s="3"/>
      <c r="AF242" s="3"/>
      <c r="AG242" s="3"/>
      <c r="AH242" s="3"/>
      <c r="AI242" s="3"/>
    </row>
    <row r="243" spans="1:35" ht="12.75">
      <c r="A243" s="3"/>
      <c r="B243" s="3"/>
      <c r="C243" s="3"/>
      <c r="D243" s="3"/>
      <c r="E243" s="3"/>
      <c r="F243" s="3"/>
      <c r="G243" s="156"/>
      <c r="H243" s="3"/>
      <c r="I243" s="3"/>
      <c r="J243" s="3"/>
      <c r="K243" s="3"/>
      <c r="L243" s="3"/>
      <c r="M243" s="4"/>
      <c r="N243" s="319"/>
      <c r="O243" s="157"/>
      <c r="P243" s="3"/>
      <c r="Q243" s="4"/>
      <c r="R243" s="4"/>
      <c r="S243" s="4"/>
      <c r="T243" s="4"/>
      <c r="U243" s="3"/>
      <c r="V243" s="3"/>
      <c r="W243" s="3"/>
      <c r="X243" s="3"/>
      <c r="Y243" s="3"/>
      <c r="Z243" s="3"/>
      <c r="AA243" s="3"/>
      <c r="AB243" s="3"/>
      <c r="AC243" s="3"/>
      <c r="AD243" s="3"/>
      <c r="AE243" s="3"/>
      <c r="AF243" s="3"/>
      <c r="AG243" s="3"/>
      <c r="AH243" s="3"/>
      <c r="AI243" s="3"/>
    </row>
    <row r="244" spans="1:35" ht="12.75">
      <c r="A244" s="3"/>
      <c r="B244" s="3"/>
      <c r="C244" s="3"/>
      <c r="D244" s="3"/>
      <c r="E244" s="3"/>
      <c r="F244" s="3"/>
      <c r="G244" s="156"/>
      <c r="H244" s="3"/>
      <c r="I244" s="3"/>
      <c r="J244" s="3"/>
      <c r="K244" s="3"/>
      <c r="L244" s="3"/>
      <c r="M244" s="4"/>
      <c r="N244" s="319"/>
      <c r="O244" s="157"/>
      <c r="P244" s="3"/>
      <c r="Q244" s="4"/>
      <c r="R244" s="4"/>
      <c r="S244" s="4"/>
      <c r="T244" s="4"/>
      <c r="U244" s="3"/>
      <c r="V244" s="3"/>
      <c r="W244" s="3"/>
      <c r="X244" s="3"/>
      <c r="Y244" s="3"/>
      <c r="Z244" s="3"/>
      <c r="AA244" s="3"/>
      <c r="AB244" s="3"/>
      <c r="AC244" s="3"/>
      <c r="AD244" s="3"/>
      <c r="AE244" s="3"/>
      <c r="AF244" s="3"/>
      <c r="AG244" s="3"/>
      <c r="AH244" s="3"/>
      <c r="AI244" s="3"/>
    </row>
    <row r="245" spans="1:35" ht="12.75">
      <c r="A245" s="3"/>
      <c r="B245" s="3"/>
      <c r="C245" s="3"/>
      <c r="D245" s="3"/>
      <c r="E245" s="3"/>
      <c r="F245" s="3"/>
      <c r="G245" s="156"/>
      <c r="H245" s="3"/>
      <c r="I245" s="3"/>
      <c r="J245" s="3"/>
      <c r="K245" s="3"/>
      <c r="L245" s="3"/>
      <c r="M245" s="4"/>
      <c r="N245" s="319"/>
      <c r="O245" s="157"/>
      <c r="P245" s="3"/>
      <c r="Q245" s="4"/>
      <c r="R245" s="4"/>
      <c r="S245" s="4"/>
      <c r="T245" s="4"/>
      <c r="U245" s="3"/>
      <c r="V245" s="3"/>
      <c r="W245" s="3"/>
      <c r="X245" s="3"/>
      <c r="Y245" s="3"/>
      <c r="Z245" s="3"/>
      <c r="AA245" s="3"/>
      <c r="AB245" s="3"/>
      <c r="AC245" s="3"/>
      <c r="AD245" s="3"/>
      <c r="AE245" s="3"/>
      <c r="AF245" s="3"/>
      <c r="AG245" s="3"/>
      <c r="AH245" s="3"/>
      <c r="AI245" s="3"/>
    </row>
    <row r="246" spans="1:35" ht="12.75">
      <c r="A246" s="3"/>
      <c r="B246" s="3"/>
      <c r="C246" s="3"/>
      <c r="D246" s="3"/>
      <c r="E246" s="3"/>
      <c r="F246" s="3"/>
      <c r="G246" s="156"/>
      <c r="H246" s="3"/>
      <c r="I246" s="3"/>
      <c r="J246" s="3"/>
      <c r="K246" s="3"/>
      <c r="L246" s="3"/>
      <c r="M246" s="4"/>
      <c r="N246" s="319"/>
      <c r="O246" s="157"/>
      <c r="P246" s="3"/>
      <c r="Q246" s="4"/>
      <c r="R246" s="4"/>
      <c r="S246" s="4"/>
      <c r="T246" s="4"/>
      <c r="U246" s="3"/>
      <c r="V246" s="3"/>
      <c r="W246" s="3"/>
      <c r="X246" s="3"/>
      <c r="Y246" s="3"/>
      <c r="Z246" s="3"/>
      <c r="AA246" s="3"/>
      <c r="AB246" s="3"/>
      <c r="AC246" s="3"/>
      <c r="AD246" s="3"/>
      <c r="AE246" s="3"/>
      <c r="AF246" s="3"/>
      <c r="AG246" s="3"/>
      <c r="AH246" s="3"/>
      <c r="AI246" s="3"/>
    </row>
    <row r="247" spans="1:35" ht="12.75">
      <c r="A247" s="3"/>
      <c r="B247" s="3"/>
      <c r="C247" s="3"/>
      <c r="D247" s="3"/>
      <c r="E247" s="3"/>
      <c r="F247" s="3"/>
      <c r="G247" s="156"/>
      <c r="H247" s="3"/>
      <c r="I247" s="3"/>
      <c r="J247" s="3"/>
      <c r="K247" s="3"/>
      <c r="L247" s="3"/>
      <c r="M247" s="4"/>
      <c r="N247" s="319"/>
      <c r="O247" s="157"/>
      <c r="P247" s="3"/>
      <c r="Q247" s="4"/>
      <c r="R247" s="4"/>
      <c r="S247" s="4"/>
      <c r="T247" s="4"/>
      <c r="U247" s="3"/>
      <c r="V247" s="3"/>
      <c r="W247" s="3"/>
      <c r="X247" s="3"/>
      <c r="Y247" s="3"/>
      <c r="Z247" s="3"/>
      <c r="AA247" s="3"/>
      <c r="AB247" s="3"/>
      <c r="AC247" s="3"/>
      <c r="AD247" s="3"/>
      <c r="AE247" s="3"/>
      <c r="AF247" s="3"/>
      <c r="AG247" s="3"/>
      <c r="AH247" s="3"/>
      <c r="AI247" s="3"/>
    </row>
    <row r="248" spans="1:35" ht="12.75">
      <c r="A248" s="3"/>
      <c r="B248" s="3"/>
      <c r="C248" s="3"/>
      <c r="D248" s="3"/>
      <c r="E248" s="3"/>
      <c r="F248" s="3"/>
      <c r="G248" s="156"/>
      <c r="H248" s="3"/>
      <c r="I248" s="3"/>
      <c r="J248" s="3"/>
      <c r="K248" s="3"/>
      <c r="L248" s="3"/>
      <c r="M248" s="4"/>
      <c r="N248" s="319"/>
      <c r="O248" s="157"/>
      <c r="P248" s="3"/>
      <c r="Q248" s="4"/>
      <c r="R248" s="4"/>
      <c r="S248" s="4"/>
      <c r="T248" s="4"/>
      <c r="U248" s="3"/>
      <c r="V248" s="3"/>
      <c r="W248" s="3"/>
      <c r="X248" s="3"/>
      <c r="Y248" s="3"/>
      <c r="Z248" s="3"/>
      <c r="AA248" s="3"/>
      <c r="AB248" s="3"/>
      <c r="AC248" s="3"/>
      <c r="AD248" s="3"/>
      <c r="AE248" s="3"/>
      <c r="AF248" s="3"/>
      <c r="AG248" s="3"/>
      <c r="AH248" s="3"/>
      <c r="AI248" s="3"/>
    </row>
    <row r="249" spans="1:35" ht="12.75">
      <c r="A249" s="3"/>
      <c r="B249" s="3"/>
      <c r="C249" s="3"/>
      <c r="D249" s="3"/>
      <c r="E249" s="3"/>
      <c r="F249" s="3"/>
      <c r="G249" s="156"/>
      <c r="H249" s="3"/>
      <c r="I249" s="3"/>
      <c r="J249" s="3"/>
      <c r="K249" s="3"/>
      <c r="L249" s="3"/>
      <c r="M249" s="4"/>
      <c r="N249" s="319"/>
      <c r="O249" s="157"/>
      <c r="P249" s="3"/>
      <c r="Q249" s="4"/>
      <c r="R249" s="4"/>
      <c r="S249" s="4"/>
      <c r="T249" s="4"/>
      <c r="U249" s="3"/>
      <c r="V249" s="3"/>
      <c r="W249" s="3"/>
      <c r="X249" s="3"/>
      <c r="Y249" s="3"/>
      <c r="Z249" s="3"/>
      <c r="AA249" s="3"/>
      <c r="AB249" s="3"/>
      <c r="AC249" s="3"/>
      <c r="AD249" s="3"/>
      <c r="AE249" s="3"/>
      <c r="AF249" s="3"/>
      <c r="AG249" s="3"/>
      <c r="AH249" s="3"/>
      <c r="AI249" s="3"/>
    </row>
    <row r="250" spans="1:35" ht="12.75">
      <c r="A250" s="3"/>
      <c r="B250" s="3"/>
      <c r="C250" s="3"/>
      <c r="D250" s="3"/>
      <c r="E250" s="3"/>
      <c r="F250" s="3"/>
      <c r="G250" s="156"/>
      <c r="H250" s="3"/>
      <c r="I250" s="3"/>
      <c r="J250" s="3"/>
      <c r="K250" s="3"/>
      <c r="L250" s="3"/>
      <c r="M250" s="4"/>
      <c r="N250" s="319"/>
      <c r="O250" s="157"/>
      <c r="P250" s="3"/>
      <c r="Q250" s="4"/>
      <c r="R250" s="4"/>
      <c r="S250" s="4"/>
      <c r="T250" s="4"/>
      <c r="U250" s="3"/>
      <c r="V250" s="3"/>
      <c r="W250" s="3"/>
      <c r="X250" s="3"/>
      <c r="Y250" s="3"/>
      <c r="Z250" s="3"/>
      <c r="AA250" s="3"/>
      <c r="AB250" s="3"/>
      <c r="AC250" s="3"/>
      <c r="AD250" s="3"/>
      <c r="AE250" s="3"/>
      <c r="AF250" s="3"/>
      <c r="AG250" s="3"/>
      <c r="AH250" s="3"/>
      <c r="AI250" s="3"/>
    </row>
    <row r="251" spans="1:35" ht="12.75">
      <c r="A251" s="3"/>
      <c r="B251" s="3"/>
      <c r="C251" s="3"/>
      <c r="D251" s="3"/>
      <c r="E251" s="3"/>
      <c r="F251" s="3"/>
      <c r="G251" s="156"/>
      <c r="H251" s="3"/>
      <c r="I251" s="3"/>
      <c r="J251" s="3"/>
      <c r="K251" s="3"/>
      <c r="L251" s="3"/>
      <c r="M251" s="4"/>
      <c r="N251" s="319"/>
      <c r="O251" s="157"/>
      <c r="P251" s="3"/>
      <c r="Q251" s="4"/>
      <c r="R251" s="4"/>
      <c r="S251" s="4"/>
      <c r="T251" s="4"/>
      <c r="U251" s="3"/>
      <c r="V251" s="3"/>
      <c r="W251" s="3"/>
      <c r="X251" s="3"/>
      <c r="Y251" s="3"/>
      <c r="Z251" s="3"/>
      <c r="AA251" s="3"/>
      <c r="AB251" s="3"/>
      <c r="AC251" s="3"/>
      <c r="AD251" s="3"/>
      <c r="AE251" s="3"/>
      <c r="AF251" s="3"/>
      <c r="AG251" s="3"/>
      <c r="AH251" s="3"/>
      <c r="AI251" s="3"/>
    </row>
    <row r="252" spans="1:35" ht="12.75">
      <c r="A252" s="3"/>
      <c r="B252" s="3"/>
      <c r="C252" s="3"/>
      <c r="D252" s="3"/>
      <c r="E252" s="3"/>
      <c r="F252" s="3"/>
      <c r="G252" s="156"/>
      <c r="H252" s="3"/>
      <c r="I252" s="3"/>
      <c r="J252" s="3"/>
      <c r="K252" s="3"/>
      <c r="L252" s="3"/>
      <c r="M252" s="4"/>
      <c r="N252" s="319"/>
      <c r="O252" s="157"/>
      <c r="P252" s="3"/>
      <c r="Q252" s="4"/>
      <c r="R252" s="4"/>
      <c r="S252" s="4"/>
      <c r="T252" s="4"/>
      <c r="U252" s="3"/>
      <c r="V252" s="3"/>
      <c r="W252" s="3"/>
      <c r="X252" s="3"/>
      <c r="Y252" s="3"/>
      <c r="Z252" s="3"/>
      <c r="AA252" s="3"/>
      <c r="AB252" s="3"/>
      <c r="AC252" s="3"/>
      <c r="AD252" s="3"/>
      <c r="AE252" s="3"/>
      <c r="AF252" s="3"/>
      <c r="AG252" s="3"/>
      <c r="AH252" s="3"/>
      <c r="AI252" s="3"/>
    </row>
    <row r="253" spans="1:35" ht="12.75">
      <c r="A253" s="3"/>
      <c r="B253" s="3"/>
      <c r="C253" s="3"/>
      <c r="D253" s="3"/>
      <c r="E253" s="3"/>
      <c r="F253" s="3"/>
      <c r="G253" s="156"/>
      <c r="H253" s="3"/>
      <c r="I253" s="3"/>
      <c r="J253" s="3"/>
      <c r="K253" s="3"/>
      <c r="L253" s="3"/>
      <c r="M253" s="4"/>
      <c r="N253" s="319"/>
      <c r="O253" s="157"/>
      <c r="P253" s="3"/>
      <c r="Q253" s="4"/>
      <c r="R253" s="4"/>
      <c r="S253" s="4"/>
      <c r="T253" s="4"/>
      <c r="U253" s="3"/>
      <c r="V253" s="3"/>
      <c r="W253" s="3"/>
      <c r="X253" s="3"/>
      <c r="Y253" s="3"/>
      <c r="Z253" s="3"/>
      <c r="AA253" s="3"/>
      <c r="AB253" s="3"/>
      <c r="AC253" s="3"/>
      <c r="AD253" s="3"/>
      <c r="AE253" s="3"/>
      <c r="AF253" s="3"/>
      <c r="AG253" s="3"/>
      <c r="AH253" s="3"/>
      <c r="AI253" s="3"/>
    </row>
    <row r="254" spans="1:35" ht="12.75">
      <c r="A254" s="3"/>
      <c r="B254" s="3"/>
      <c r="C254" s="3"/>
      <c r="D254" s="3"/>
      <c r="E254" s="3"/>
      <c r="F254" s="3"/>
      <c r="G254" s="156"/>
      <c r="H254" s="3"/>
      <c r="I254" s="3"/>
      <c r="J254" s="3"/>
      <c r="K254" s="3"/>
      <c r="L254" s="3"/>
      <c r="M254" s="4"/>
      <c r="N254" s="319"/>
      <c r="O254" s="157"/>
      <c r="P254" s="3"/>
      <c r="Q254" s="4"/>
      <c r="R254" s="4"/>
      <c r="S254" s="4"/>
      <c r="T254" s="4"/>
      <c r="U254" s="3"/>
      <c r="V254" s="3"/>
      <c r="W254" s="3"/>
      <c r="X254" s="3"/>
      <c r="Y254" s="3"/>
      <c r="Z254" s="3"/>
      <c r="AA254" s="3"/>
      <c r="AB254" s="3"/>
      <c r="AC254" s="3"/>
      <c r="AD254" s="3"/>
      <c r="AE254" s="3"/>
      <c r="AF254" s="3"/>
      <c r="AG254" s="3"/>
      <c r="AH254" s="3"/>
      <c r="AI254" s="3"/>
    </row>
    <row r="255" spans="1:35" ht="12.75">
      <c r="A255" s="3"/>
      <c r="B255" s="3"/>
      <c r="C255" s="3"/>
      <c r="D255" s="3"/>
      <c r="E255" s="3"/>
      <c r="F255" s="3"/>
      <c r="G255" s="156"/>
      <c r="H255" s="3"/>
      <c r="I255" s="3"/>
      <c r="J255" s="3"/>
      <c r="K255" s="3"/>
      <c r="L255" s="3"/>
      <c r="M255" s="4"/>
      <c r="N255" s="319"/>
      <c r="O255" s="157"/>
      <c r="P255" s="3"/>
      <c r="Q255" s="4"/>
      <c r="R255" s="4"/>
      <c r="S255" s="4"/>
      <c r="T255" s="4"/>
      <c r="U255" s="3"/>
      <c r="V255" s="3"/>
      <c r="W255" s="3"/>
      <c r="X255" s="3"/>
      <c r="Y255" s="3"/>
      <c r="Z255" s="3"/>
      <c r="AA255" s="3"/>
      <c r="AB255" s="3"/>
      <c r="AC255" s="3"/>
      <c r="AD255" s="3"/>
      <c r="AE255" s="3"/>
      <c r="AF255" s="3"/>
      <c r="AG255" s="3"/>
      <c r="AH255" s="3"/>
      <c r="AI255" s="3"/>
    </row>
    <row r="256" spans="1:35" ht="12.75">
      <c r="A256" s="3"/>
      <c r="B256" s="3"/>
      <c r="C256" s="3"/>
      <c r="D256" s="3"/>
      <c r="E256" s="3"/>
      <c r="F256" s="3"/>
      <c r="G256" s="156"/>
      <c r="H256" s="3"/>
      <c r="I256" s="3"/>
      <c r="J256" s="3"/>
      <c r="K256" s="3"/>
      <c r="L256" s="3"/>
      <c r="M256" s="4"/>
      <c r="N256" s="319"/>
      <c r="O256" s="157"/>
      <c r="P256" s="3"/>
      <c r="Q256" s="4"/>
      <c r="R256" s="4"/>
      <c r="S256" s="4"/>
      <c r="T256" s="4"/>
      <c r="U256" s="3"/>
      <c r="V256" s="3"/>
      <c r="W256" s="3"/>
      <c r="X256" s="3"/>
      <c r="Y256" s="3"/>
      <c r="Z256" s="3"/>
      <c r="AA256" s="3"/>
      <c r="AB256" s="3"/>
      <c r="AC256" s="3"/>
      <c r="AD256" s="3"/>
      <c r="AE256" s="3"/>
      <c r="AF256" s="3"/>
      <c r="AG256" s="3"/>
      <c r="AH256" s="3"/>
      <c r="AI256" s="3"/>
    </row>
    <row r="257" spans="1:35" ht="12.75">
      <c r="A257" s="3"/>
      <c r="B257" s="3"/>
      <c r="C257" s="3"/>
      <c r="D257" s="3"/>
      <c r="E257" s="3"/>
      <c r="F257" s="3"/>
      <c r="G257" s="156"/>
      <c r="H257" s="3"/>
      <c r="I257" s="3"/>
      <c r="J257" s="3"/>
      <c r="K257" s="3"/>
      <c r="L257" s="3"/>
      <c r="M257" s="4"/>
      <c r="N257" s="319"/>
      <c r="O257" s="157"/>
      <c r="P257" s="3"/>
      <c r="Q257" s="4"/>
      <c r="R257" s="4"/>
      <c r="S257" s="4"/>
      <c r="T257" s="4"/>
      <c r="U257" s="3"/>
      <c r="V257" s="3"/>
      <c r="W257" s="3"/>
      <c r="X257" s="3"/>
      <c r="Y257" s="3"/>
      <c r="Z257" s="3"/>
      <c r="AA257" s="3"/>
      <c r="AB257" s="3"/>
      <c r="AC257" s="3"/>
      <c r="AD257" s="3"/>
      <c r="AE257" s="3"/>
      <c r="AF257" s="3"/>
      <c r="AG257" s="3"/>
      <c r="AH257" s="3"/>
      <c r="AI257" s="3"/>
    </row>
    <row r="258" spans="1:35" ht="12.75">
      <c r="A258" s="3"/>
      <c r="B258" s="3"/>
      <c r="C258" s="3"/>
      <c r="D258" s="3"/>
      <c r="E258" s="3"/>
      <c r="F258" s="3"/>
      <c r="G258" s="156"/>
      <c r="H258" s="3"/>
      <c r="I258" s="3"/>
      <c r="J258" s="3"/>
      <c r="K258" s="3"/>
      <c r="L258" s="3"/>
      <c r="M258" s="4"/>
      <c r="N258" s="319"/>
      <c r="O258" s="157"/>
      <c r="P258" s="3"/>
      <c r="Q258" s="4"/>
      <c r="R258" s="4"/>
      <c r="S258" s="4"/>
      <c r="T258" s="4"/>
      <c r="U258" s="3"/>
      <c r="V258" s="3"/>
      <c r="W258" s="3"/>
      <c r="X258" s="3"/>
      <c r="Y258" s="3"/>
      <c r="Z258" s="3"/>
      <c r="AA258" s="3"/>
      <c r="AB258" s="3"/>
      <c r="AC258" s="3"/>
      <c r="AD258" s="3"/>
      <c r="AE258" s="3"/>
      <c r="AF258" s="3"/>
      <c r="AG258" s="3"/>
      <c r="AH258" s="3"/>
      <c r="AI258" s="3"/>
    </row>
    <row r="259" spans="1:35" ht="12.75">
      <c r="A259" s="3"/>
      <c r="B259" s="3"/>
      <c r="C259" s="3"/>
      <c r="D259" s="3"/>
      <c r="E259" s="3"/>
      <c r="F259" s="3"/>
      <c r="G259" s="156"/>
      <c r="H259" s="3"/>
      <c r="I259" s="3"/>
      <c r="J259" s="3"/>
      <c r="K259" s="3"/>
      <c r="L259" s="3"/>
      <c r="M259" s="4"/>
      <c r="N259" s="319"/>
      <c r="O259" s="157"/>
      <c r="P259" s="3"/>
      <c r="Q259" s="4"/>
      <c r="R259" s="4"/>
      <c r="S259" s="4"/>
      <c r="T259" s="4"/>
      <c r="U259" s="3"/>
      <c r="V259" s="3"/>
      <c r="W259" s="3"/>
      <c r="X259" s="3"/>
      <c r="Y259" s="3"/>
      <c r="Z259" s="3"/>
      <c r="AA259" s="3"/>
      <c r="AB259" s="3"/>
      <c r="AC259" s="3"/>
      <c r="AD259" s="3"/>
      <c r="AE259" s="3"/>
      <c r="AF259" s="3"/>
      <c r="AG259" s="3"/>
      <c r="AH259" s="3"/>
      <c r="AI259" s="3"/>
    </row>
    <row r="260" spans="1:35" ht="12.75">
      <c r="A260" s="3"/>
      <c r="B260" s="3"/>
      <c r="C260" s="3"/>
      <c r="D260" s="3"/>
      <c r="E260" s="3"/>
      <c r="F260" s="3"/>
      <c r="G260" s="156"/>
      <c r="H260" s="3"/>
      <c r="I260" s="3"/>
      <c r="J260" s="3"/>
      <c r="K260" s="3"/>
      <c r="L260" s="3"/>
      <c r="M260" s="4"/>
      <c r="N260" s="319"/>
      <c r="O260" s="157"/>
      <c r="P260" s="3"/>
      <c r="Q260" s="4"/>
      <c r="R260" s="4"/>
      <c r="S260" s="4"/>
      <c r="T260" s="4"/>
      <c r="U260" s="3"/>
      <c r="V260" s="3"/>
      <c r="W260" s="3"/>
      <c r="X260" s="3"/>
      <c r="Y260" s="3"/>
      <c r="Z260" s="3"/>
      <c r="AA260" s="3"/>
      <c r="AB260" s="3"/>
      <c r="AC260" s="3"/>
      <c r="AD260" s="3"/>
      <c r="AE260" s="3"/>
      <c r="AF260" s="3"/>
      <c r="AG260" s="3"/>
      <c r="AH260" s="3"/>
      <c r="AI260" s="3"/>
    </row>
    <row r="261" spans="1:35" ht="12.75">
      <c r="A261" s="3"/>
      <c r="B261" s="3"/>
      <c r="C261" s="3"/>
      <c r="D261" s="3"/>
      <c r="E261" s="3"/>
      <c r="F261" s="3"/>
      <c r="G261" s="156"/>
      <c r="H261" s="3"/>
      <c r="I261" s="3"/>
      <c r="J261" s="3"/>
      <c r="K261" s="3"/>
      <c r="L261" s="3"/>
      <c r="M261" s="4"/>
      <c r="N261" s="319"/>
      <c r="O261" s="157"/>
      <c r="P261" s="3"/>
      <c r="Q261" s="4"/>
      <c r="R261" s="4"/>
      <c r="S261" s="4"/>
      <c r="T261" s="4"/>
      <c r="U261" s="3"/>
      <c r="V261" s="3"/>
      <c r="W261" s="3"/>
      <c r="X261" s="3"/>
      <c r="Y261" s="3"/>
      <c r="Z261" s="3"/>
      <c r="AA261" s="3"/>
      <c r="AB261" s="3"/>
      <c r="AC261" s="3"/>
      <c r="AD261" s="3"/>
      <c r="AE261" s="3"/>
      <c r="AF261" s="3"/>
      <c r="AG261" s="3"/>
      <c r="AH261" s="3"/>
      <c r="AI261" s="3"/>
    </row>
    <row r="262" spans="1:35" ht="12.75">
      <c r="A262" s="3"/>
      <c r="B262" s="3"/>
      <c r="C262" s="3"/>
      <c r="D262" s="3"/>
      <c r="E262" s="3"/>
      <c r="F262" s="3"/>
      <c r="G262" s="156"/>
      <c r="H262" s="3"/>
      <c r="I262" s="3"/>
      <c r="J262" s="3"/>
      <c r="K262" s="3"/>
      <c r="L262" s="3"/>
      <c r="M262" s="4"/>
      <c r="N262" s="319"/>
      <c r="O262" s="157"/>
      <c r="P262" s="3"/>
      <c r="Q262" s="4"/>
      <c r="R262" s="4"/>
      <c r="S262" s="4"/>
      <c r="T262" s="4"/>
      <c r="U262" s="3"/>
      <c r="V262" s="3"/>
      <c r="W262" s="3"/>
      <c r="X262" s="3"/>
      <c r="Y262" s="3"/>
      <c r="Z262" s="3"/>
      <c r="AA262" s="3"/>
      <c r="AB262" s="3"/>
      <c r="AC262" s="3"/>
      <c r="AD262" s="3"/>
      <c r="AE262" s="3"/>
      <c r="AF262" s="3"/>
      <c r="AG262" s="3"/>
      <c r="AH262" s="3"/>
      <c r="AI262" s="3"/>
    </row>
    <row r="263" spans="1:35" ht="12.75">
      <c r="A263" s="3"/>
      <c r="B263" s="3"/>
      <c r="C263" s="3"/>
      <c r="D263" s="3"/>
      <c r="E263" s="3"/>
      <c r="F263" s="3"/>
      <c r="G263" s="156"/>
      <c r="H263" s="3"/>
      <c r="I263" s="3"/>
      <c r="J263" s="3"/>
      <c r="K263" s="3"/>
      <c r="L263" s="3"/>
      <c r="M263" s="4"/>
      <c r="N263" s="319"/>
      <c r="O263" s="157"/>
      <c r="P263" s="3"/>
      <c r="Q263" s="4"/>
      <c r="R263" s="4"/>
      <c r="S263" s="4"/>
      <c r="T263" s="4"/>
      <c r="U263" s="3"/>
      <c r="V263" s="3"/>
      <c r="W263" s="3"/>
      <c r="X263" s="3"/>
      <c r="Y263" s="3"/>
      <c r="Z263" s="3"/>
      <c r="AA263" s="3"/>
      <c r="AB263" s="3"/>
      <c r="AC263" s="3"/>
      <c r="AD263" s="3"/>
      <c r="AE263" s="3"/>
      <c r="AF263" s="3"/>
      <c r="AG263" s="3"/>
      <c r="AH263" s="3"/>
      <c r="AI263" s="3"/>
    </row>
    <row r="264" spans="1:35" ht="12.75">
      <c r="A264" s="3"/>
      <c r="B264" s="3"/>
      <c r="C264" s="3"/>
      <c r="D264" s="3"/>
      <c r="E264" s="3"/>
      <c r="F264" s="3"/>
      <c r="G264" s="156"/>
      <c r="H264" s="3"/>
      <c r="I264" s="3"/>
      <c r="J264" s="3"/>
      <c r="K264" s="3"/>
      <c r="L264" s="3"/>
      <c r="M264" s="4"/>
      <c r="N264" s="319"/>
      <c r="O264" s="157"/>
      <c r="P264" s="3"/>
      <c r="Q264" s="4"/>
      <c r="R264" s="4"/>
      <c r="S264" s="4"/>
      <c r="T264" s="4"/>
      <c r="U264" s="3"/>
      <c r="V264" s="3"/>
      <c r="W264" s="3"/>
      <c r="X264" s="3"/>
      <c r="Y264" s="3"/>
      <c r="Z264" s="3"/>
      <c r="AA264" s="3"/>
      <c r="AB264" s="3"/>
      <c r="AC264" s="3"/>
      <c r="AD264" s="3"/>
      <c r="AE264" s="3"/>
      <c r="AF264" s="3"/>
      <c r="AG264" s="3"/>
      <c r="AH264" s="3"/>
      <c r="AI264" s="3"/>
    </row>
    <row r="265" spans="1:35" ht="12.75">
      <c r="A265" s="3"/>
      <c r="B265" s="3"/>
      <c r="C265" s="3"/>
      <c r="D265" s="3"/>
      <c r="E265" s="3"/>
      <c r="F265" s="3"/>
      <c r="G265" s="156"/>
      <c r="H265" s="3"/>
      <c r="I265" s="3"/>
      <c r="J265" s="3"/>
      <c r="K265" s="3"/>
      <c r="L265" s="3"/>
      <c r="M265" s="4"/>
      <c r="N265" s="319"/>
      <c r="O265" s="157"/>
      <c r="P265" s="3"/>
      <c r="Q265" s="4"/>
      <c r="R265" s="4"/>
      <c r="S265" s="4"/>
      <c r="T265" s="4"/>
      <c r="U265" s="3"/>
      <c r="V265" s="3"/>
      <c r="W265" s="3"/>
      <c r="X265" s="3"/>
      <c r="Y265" s="3"/>
      <c r="Z265" s="3"/>
      <c r="AA265" s="3"/>
      <c r="AB265" s="3"/>
      <c r="AC265" s="3"/>
      <c r="AD265" s="3"/>
      <c r="AE265" s="3"/>
      <c r="AF265" s="3"/>
      <c r="AG265" s="3"/>
      <c r="AH265" s="3"/>
      <c r="AI265" s="3"/>
    </row>
    <row r="266" spans="1:35" ht="12.75">
      <c r="A266" s="3"/>
      <c r="B266" s="3"/>
      <c r="C266" s="3"/>
      <c r="D266" s="3"/>
      <c r="E266" s="3"/>
      <c r="F266" s="3"/>
      <c r="G266" s="156"/>
      <c r="H266" s="3"/>
      <c r="I266" s="3"/>
      <c r="J266" s="3"/>
      <c r="K266" s="3"/>
      <c r="L266" s="3"/>
      <c r="M266" s="4"/>
      <c r="N266" s="319"/>
      <c r="O266" s="157"/>
      <c r="P266" s="3"/>
      <c r="Q266" s="4"/>
      <c r="R266" s="4"/>
      <c r="S266" s="4"/>
      <c r="T266" s="4"/>
      <c r="U266" s="3"/>
      <c r="V266" s="3"/>
      <c r="W266" s="3"/>
      <c r="X266" s="3"/>
      <c r="Y266" s="3"/>
      <c r="Z266" s="3"/>
      <c r="AA266" s="3"/>
      <c r="AB266" s="3"/>
      <c r="AC266" s="3"/>
      <c r="AD266" s="3"/>
      <c r="AE266" s="3"/>
      <c r="AF266" s="3"/>
      <c r="AG266" s="3"/>
      <c r="AH266" s="3"/>
      <c r="AI266" s="3"/>
    </row>
    <row r="267" spans="1:35" ht="12.75">
      <c r="A267" s="3"/>
      <c r="B267" s="3"/>
      <c r="C267" s="3"/>
      <c r="D267" s="3"/>
      <c r="E267" s="3"/>
      <c r="F267" s="3"/>
      <c r="G267" s="156"/>
      <c r="H267" s="3"/>
      <c r="I267" s="3"/>
      <c r="J267" s="3"/>
      <c r="K267" s="3"/>
      <c r="L267" s="3"/>
      <c r="M267" s="4"/>
      <c r="N267" s="319"/>
      <c r="O267" s="157"/>
      <c r="P267" s="3"/>
      <c r="Q267" s="4"/>
      <c r="R267" s="4"/>
      <c r="S267" s="4"/>
      <c r="T267" s="4"/>
      <c r="U267" s="3"/>
      <c r="V267" s="3"/>
      <c r="W267" s="3"/>
      <c r="X267" s="3"/>
      <c r="Y267" s="3"/>
      <c r="Z267" s="3"/>
      <c r="AA267" s="3"/>
      <c r="AB267" s="3"/>
      <c r="AC267" s="3"/>
      <c r="AD267" s="3"/>
      <c r="AE267" s="3"/>
      <c r="AF267" s="3"/>
      <c r="AG267" s="3"/>
      <c r="AH267" s="3"/>
      <c r="AI267" s="3"/>
    </row>
    <row r="268" spans="1:35" ht="12.75">
      <c r="A268" s="3"/>
      <c r="B268" s="3"/>
      <c r="C268" s="3"/>
      <c r="D268" s="3"/>
      <c r="E268" s="3"/>
      <c r="F268" s="3"/>
      <c r="G268" s="156"/>
      <c r="H268" s="3"/>
      <c r="I268" s="3"/>
      <c r="J268" s="3"/>
      <c r="K268" s="3"/>
      <c r="L268" s="3"/>
      <c r="M268" s="4"/>
      <c r="N268" s="319"/>
      <c r="O268" s="157"/>
      <c r="P268" s="3"/>
      <c r="Q268" s="4"/>
      <c r="R268" s="4"/>
      <c r="S268" s="4"/>
      <c r="T268" s="4"/>
      <c r="U268" s="3"/>
      <c r="V268" s="3"/>
      <c r="W268" s="3"/>
      <c r="X268" s="3"/>
      <c r="Y268" s="3"/>
      <c r="Z268" s="3"/>
      <c r="AA268" s="3"/>
      <c r="AB268" s="3"/>
      <c r="AC268" s="3"/>
      <c r="AD268" s="3"/>
      <c r="AE268" s="3"/>
      <c r="AF268" s="3"/>
      <c r="AG268" s="3"/>
      <c r="AH268" s="3"/>
      <c r="AI268" s="3"/>
    </row>
    <row r="269" spans="1:35" ht="12.75">
      <c r="A269" s="3"/>
      <c r="B269" s="3"/>
      <c r="C269" s="3"/>
      <c r="D269" s="3"/>
      <c r="E269" s="3"/>
      <c r="F269" s="3"/>
      <c r="G269" s="156"/>
      <c r="H269" s="3"/>
      <c r="I269" s="3"/>
      <c r="J269" s="3"/>
      <c r="K269" s="3"/>
      <c r="L269" s="3"/>
      <c r="M269" s="4"/>
      <c r="N269" s="319"/>
      <c r="O269" s="157"/>
      <c r="P269" s="3"/>
      <c r="Q269" s="4"/>
      <c r="R269" s="4"/>
      <c r="S269" s="4"/>
      <c r="T269" s="4"/>
      <c r="U269" s="3"/>
      <c r="V269" s="3"/>
      <c r="W269" s="3"/>
      <c r="X269" s="3"/>
      <c r="Y269" s="3"/>
      <c r="Z269" s="3"/>
      <c r="AA269" s="3"/>
      <c r="AB269" s="3"/>
      <c r="AC269" s="3"/>
      <c r="AD269" s="3"/>
      <c r="AE269" s="3"/>
      <c r="AF269" s="3"/>
      <c r="AG269" s="3"/>
      <c r="AH269" s="3"/>
      <c r="AI269" s="3"/>
    </row>
    <row r="270" spans="1:35" ht="12.75">
      <c r="A270" s="3"/>
      <c r="B270" s="3"/>
      <c r="C270" s="3"/>
      <c r="D270" s="3"/>
      <c r="E270" s="3"/>
      <c r="F270" s="3"/>
      <c r="G270" s="156"/>
      <c r="H270" s="3"/>
      <c r="I270" s="3"/>
      <c r="J270" s="3"/>
      <c r="K270" s="3"/>
      <c r="L270" s="3"/>
      <c r="M270" s="4"/>
      <c r="N270" s="319"/>
      <c r="O270" s="157"/>
      <c r="P270" s="3"/>
      <c r="Q270" s="4"/>
      <c r="R270" s="4"/>
      <c r="S270" s="4"/>
      <c r="T270" s="4"/>
      <c r="U270" s="3"/>
      <c r="V270" s="3"/>
      <c r="W270" s="3"/>
      <c r="X270" s="3"/>
      <c r="Y270" s="3"/>
      <c r="Z270" s="3"/>
      <c r="AA270" s="3"/>
      <c r="AB270" s="3"/>
      <c r="AC270" s="3"/>
      <c r="AD270" s="3"/>
      <c r="AE270" s="3"/>
      <c r="AF270" s="3"/>
      <c r="AG270" s="3"/>
      <c r="AH270" s="3"/>
      <c r="AI270" s="3"/>
    </row>
    <row r="271" spans="1:35" ht="12.75">
      <c r="A271" s="3"/>
      <c r="B271" s="3"/>
      <c r="C271" s="3"/>
      <c r="D271" s="3"/>
      <c r="E271" s="3"/>
      <c r="F271" s="3"/>
      <c r="G271" s="156"/>
      <c r="H271" s="3"/>
      <c r="I271" s="3"/>
      <c r="J271" s="3"/>
      <c r="K271" s="3"/>
      <c r="L271" s="3"/>
      <c r="M271" s="4"/>
      <c r="N271" s="319"/>
      <c r="O271" s="157"/>
      <c r="P271" s="3"/>
      <c r="Q271" s="4"/>
      <c r="R271" s="4"/>
      <c r="S271" s="4"/>
      <c r="T271" s="4"/>
      <c r="U271" s="3"/>
      <c r="V271" s="3"/>
      <c r="W271" s="3"/>
      <c r="X271" s="3"/>
      <c r="Y271" s="3"/>
      <c r="Z271" s="3"/>
      <c r="AA271" s="3"/>
      <c r="AB271" s="3"/>
      <c r="AC271" s="3"/>
      <c r="AD271" s="3"/>
      <c r="AE271" s="3"/>
      <c r="AF271" s="3"/>
      <c r="AG271" s="3"/>
      <c r="AH271" s="3"/>
      <c r="AI271" s="3"/>
    </row>
    <row r="272" spans="1:35" ht="12.75">
      <c r="A272" s="3"/>
      <c r="B272" s="3"/>
      <c r="C272" s="3"/>
      <c r="D272" s="3"/>
      <c r="E272" s="3"/>
      <c r="F272" s="3"/>
      <c r="G272" s="156"/>
      <c r="H272" s="3"/>
      <c r="I272" s="3"/>
      <c r="J272" s="3"/>
      <c r="K272" s="3"/>
      <c r="L272" s="3"/>
      <c r="M272" s="4"/>
      <c r="N272" s="319"/>
      <c r="O272" s="157"/>
      <c r="P272" s="3"/>
      <c r="Q272" s="4"/>
      <c r="R272" s="4"/>
      <c r="S272" s="4"/>
      <c r="T272" s="4"/>
      <c r="U272" s="3"/>
      <c r="V272" s="3"/>
      <c r="W272" s="3"/>
      <c r="X272" s="3"/>
      <c r="Y272" s="3"/>
      <c r="Z272" s="3"/>
      <c r="AA272" s="3"/>
      <c r="AB272" s="3"/>
      <c r="AC272" s="3"/>
      <c r="AD272" s="3"/>
      <c r="AE272" s="3"/>
      <c r="AF272" s="3"/>
      <c r="AG272" s="3"/>
      <c r="AH272" s="3"/>
      <c r="AI272" s="3"/>
    </row>
    <row r="273" spans="1:35" ht="12.75">
      <c r="A273" s="3"/>
      <c r="B273" s="3"/>
      <c r="C273" s="3"/>
      <c r="D273" s="3"/>
      <c r="E273" s="3"/>
      <c r="F273" s="3"/>
      <c r="G273" s="156"/>
      <c r="H273" s="3"/>
      <c r="I273" s="3"/>
      <c r="J273" s="3"/>
      <c r="K273" s="3"/>
      <c r="L273" s="3"/>
      <c r="M273" s="4"/>
      <c r="N273" s="319"/>
      <c r="O273" s="157"/>
      <c r="P273" s="3"/>
      <c r="Q273" s="4"/>
      <c r="R273" s="4"/>
      <c r="S273" s="4"/>
      <c r="T273" s="4"/>
      <c r="U273" s="3"/>
      <c r="V273" s="3"/>
      <c r="W273" s="3"/>
      <c r="X273" s="3"/>
      <c r="Y273" s="3"/>
      <c r="Z273" s="3"/>
      <c r="AA273" s="3"/>
      <c r="AB273" s="3"/>
      <c r="AC273" s="3"/>
      <c r="AD273" s="3"/>
      <c r="AE273" s="3"/>
      <c r="AF273" s="3"/>
      <c r="AG273" s="3"/>
      <c r="AH273" s="3"/>
      <c r="AI273" s="3"/>
    </row>
    <row r="274" spans="1:35" ht="12.75">
      <c r="A274" s="3"/>
      <c r="B274" s="3"/>
      <c r="C274" s="3"/>
      <c r="D274" s="3"/>
      <c r="E274" s="3"/>
      <c r="F274" s="3"/>
      <c r="G274" s="156"/>
      <c r="H274" s="3"/>
      <c r="I274" s="3"/>
      <c r="J274" s="3"/>
      <c r="K274" s="3"/>
      <c r="L274" s="3"/>
      <c r="M274" s="4"/>
      <c r="N274" s="319"/>
      <c r="O274" s="157"/>
      <c r="P274" s="3"/>
      <c r="Q274" s="4"/>
      <c r="R274" s="4"/>
      <c r="S274" s="4"/>
      <c r="T274" s="4"/>
      <c r="U274" s="3"/>
      <c r="V274" s="3"/>
      <c r="W274" s="3"/>
      <c r="X274" s="3"/>
      <c r="Y274" s="3"/>
      <c r="Z274" s="3"/>
      <c r="AA274" s="3"/>
      <c r="AB274" s="3"/>
      <c r="AC274" s="3"/>
      <c r="AD274" s="3"/>
      <c r="AE274" s="3"/>
      <c r="AF274" s="3"/>
      <c r="AG274" s="3"/>
      <c r="AH274" s="3"/>
      <c r="AI274" s="3"/>
    </row>
    <row r="275" spans="1:35" ht="12.75">
      <c r="A275" s="3"/>
      <c r="B275" s="3"/>
      <c r="C275" s="3"/>
      <c r="D275" s="3"/>
      <c r="E275" s="3"/>
      <c r="F275" s="3"/>
      <c r="G275" s="156"/>
      <c r="H275" s="3"/>
      <c r="I275" s="3"/>
      <c r="J275" s="3"/>
      <c r="K275" s="3"/>
      <c r="L275" s="3"/>
      <c r="M275" s="4"/>
      <c r="N275" s="319"/>
      <c r="O275" s="157"/>
      <c r="P275" s="3"/>
      <c r="Q275" s="4"/>
      <c r="R275" s="4"/>
      <c r="S275" s="4"/>
      <c r="T275" s="4"/>
      <c r="U275" s="3"/>
      <c r="V275" s="3"/>
      <c r="W275" s="3"/>
      <c r="X275" s="3"/>
      <c r="Y275" s="3"/>
      <c r="Z275" s="3"/>
      <c r="AA275" s="3"/>
      <c r="AB275" s="3"/>
      <c r="AC275" s="3"/>
      <c r="AD275" s="3"/>
      <c r="AE275" s="3"/>
      <c r="AF275" s="3"/>
      <c r="AG275" s="3"/>
      <c r="AH275" s="3"/>
      <c r="AI275" s="3"/>
    </row>
    <row r="276" spans="1:35" ht="12.75">
      <c r="A276" s="3"/>
      <c r="B276" s="3"/>
      <c r="C276" s="3"/>
      <c r="D276" s="3"/>
      <c r="E276" s="3"/>
      <c r="F276" s="3"/>
      <c r="G276" s="156"/>
      <c r="H276" s="3"/>
      <c r="I276" s="3"/>
      <c r="J276" s="3"/>
      <c r="K276" s="3"/>
      <c r="L276" s="3"/>
      <c r="M276" s="4"/>
      <c r="N276" s="319"/>
      <c r="O276" s="157"/>
      <c r="P276" s="3"/>
      <c r="Q276" s="4"/>
      <c r="R276" s="4"/>
      <c r="S276" s="4"/>
      <c r="T276" s="4"/>
      <c r="U276" s="3"/>
      <c r="V276" s="3"/>
      <c r="W276" s="3"/>
      <c r="X276" s="3"/>
      <c r="Y276" s="3"/>
      <c r="Z276" s="3"/>
      <c r="AA276" s="3"/>
      <c r="AB276" s="3"/>
      <c r="AC276" s="3"/>
      <c r="AD276" s="3"/>
      <c r="AE276" s="3"/>
      <c r="AF276" s="3"/>
      <c r="AG276" s="3"/>
      <c r="AH276" s="3"/>
      <c r="AI276" s="3"/>
    </row>
    <row r="277" spans="1:35" ht="12.75">
      <c r="A277" s="3"/>
      <c r="B277" s="3"/>
      <c r="C277" s="3"/>
      <c r="D277" s="3"/>
      <c r="E277" s="3"/>
      <c r="F277" s="3"/>
      <c r="G277" s="156"/>
      <c r="H277" s="3"/>
      <c r="I277" s="3"/>
      <c r="J277" s="3"/>
      <c r="K277" s="3"/>
      <c r="L277" s="3"/>
      <c r="M277" s="4"/>
      <c r="N277" s="319"/>
      <c r="O277" s="157"/>
      <c r="P277" s="3"/>
      <c r="Q277" s="4"/>
      <c r="R277" s="4"/>
      <c r="S277" s="4"/>
      <c r="T277" s="4"/>
      <c r="U277" s="3"/>
      <c r="V277" s="3"/>
      <c r="W277" s="3"/>
      <c r="X277" s="3"/>
      <c r="Y277" s="3"/>
      <c r="Z277" s="3"/>
      <c r="AA277" s="3"/>
      <c r="AB277" s="3"/>
      <c r="AC277" s="3"/>
      <c r="AD277" s="3"/>
      <c r="AE277" s="3"/>
      <c r="AF277" s="3"/>
      <c r="AG277" s="3"/>
      <c r="AH277" s="3"/>
      <c r="AI277" s="3"/>
    </row>
    <row r="278" spans="1:35" ht="12.75">
      <c r="A278" s="3"/>
      <c r="B278" s="3"/>
      <c r="C278" s="3"/>
      <c r="D278" s="3"/>
      <c r="E278" s="3"/>
      <c r="F278" s="3"/>
      <c r="G278" s="156"/>
      <c r="H278" s="3"/>
      <c r="I278" s="3"/>
      <c r="J278" s="3"/>
      <c r="K278" s="3"/>
      <c r="L278" s="3"/>
      <c r="M278" s="4"/>
      <c r="N278" s="319"/>
      <c r="O278" s="157"/>
      <c r="P278" s="3"/>
      <c r="Q278" s="4"/>
      <c r="R278" s="4"/>
      <c r="S278" s="4"/>
      <c r="T278" s="4"/>
      <c r="U278" s="3"/>
      <c r="V278" s="3"/>
      <c r="W278" s="3"/>
      <c r="X278" s="3"/>
      <c r="Y278" s="3"/>
      <c r="Z278" s="3"/>
      <c r="AA278" s="3"/>
      <c r="AB278" s="3"/>
      <c r="AC278" s="3"/>
      <c r="AD278" s="3"/>
      <c r="AE278" s="3"/>
      <c r="AF278" s="3"/>
      <c r="AG278" s="3"/>
      <c r="AH278" s="3"/>
      <c r="AI278" s="3"/>
    </row>
    <row r="279" spans="1:35" ht="12.75">
      <c r="A279" s="3"/>
      <c r="B279" s="3"/>
      <c r="C279" s="3"/>
      <c r="D279" s="3"/>
      <c r="E279" s="3"/>
      <c r="F279" s="3"/>
      <c r="G279" s="156"/>
      <c r="H279" s="3"/>
      <c r="I279" s="3"/>
      <c r="J279" s="3"/>
      <c r="K279" s="3"/>
      <c r="L279" s="3"/>
      <c r="M279" s="4"/>
      <c r="N279" s="319"/>
      <c r="O279" s="157"/>
      <c r="P279" s="3"/>
      <c r="Q279" s="4"/>
      <c r="R279" s="4"/>
      <c r="S279" s="4"/>
      <c r="T279" s="4"/>
      <c r="U279" s="3"/>
      <c r="V279" s="3"/>
      <c r="W279" s="3"/>
      <c r="X279" s="3"/>
      <c r="Y279" s="3"/>
      <c r="Z279" s="3"/>
      <c r="AA279" s="3"/>
      <c r="AB279" s="3"/>
      <c r="AC279" s="3"/>
      <c r="AD279" s="3"/>
      <c r="AE279" s="3"/>
      <c r="AF279" s="3"/>
      <c r="AG279" s="3"/>
      <c r="AH279" s="3"/>
      <c r="AI279" s="3"/>
    </row>
    <row r="280" spans="1:35" ht="12.75">
      <c r="A280" s="3"/>
      <c r="B280" s="3"/>
      <c r="C280" s="3"/>
      <c r="D280" s="3"/>
      <c r="E280" s="3"/>
      <c r="F280" s="3"/>
      <c r="G280" s="156"/>
      <c r="H280" s="3"/>
      <c r="I280" s="3"/>
      <c r="J280" s="3"/>
      <c r="K280" s="3"/>
      <c r="L280" s="3"/>
      <c r="M280" s="4"/>
      <c r="N280" s="319"/>
      <c r="O280" s="157"/>
      <c r="P280" s="3"/>
      <c r="Q280" s="4"/>
      <c r="R280" s="4"/>
      <c r="S280" s="4"/>
      <c r="T280" s="4"/>
      <c r="U280" s="3"/>
      <c r="V280" s="3"/>
      <c r="W280" s="3"/>
      <c r="X280" s="3"/>
      <c r="Y280" s="3"/>
      <c r="Z280" s="3"/>
      <c r="AA280" s="3"/>
      <c r="AB280" s="3"/>
      <c r="AC280" s="3"/>
      <c r="AD280" s="3"/>
      <c r="AE280" s="3"/>
      <c r="AF280" s="3"/>
      <c r="AG280" s="3"/>
      <c r="AH280" s="3"/>
      <c r="AI280" s="3"/>
    </row>
    <row r="281" spans="1:35" ht="12.75">
      <c r="A281" s="3"/>
      <c r="B281" s="3"/>
      <c r="C281" s="3"/>
      <c r="D281" s="3"/>
      <c r="E281" s="3"/>
      <c r="F281" s="3"/>
      <c r="G281" s="156"/>
      <c r="H281" s="3"/>
      <c r="I281" s="3"/>
      <c r="J281" s="3"/>
      <c r="K281" s="3"/>
      <c r="L281" s="3"/>
      <c r="M281" s="4"/>
      <c r="N281" s="319"/>
      <c r="O281" s="157"/>
      <c r="P281" s="3"/>
      <c r="Q281" s="4"/>
      <c r="R281" s="4"/>
      <c r="S281" s="4"/>
      <c r="T281" s="4"/>
      <c r="U281" s="3"/>
      <c r="V281" s="3"/>
      <c r="W281" s="3"/>
      <c r="X281" s="3"/>
      <c r="Y281" s="3"/>
      <c r="Z281" s="3"/>
      <c r="AA281" s="3"/>
      <c r="AB281" s="3"/>
      <c r="AC281" s="3"/>
      <c r="AD281" s="3"/>
      <c r="AE281" s="3"/>
      <c r="AF281" s="3"/>
      <c r="AG281" s="3"/>
      <c r="AH281" s="3"/>
      <c r="AI281" s="3"/>
    </row>
    <row r="282" spans="1:35" ht="12.75">
      <c r="A282" s="3"/>
      <c r="B282" s="3"/>
      <c r="C282" s="3"/>
      <c r="D282" s="3"/>
      <c r="E282" s="3"/>
      <c r="F282" s="3"/>
      <c r="G282" s="156"/>
      <c r="H282" s="3"/>
      <c r="I282" s="3"/>
      <c r="J282" s="3"/>
      <c r="K282" s="3"/>
      <c r="L282" s="3"/>
      <c r="M282" s="4"/>
      <c r="N282" s="319"/>
      <c r="O282" s="157"/>
      <c r="P282" s="3"/>
      <c r="Q282" s="4"/>
      <c r="R282" s="4"/>
      <c r="S282" s="4"/>
      <c r="T282" s="4"/>
      <c r="U282" s="3"/>
      <c r="V282" s="3"/>
      <c r="W282" s="3"/>
      <c r="X282" s="3"/>
      <c r="Y282" s="3"/>
      <c r="Z282" s="3"/>
      <c r="AA282" s="3"/>
      <c r="AB282" s="3"/>
      <c r="AC282" s="3"/>
      <c r="AD282" s="3"/>
      <c r="AE282" s="3"/>
      <c r="AF282" s="3"/>
      <c r="AG282" s="3"/>
      <c r="AH282" s="3"/>
      <c r="AI282" s="3"/>
    </row>
    <row r="283" spans="1:35" ht="12.75">
      <c r="A283" s="3"/>
      <c r="B283" s="3"/>
      <c r="C283" s="3"/>
      <c r="D283" s="3"/>
      <c r="E283" s="3"/>
      <c r="F283" s="3"/>
      <c r="G283" s="156"/>
      <c r="H283" s="3"/>
      <c r="I283" s="3"/>
      <c r="J283" s="3"/>
      <c r="K283" s="3"/>
      <c r="L283" s="3"/>
      <c r="M283" s="4"/>
      <c r="N283" s="319"/>
      <c r="O283" s="157"/>
      <c r="P283" s="3"/>
      <c r="Q283" s="4"/>
      <c r="R283" s="4"/>
      <c r="S283" s="4"/>
      <c r="T283" s="4"/>
      <c r="U283" s="3"/>
      <c r="V283" s="3"/>
      <c r="W283" s="3"/>
      <c r="X283" s="3"/>
      <c r="Y283" s="3"/>
      <c r="Z283" s="3"/>
      <c r="AA283" s="3"/>
      <c r="AB283" s="3"/>
      <c r="AC283" s="3"/>
      <c r="AD283" s="3"/>
      <c r="AE283" s="3"/>
      <c r="AF283" s="3"/>
      <c r="AG283" s="3"/>
      <c r="AH283" s="3"/>
      <c r="AI283" s="3"/>
    </row>
    <row r="284" spans="1:35" ht="12.75">
      <c r="A284" s="3"/>
      <c r="B284" s="3"/>
      <c r="C284" s="3"/>
      <c r="D284" s="3"/>
      <c r="E284" s="3"/>
      <c r="F284" s="3"/>
      <c r="G284" s="156"/>
      <c r="H284" s="3"/>
      <c r="I284" s="3"/>
      <c r="J284" s="3"/>
      <c r="K284" s="3"/>
      <c r="L284" s="3"/>
      <c r="M284" s="4"/>
      <c r="N284" s="319"/>
      <c r="O284" s="157"/>
      <c r="P284" s="3"/>
      <c r="Q284" s="4"/>
      <c r="R284" s="4"/>
      <c r="S284" s="4"/>
      <c r="T284" s="4"/>
      <c r="U284" s="3"/>
      <c r="V284" s="3"/>
      <c r="W284" s="3"/>
      <c r="X284" s="3"/>
      <c r="Y284" s="3"/>
      <c r="Z284" s="3"/>
      <c r="AA284" s="3"/>
      <c r="AB284" s="3"/>
      <c r="AC284" s="3"/>
      <c r="AD284" s="3"/>
      <c r="AE284" s="3"/>
      <c r="AF284" s="3"/>
      <c r="AG284" s="3"/>
      <c r="AH284" s="3"/>
      <c r="AI284" s="3"/>
    </row>
    <row r="285" spans="1:35" ht="12.75">
      <c r="A285" s="3"/>
      <c r="B285" s="3"/>
      <c r="C285" s="3"/>
      <c r="D285" s="3"/>
      <c r="E285" s="3"/>
      <c r="F285" s="3"/>
      <c r="G285" s="156"/>
      <c r="H285" s="3"/>
      <c r="I285" s="3"/>
      <c r="J285" s="3"/>
      <c r="K285" s="3"/>
      <c r="L285" s="3"/>
      <c r="M285" s="4"/>
      <c r="N285" s="319"/>
      <c r="O285" s="157"/>
      <c r="P285" s="3"/>
      <c r="Q285" s="4"/>
      <c r="R285" s="4"/>
      <c r="S285" s="4"/>
      <c r="T285" s="4"/>
      <c r="U285" s="3"/>
      <c r="V285" s="3"/>
      <c r="W285" s="3"/>
      <c r="X285" s="3"/>
      <c r="Y285" s="3"/>
      <c r="Z285" s="3"/>
      <c r="AA285" s="3"/>
      <c r="AB285" s="3"/>
      <c r="AC285" s="3"/>
      <c r="AD285" s="3"/>
      <c r="AE285" s="3"/>
      <c r="AF285" s="3"/>
      <c r="AG285" s="3"/>
      <c r="AH285" s="3"/>
      <c r="AI285" s="3"/>
    </row>
    <row r="286" spans="1:35" ht="12.75">
      <c r="A286" s="3"/>
      <c r="B286" s="3"/>
      <c r="C286" s="3"/>
      <c r="D286" s="3"/>
      <c r="E286" s="3"/>
      <c r="F286" s="3"/>
      <c r="G286" s="156"/>
      <c r="H286" s="3"/>
      <c r="I286" s="3"/>
      <c r="J286" s="3"/>
      <c r="K286" s="3"/>
      <c r="L286" s="3"/>
      <c r="M286" s="4"/>
      <c r="N286" s="319"/>
      <c r="O286" s="157"/>
      <c r="P286" s="3"/>
      <c r="Q286" s="4"/>
      <c r="R286" s="4"/>
      <c r="S286" s="4"/>
      <c r="T286" s="4"/>
      <c r="U286" s="3"/>
      <c r="V286" s="3"/>
      <c r="W286" s="3"/>
      <c r="X286" s="3"/>
      <c r="Y286" s="3"/>
      <c r="Z286" s="3"/>
      <c r="AA286" s="3"/>
      <c r="AB286" s="3"/>
      <c r="AC286" s="3"/>
      <c r="AD286" s="3"/>
      <c r="AE286" s="3"/>
      <c r="AF286" s="3"/>
      <c r="AG286" s="3"/>
      <c r="AH286" s="3"/>
      <c r="AI286" s="3"/>
    </row>
    <row r="287" spans="1:35" ht="12.75">
      <c r="A287" s="3"/>
      <c r="B287" s="3"/>
      <c r="C287" s="3"/>
      <c r="D287" s="3"/>
      <c r="E287" s="3"/>
      <c r="F287" s="3"/>
      <c r="G287" s="156"/>
      <c r="H287" s="3"/>
      <c r="I287" s="3"/>
      <c r="J287" s="3"/>
      <c r="K287" s="3"/>
      <c r="L287" s="3"/>
      <c r="M287" s="4"/>
      <c r="N287" s="319"/>
      <c r="O287" s="157"/>
      <c r="P287" s="3"/>
      <c r="Q287" s="4"/>
      <c r="R287" s="4"/>
      <c r="S287" s="4"/>
      <c r="T287" s="4"/>
      <c r="U287" s="3"/>
      <c r="V287" s="3"/>
      <c r="W287" s="3"/>
      <c r="X287" s="3"/>
      <c r="Y287" s="3"/>
      <c r="Z287" s="3"/>
      <c r="AA287" s="3"/>
      <c r="AB287" s="3"/>
      <c r="AC287" s="3"/>
      <c r="AD287" s="3"/>
      <c r="AE287" s="3"/>
      <c r="AF287" s="3"/>
      <c r="AG287" s="3"/>
      <c r="AH287" s="3"/>
      <c r="AI287" s="3"/>
    </row>
    <row r="288" spans="1:35" ht="12.75">
      <c r="A288" s="3"/>
      <c r="B288" s="3"/>
      <c r="C288" s="3"/>
      <c r="D288" s="3"/>
      <c r="E288" s="3"/>
      <c r="F288" s="3"/>
      <c r="G288" s="156"/>
      <c r="H288" s="3"/>
      <c r="I288" s="3"/>
      <c r="J288" s="3"/>
      <c r="K288" s="3"/>
      <c r="L288" s="3"/>
      <c r="M288" s="4"/>
      <c r="N288" s="319"/>
      <c r="O288" s="157"/>
      <c r="P288" s="3"/>
      <c r="Q288" s="4"/>
      <c r="R288" s="4"/>
      <c r="S288" s="4"/>
      <c r="T288" s="4"/>
      <c r="U288" s="3"/>
      <c r="V288" s="3"/>
      <c r="W288" s="3"/>
      <c r="X288" s="3"/>
      <c r="Y288" s="3"/>
      <c r="Z288" s="3"/>
      <c r="AA288" s="3"/>
      <c r="AB288" s="3"/>
      <c r="AC288" s="3"/>
      <c r="AD288" s="3"/>
      <c r="AE288" s="3"/>
      <c r="AF288" s="3"/>
      <c r="AG288" s="3"/>
      <c r="AH288" s="3"/>
      <c r="AI288" s="3"/>
    </row>
    <row r="289" spans="1:35" ht="12.75">
      <c r="A289" s="3"/>
      <c r="B289" s="3"/>
      <c r="C289" s="3"/>
      <c r="D289" s="3"/>
      <c r="E289" s="3"/>
      <c r="F289" s="3"/>
      <c r="G289" s="156"/>
      <c r="H289" s="3"/>
      <c r="I289" s="3"/>
      <c r="J289" s="3"/>
      <c r="K289" s="3"/>
      <c r="L289" s="3"/>
      <c r="M289" s="4"/>
      <c r="N289" s="319"/>
      <c r="O289" s="157"/>
      <c r="P289" s="3"/>
      <c r="Q289" s="4"/>
      <c r="R289" s="4"/>
      <c r="S289" s="4"/>
      <c r="T289" s="4"/>
      <c r="U289" s="3"/>
      <c r="V289" s="3"/>
      <c r="W289" s="3"/>
      <c r="X289" s="3"/>
      <c r="Y289" s="3"/>
      <c r="Z289" s="3"/>
      <c r="AA289" s="3"/>
      <c r="AB289" s="3"/>
      <c r="AC289" s="3"/>
      <c r="AD289" s="3"/>
      <c r="AE289" s="3"/>
      <c r="AF289" s="3"/>
      <c r="AG289" s="3"/>
      <c r="AH289" s="3"/>
      <c r="AI289" s="3"/>
    </row>
    <row r="290" spans="1:35" ht="12.75">
      <c r="A290" s="3"/>
      <c r="B290" s="3"/>
      <c r="C290" s="3"/>
      <c r="D290" s="3"/>
      <c r="E290" s="3"/>
      <c r="F290" s="3"/>
      <c r="G290" s="156"/>
      <c r="H290" s="3"/>
      <c r="I290" s="3"/>
      <c r="J290" s="3"/>
      <c r="K290" s="3"/>
      <c r="L290" s="3"/>
      <c r="M290" s="4"/>
      <c r="N290" s="319"/>
      <c r="O290" s="157"/>
      <c r="P290" s="3"/>
      <c r="Q290" s="4"/>
      <c r="R290" s="4"/>
      <c r="S290" s="4"/>
      <c r="T290" s="4"/>
      <c r="U290" s="3"/>
      <c r="V290" s="3"/>
      <c r="W290" s="3"/>
      <c r="X290" s="3"/>
      <c r="Y290" s="3"/>
      <c r="Z290" s="3"/>
      <c r="AA290" s="3"/>
      <c r="AB290" s="3"/>
      <c r="AC290" s="3"/>
      <c r="AD290" s="3"/>
      <c r="AE290" s="3"/>
      <c r="AF290" s="3"/>
      <c r="AG290" s="3"/>
      <c r="AH290" s="3"/>
      <c r="AI290" s="3"/>
    </row>
    <row r="291" spans="1:35" ht="12.75">
      <c r="A291" s="3"/>
      <c r="B291" s="3"/>
      <c r="C291" s="3"/>
      <c r="D291" s="3"/>
      <c r="E291" s="3"/>
      <c r="F291" s="3"/>
      <c r="G291" s="156"/>
      <c r="H291" s="3"/>
      <c r="I291" s="3"/>
      <c r="J291" s="3"/>
      <c r="K291" s="3"/>
      <c r="L291" s="3"/>
      <c r="M291" s="4"/>
      <c r="N291" s="319"/>
      <c r="O291" s="157"/>
      <c r="P291" s="3"/>
      <c r="Q291" s="4"/>
      <c r="R291" s="4"/>
      <c r="S291" s="4"/>
      <c r="T291" s="4"/>
      <c r="U291" s="3"/>
      <c r="V291" s="3"/>
      <c r="W291" s="3"/>
      <c r="X291" s="3"/>
      <c r="Y291" s="3"/>
      <c r="Z291" s="3"/>
      <c r="AA291" s="3"/>
      <c r="AB291" s="3"/>
      <c r="AC291" s="3"/>
      <c r="AD291" s="3"/>
      <c r="AE291" s="3"/>
      <c r="AF291" s="3"/>
      <c r="AG291" s="3"/>
      <c r="AH291" s="3"/>
      <c r="AI291" s="3"/>
    </row>
    <row r="292" spans="1:35" ht="12.75">
      <c r="A292" s="3"/>
      <c r="B292" s="3"/>
      <c r="C292" s="3"/>
      <c r="D292" s="3"/>
      <c r="E292" s="3"/>
      <c r="F292" s="3"/>
      <c r="G292" s="156"/>
      <c r="H292" s="3"/>
      <c r="I292" s="3"/>
      <c r="J292" s="3"/>
      <c r="K292" s="3"/>
      <c r="L292" s="3"/>
      <c r="M292" s="4"/>
      <c r="N292" s="319"/>
      <c r="O292" s="157"/>
      <c r="P292" s="3"/>
      <c r="Q292" s="4"/>
      <c r="R292" s="4"/>
      <c r="S292" s="4"/>
      <c r="T292" s="4"/>
      <c r="U292" s="3"/>
      <c r="V292" s="3"/>
      <c r="W292" s="3"/>
      <c r="X292" s="3"/>
      <c r="Y292" s="3"/>
      <c r="Z292" s="3"/>
      <c r="AA292" s="3"/>
      <c r="AB292" s="3"/>
      <c r="AC292" s="3"/>
      <c r="AD292" s="3"/>
      <c r="AE292" s="3"/>
      <c r="AF292" s="3"/>
      <c r="AG292" s="3"/>
      <c r="AH292" s="3"/>
      <c r="AI292" s="3"/>
    </row>
    <row r="293" spans="1:35" ht="12.75">
      <c r="A293" s="3"/>
      <c r="B293" s="3"/>
      <c r="C293" s="3"/>
      <c r="D293" s="3"/>
      <c r="E293" s="3"/>
      <c r="F293" s="3"/>
      <c r="G293" s="156"/>
      <c r="H293" s="3"/>
      <c r="I293" s="3"/>
      <c r="J293" s="3"/>
      <c r="K293" s="3"/>
      <c r="L293" s="3"/>
      <c r="M293" s="4"/>
      <c r="N293" s="319"/>
      <c r="O293" s="157"/>
      <c r="P293" s="3"/>
      <c r="Q293" s="4"/>
      <c r="R293" s="4"/>
      <c r="S293" s="4"/>
      <c r="T293" s="4"/>
      <c r="U293" s="3"/>
      <c r="V293" s="3"/>
      <c r="W293" s="3"/>
      <c r="X293" s="3"/>
      <c r="Y293" s="3"/>
      <c r="Z293" s="3"/>
      <c r="AA293" s="3"/>
      <c r="AB293" s="3"/>
      <c r="AC293" s="3"/>
      <c r="AD293" s="3"/>
      <c r="AE293" s="3"/>
      <c r="AF293" s="3"/>
      <c r="AG293" s="3"/>
      <c r="AH293" s="3"/>
      <c r="AI293" s="3"/>
    </row>
    <row r="294" spans="1:35" ht="12.75">
      <c r="A294" s="3"/>
      <c r="B294" s="3"/>
      <c r="C294" s="3"/>
      <c r="D294" s="3"/>
      <c r="E294" s="3"/>
      <c r="F294" s="3"/>
      <c r="G294" s="156"/>
      <c r="H294" s="3"/>
      <c r="I294" s="3"/>
      <c r="J294" s="3"/>
      <c r="K294" s="3"/>
      <c r="L294" s="3"/>
      <c r="M294" s="4"/>
      <c r="N294" s="319"/>
      <c r="O294" s="157"/>
      <c r="P294" s="3"/>
      <c r="Q294" s="4"/>
      <c r="R294" s="4"/>
      <c r="S294" s="4"/>
      <c r="T294" s="4"/>
      <c r="U294" s="3"/>
      <c r="V294" s="3"/>
      <c r="W294" s="3"/>
      <c r="X294" s="3"/>
      <c r="Y294" s="3"/>
      <c r="Z294" s="3"/>
      <c r="AA294" s="3"/>
      <c r="AB294" s="3"/>
      <c r="AC294" s="3"/>
      <c r="AD294" s="3"/>
      <c r="AE294" s="3"/>
      <c r="AF294" s="3"/>
      <c r="AG294" s="3"/>
      <c r="AH294" s="3"/>
      <c r="AI294" s="3"/>
    </row>
    <row r="295" spans="1:35" ht="12.75">
      <c r="A295" s="3"/>
      <c r="B295" s="3"/>
      <c r="C295" s="3"/>
      <c r="D295" s="3"/>
      <c r="E295" s="3"/>
      <c r="F295" s="3"/>
      <c r="G295" s="156"/>
      <c r="H295" s="3"/>
      <c r="I295" s="3"/>
      <c r="J295" s="3"/>
      <c r="K295" s="3"/>
      <c r="L295" s="3"/>
      <c r="M295" s="4"/>
      <c r="N295" s="319"/>
      <c r="O295" s="157"/>
      <c r="P295" s="3"/>
      <c r="Q295" s="4"/>
      <c r="R295" s="4"/>
      <c r="S295" s="4"/>
      <c r="T295" s="4"/>
      <c r="U295" s="3"/>
      <c r="V295" s="3"/>
      <c r="W295" s="3"/>
      <c r="X295" s="3"/>
      <c r="Y295" s="3"/>
      <c r="Z295" s="3"/>
      <c r="AA295" s="3"/>
      <c r="AB295" s="3"/>
      <c r="AC295" s="3"/>
      <c r="AD295" s="3"/>
      <c r="AE295" s="3"/>
      <c r="AF295" s="3"/>
      <c r="AG295" s="3"/>
      <c r="AH295" s="3"/>
      <c r="AI295" s="3"/>
    </row>
    <row r="296" spans="1:35" ht="12.75">
      <c r="A296" s="3"/>
      <c r="B296" s="3"/>
      <c r="C296" s="3"/>
      <c r="D296" s="3"/>
      <c r="E296" s="3"/>
      <c r="F296" s="3"/>
      <c r="G296" s="156"/>
      <c r="H296" s="3"/>
      <c r="I296" s="3"/>
      <c r="J296" s="3"/>
      <c r="K296" s="3"/>
      <c r="L296" s="3"/>
      <c r="M296" s="4"/>
      <c r="N296" s="319"/>
      <c r="O296" s="157"/>
      <c r="P296" s="3"/>
      <c r="Q296" s="4"/>
      <c r="R296" s="4"/>
      <c r="S296" s="4"/>
      <c r="T296" s="4"/>
      <c r="U296" s="3"/>
      <c r="V296" s="3"/>
      <c r="W296" s="3"/>
      <c r="X296" s="3"/>
      <c r="Y296" s="3"/>
      <c r="Z296" s="3"/>
      <c r="AA296" s="3"/>
      <c r="AB296" s="3"/>
      <c r="AC296" s="3"/>
      <c r="AD296" s="3"/>
      <c r="AE296" s="3"/>
      <c r="AF296" s="3"/>
      <c r="AG296" s="3"/>
      <c r="AH296" s="3"/>
      <c r="AI296" s="3"/>
    </row>
    <row r="297" spans="1:35" ht="12.75">
      <c r="A297" s="3"/>
      <c r="B297" s="3"/>
      <c r="C297" s="3"/>
      <c r="D297" s="3"/>
      <c r="E297" s="3"/>
      <c r="F297" s="3"/>
      <c r="G297" s="156"/>
      <c r="H297" s="3"/>
      <c r="I297" s="3"/>
      <c r="J297" s="3"/>
      <c r="K297" s="3"/>
      <c r="L297" s="3"/>
      <c r="M297" s="4"/>
      <c r="N297" s="319"/>
      <c r="O297" s="157"/>
      <c r="P297" s="3"/>
      <c r="Q297" s="4"/>
      <c r="R297" s="4"/>
      <c r="S297" s="4"/>
      <c r="T297" s="4"/>
      <c r="U297" s="3"/>
      <c r="V297" s="3"/>
      <c r="W297" s="3"/>
      <c r="X297" s="3"/>
      <c r="Y297" s="3"/>
      <c r="Z297" s="3"/>
      <c r="AA297" s="3"/>
      <c r="AB297" s="3"/>
      <c r="AC297" s="3"/>
      <c r="AD297" s="3"/>
      <c r="AE297" s="3"/>
      <c r="AF297" s="3"/>
      <c r="AG297" s="3"/>
      <c r="AH297" s="3"/>
      <c r="AI297" s="3"/>
    </row>
    <row r="298" spans="1:35" ht="12.75">
      <c r="A298" s="3"/>
      <c r="B298" s="3"/>
      <c r="C298" s="3"/>
      <c r="D298" s="3"/>
      <c r="E298" s="3"/>
      <c r="F298" s="3"/>
      <c r="G298" s="156"/>
      <c r="H298" s="3"/>
      <c r="I298" s="3"/>
      <c r="J298" s="3"/>
      <c r="K298" s="3"/>
      <c r="L298" s="3"/>
      <c r="M298" s="4"/>
      <c r="N298" s="319"/>
      <c r="O298" s="157"/>
      <c r="P298" s="3"/>
      <c r="Q298" s="4"/>
      <c r="R298" s="4"/>
      <c r="S298" s="4"/>
      <c r="T298" s="4"/>
      <c r="U298" s="3"/>
      <c r="V298" s="3"/>
      <c r="W298" s="3"/>
      <c r="X298" s="3"/>
      <c r="Y298" s="3"/>
      <c r="Z298" s="3"/>
      <c r="AA298" s="3"/>
      <c r="AB298" s="3"/>
      <c r="AC298" s="3"/>
      <c r="AD298" s="3"/>
      <c r="AE298" s="3"/>
      <c r="AF298" s="3"/>
      <c r="AG298" s="3"/>
      <c r="AH298" s="3"/>
      <c r="AI298" s="3"/>
    </row>
    <row r="299" spans="1:35" ht="12.75">
      <c r="A299" s="3"/>
      <c r="B299" s="3"/>
      <c r="C299" s="3"/>
      <c r="D299" s="3"/>
      <c r="E299" s="3"/>
      <c r="F299" s="3"/>
      <c r="G299" s="156"/>
      <c r="H299" s="3"/>
      <c r="I299" s="3"/>
      <c r="J299" s="3"/>
      <c r="K299" s="3"/>
      <c r="L299" s="3"/>
      <c r="M299" s="4"/>
      <c r="N299" s="319"/>
      <c r="O299" s="157"/>
      <c r="P299" s="3"/>
      <c r="Q299" s="4"/>
      <c r="R299" s="4"/>
      <c r="S299" s="4"/>
      <c r="T299" s="4"/>
      <c r="U299" s="3"/>
      <c r="V299" s="3"/>
      <c r="W299" s="3"/>
      <c r="X299" s="3"/>
      <c r="Y299" s="3"/>
      <c r="Z299" s="3"/>
      <c r="AA299" s="3"/>
      <c r="AB299" s="3"/>
      <c r="AC299" s="3"/>
      <c r="AD299" s="3"/>
      <c r="AE299" s="3"/>
      <c r="AF299" s="3"/>
      <c r="AG299" s="3"/>
      <c r="AH299" s="3"/>
      <c r="AI299" s="3"/>
    </row>
    <row r="300" spans="1:35" ht="12.75">
      <c r="A300" s="3"/>
      <c r="B300" s="3"/>
      <c r="C300" s="3"/>
      <c r="D300" s="3"/>
      <c r="E300" s="3"/>
      <c r="F300" s="3"/>
      <c r="G300" s="156"/>
      <c r="H300" s="3"/>
      <c r="I300" s="3"/>
      <c r="J300" s="3"/>
      <c r="K300" s="3"/>
      <c r="L300" s="3"/>
      <c r="M300" s="4"/>
      <c r="N300" s="319"/>
      <c r="O300" s="157"/>
      <c r="P300" s="3"/>
      <c r="Q300" s="4"/>
      <c r="R300" s="4"/>
      <c r="S300" s="4"/>
      <c r="T300" s="4"/>
      <c r="U300" s="3"/>
      <c r="V300" s="3"/>
      <c r="W300" s="3"/>
      <c r="X300" s="3"/>
      <c r="Y300" s="3"/>
      <c r="Z300" s="3"/>
      <c r="AA300" s="3"/>
      <c r="AB300" s="3"/>
      <c r="AC300" s="3"/>
      <c r="AD300" s="3"/>
      <c r="AE300" s="3"/>
      <c r="AF300" s="3"/>
      <c r="AG300" s="3"/>
      <c r="AH300" s="3"/>
      <c r="AI300" s="3"/>
    </row>
    <row r="301" spans="1:35" ht="12.75">
      <c r="A301" s="3"/>
      <c r="B301" s="3"/>
      <c r="C301" s="3"/>
      <c r="D301" s="3"/>
      <c r="E301" s="3"/>
      <c r="F301" s="3"/>
      <c r="G301" s="156"/>
      <c r="H301" s="3"/>
      <c r="I301" s="3"/>
      <c r="J301" s="3"/>
      <c r="K301" s="3"/>
      <c r="L301" s="3"/>
      <c r="M301" s="4"/>
      <c r="N301" s="319"/>
      <c r="O301" s="157"/>
      <c r="P301" s="3"/>
      <c r="Q301" s="4"/>
      <c r="R301" s="4"/>
      <c r="S301" s="4"/>
      <c r="T301" s="4"/>
      <c r="U301" s="3"/>
      <c r="V301" s="3"/>
      <c r="W301" s="3"/>
      <c r="X301" s="3"/>
      <c r="Y301" s="3"/>
      <c r="Z301" s="3"/>
      <c r="AA301" s="3"/>
      <c r="AB301" s="3"/>
      <c r="AC301" s="3"/>
      <c r="AD301" s="3"/>
      <c r="AE301" s="3"/>
      <c r="AF301" s="3"/>
      <c r="AG301" s="3"/>
      <c r="AH301" s="3"/>
      <c r="AI301" s="3"/>
    </row>
    <row r="302" spans="1:35" ht="12.75">
      <c r="A302" s="3"/>
      <c r="B302" s="3"/>
      <c r="C302" s="3"/>
      <c r="D302" s="3"/>
      <c r="E302" s="3"/>
      <c r="F302" s="3"/>
      <c r="G302" s="156"/>
      <c r="H302" s="3"/>
      <c r="I302" s="3"/>
      <c r="J302" s="3"/>
      <c r="K302" s="3"/>
      <c r="L302" s="3"/>
      <c r="M302" s="4"/>
      <c r="N302" s="319"/>
      <c r="O302" s="157"/>
      <c r="P302" s="3"/>
      <c r="Q302" s="4"/>
      <c r="R302" s="4"/>
      <c r="S302" s="4"/>
      <c r="T302" s="4"/>
      <c r="U302" s="3"/>
      <c r="V302" s="3"/>
      <c r="W302" s="3"/>
      <c r="X302" s="3"/>
      <c r="Y302" s="3"/>
      <c r="Z302" s="3"/>
      <c r="AA302" s="3"/>
      <c r="AB302" s="3"/>
      <c r="AC302" s="3"/>
      <c r="AD302" s="3"/>
      <c r="AE302" s="3"/>
      <c r="AF302" s="3"/>
      <c r="AG302" s="3"/>
      <c r="AH302" s="3"/>
      <c r="AI302" s="3"/>
    </row>
    <row r="303" spans="1:35" ht="12.75">
      <c r="A303" s="3"/>
      <c r="B303" s="3"/>
      <c r="C303" s="3"/>
      <c r="D303" s="3"/>
      <c r="E303" s="3"/>
      <c r="F303" s="3"/>
      <c r="G303" s="156"/>
      <c r="H303" s="3"/>
      <c r="I303" s="3"/>
      <c r="J303" s="3"/>
      <c r="K303" s="3"/>
      <c r="L303" s="3"/>
      <c r="M303" s="4"/>
      <c r="N303" s="319"/>
      <c r="O303" s="157"/>
      <c r="P303" s="3"/>
      <c r="Q303" s="4"/>
      <c r="R303" s="4"/>
      <c r="S303" s="4"/>
      <c r="T303" s="4"/>
      <c r="U303" s="3"/>
      <c r="V303" s="3"/>
      <c r="W303" s="3"/>
      <c r="X303" s="3"/>
      <c r="Y303" s="3"/>
      <c r="Z303" s="3"/>
      <c r="AA303" s="3"/>
      <c r="AB303" s="3"/>
      <c r="AC303" s="3"/>
      <c r="AD303" s="3"/>
      <c r="AE303" s="3"/>
      <c r="AF303" s="3"/>
      <c r="AG303" s="3"/>
      <c r="AH303" s="3"/>
      <c r="AI303" s="3"/>
    </row>
    <row r="304" spans="1:35" ht="12.75">
      <c r="A304" s="3"/>
      <c r="B304" s="3"/>
      <c r="C304" s="3"/>
      <c r="D304" s="3"/>
      <c r="E304" s="3"/>
      <c r="F304" s="3"/>
      <c r="G304" s="156"/>
      <c r="H304" s="3"/>
      <c r="I304" s="3"/>
      <c r="J304" s="3"/>
      <c r="K304" s="3"/>
      <c r="L304" s="3"/>
      <c r="M304" s="4"/>
      <c r="N304" s="319"/>
      <c r="O304" s="157"/>
      <c r="P304" s="3"/>
      <c r="Q304" s="4"/>
      <c r="R304" s="4"/>
      <c r="S304" s="4"/>
      <c r="T304" s="4"/>
      <c r="U304" s="3"/>
      <c r="V304" s="3"/>
      <c r="W304" s="3"/>
      <c r="X304" s="3"/>
      <c r="Y304" s="3"/>
      <c r="Z304" s="3"/>
      <c r="AA304" s="3"/>
      <c r="AB304" s="3"/>
      <c r="AC304" s="3"/>
      <c r="AD304" s="3"/>
      <c r="AE304" s="3"/>
      <c r="AF304" s="3"/>
      <c r="AG304" s="3"/>
      <c r="AH304" s="3"/>
      <c r="AI304" s="3"/>
    </row>
    <row r="305" spans="1:35" ht="12.75">
      <c r="A305" s="3"/>
      <c r="B305" s="3"/>
      <c r="C305" s="3"/>
      <c r="D305" s="3"/>
      <c r="E305" s="3"/>
      <c r="F305" s="3"/>
      <c r="G305" s="156"/>
      <c r="H305" s="3"/>
      <c r="I305" s="3"/>
      <c r="J305" s="3"/>
      <c r="K305" s="3"/>
      <c r="L305" s="3"/>
      <c r="M305" s="4"/>
      <c r="N305" s="319"/>
      <c r="O305" s="157"/>
      <c r="P305" s="3"/>
      <c r="Q305" s="4"/>
      <c r="R305" s="4"/>
      <c r="S305" s="4"/>
      <c r="T305" s="4"/>
      <c r="U305" s="3"/>
      <c r="V305" s="3"/>
      <c r="W305" s="3"/>
      <c r="X305" s="3"/>
      <c r="Y305" s="3"/>
      <c r="Z305" s="3"/>
      <c r="AA305" s="3"/>
      <c r="AB305" s="3"/>
      <c r="AC305" s="3"/>
      <c r="AD305" s="3"/>
      <c r="AE305" s="3"/>
      <c r="AF305" s="3"/>
      <c r="AG305" s="3"/>
      <c r="AH305" s="3"/>
      <c r="AI305" s="3"/>
    </row>
    <row r="306" spans="1:35" ht="12.75">
      <c r="A306" s="3"/>
      <c r="B306" s="3"/>
      <c r="C306" s="3"/>
      <c r="D306" s="3"/>
      <c r="E306" s="3"/>
      <c r="F306" s="3"/>
      <c r="G306" s="156"/>
      <c r="H306" s="3"/>
      <c r="I306" s="3"/>
      <c r="J306" s="3"/>
      <c r="K306" s="3"/>
      <c r="L306" s="3"/>
      <c r="M306" s="4"/>
      <c r="N306" s="319"/>
      <c r="O306" s="157"/>
      <c r="P306" s="3"/>
      <c r="Q306" s="4"/>
      <c r="R306" s="4"/>
      <c r="S306" s="4"/>
      <c r="T306" s="4"/>
      <c r="U306" s="3"/>
      <c r="V306" s="3"/>
      <c r="W306" s="3"/>
      <c r="X306" s="3"/>
      <c r="Y306" s="3"/>
      <c r="Z306" s="3"/>
      <c r="AA306" s="3"/>
      <c r="AB306" s="3"/>
      <c r="AC306" s="3"/>
      <c r="AD306" s="3"/>
      <c r="AE306" s="3"/>
      <c r="AF306" s="3"/>
      <c r="AG306" s="3"/>
      <c r="AH306" s="3"/>
      <c r="AI306" s="3"/>
    </row>
    <row r="307" spans="1:35" ht="12.75">
      <c r="A307" s="3"/>
      <c r="B307" s="3"/>
      <c r="C307" s="3"/>
      <c r="D307" s="3"/>
      <c r="E307" s="3"/>
      <c r="F307" s="3"/>
      <c r="G307" s="156"/>
      <c r="H307" s="3"/>
      <c r="I307" s="3"/>
      <c r="J307" s="3"/>
      <c r="K307" s="3"/>
      <c r="L307" s="3"/>
      <c r="M307" s="4"/>
      <c r="N307" s="319"/>
      <c r="O307" s="157"/>
      <c r="P307" s="3"/>
      <c r="Q307" s="4"/>
      <c r="R307" s="4"/>
      <c r="S307" s="4"/>
      <c r="T307" s="4"/>
      <c r="U307" s="3"/>
      <c r="V307" s="3"/>
      <c r="W307" s="3"/>
      <c r="X307" s="3"/>
      <c r="Y307" s="3"/>
      <c r="Z307" s="3"/>
      <c r="AA307" s="3"/>
      <c r="AB307" s="3"/>
      <c r="AC307" s="3"/>
      <c r="AD307" s="3"/>
      <c r="AE307" s="3"/>
      <c r="AF307" s="3"/>
      <c r="AG307" s="3"/>
      <c r="AH307" s="3"/>
      <c r="AI307" s="3"/>
    </row>
    <row r="308" spans="1:35" ht="12.75">
      <c r="A308" s="3"/>
      <c r="B308" s="3"/>
      <c r="C308" s="3"/>
      <c r="D308" s="3"/>
      <c r="E308" s="3"/>
      <c r="F308" s="3"/>
      <c r="G308" s="156"/>
      <c r="H308" s="3"/>
      <c r="I308" s="3"/>
      <c r="J308" s="3"/>
      <c r="K308" s="3"/>
      <c r="L308" s="3"/>
      <c r="M308" s="4"/>
      <c r="N308" s="319"/>
      <c r="O308" s="157"/>
      <c r="P308" s="3"/>
      <c r="Q308" s="4"/>
      <c r="R308" s="4"/>
      <c r="S308" s="4"/>
      <c r="T308" s="4"/>
      <c r="U308" s="3"/>
      <c r="V308" s="3"/>
      <c r="W308" s="3"/>
      <c r="X308" s="3"/>
      <c r="Y308" s="3"/>
      <c r="Z308" s="3"/>
      <c r="AA308" s="3"/>
      <c r="AB308" s="3"/>
      <c r="AC308" s="3"/>
      <c r="AD308" s="3"/>
      <c r="AE308" s="3"/>
      <c r="AF308" s="3"/>
      <c r="AG308" s="3"/>
      <c r="AH308" s="3"/>
      <c r="AI308" s="3"/>
    </row>
    <row r="309" spans="1:35" ht="12.75">
      <c r="A309" s="3"/>
      <c r="B309" s="3"/>
      <c r="C309" s="3"/>
      <c r="D309" s="3"/>
      <c r="E309" s="3"/>
      <c r="F309" s="3"/>
      <c r="G309" s="156"/>
      <c r="H309" s="3"/>
      <c r="I309" s="3"/>
      <c r="J309" s="3"/>
      <c r="K309" s="3"/>
      <c r="L309" s="3"/>
      <c r="M309" s="4"/>
      <c r="N309" s="319"/>
      <c r="O309" s="157"/>
      <c r="P309" s="3"/>
      <c r="Q309" s="4"/>
      <c r="R309" s="4"/>
      <c r="S309" s="4"/>
      <c r="T309" s="4"/>
      <c r="U309" s="3"/>
      <c r="V309" s="3"/>
      <c r="W309" s="3"/>
      <c r="X309" s="3"/>
      <c r="Y309" s="3"/>
      <c r="Z309" s="3"/>
      <c r="AA309" s="3"/>
      <c r="AB309" s="3"/>
      <c r="AC309" s="3"/>
      <c r="AD309" s="3"/>
      <c r="AE309" s="3"/>
      <c r="AF309" s="3"/>
      <c r="AG309" s="3"/>
      <c r="AH309" s="3"/>
      <c r="AI309" s="3"/>
    </row>
    <row r="310" spans="1:35" ht="12.75">
      <c r="A310" s="3"/>
      <c r="B310" s="3"/>
      <c r="C310" s="3"/>
      <c r="D310" s="3"/>
      <c r="E310" s="3"/>
      <c r="F310" s="3"/>
      <c r="G310" s="156"/>
      <c r="H310" s="3"/>
      <c r="I310" s="3"/>
      <c r="J310" s="3"/>
      <c r="K310" s="3"/>
      <c r="L310" s="3"/>
      <c r="M310" s="4"/>
      <c r="N310" s="319"/>
      <c r="O310" s="157"/>
      <c r="P310" s="3"/>
      <c r="Q310" s="4"/>
      <c r="R310" s="4"/>
      <c r="S310" s="4"/>
      <c r="T310" s="4"/>
      <c r="U310" s="3"/>
      <c r="V310" s="3"/>
      <c r="W310" s="3"/>
      <c r="X310" s="3"/>
      <c r="Y310" s="3"/>
      <c r="Z310" s="3"/>
      <c r="AA310" s="3"/>
      <c r="AB310" s="3"/>
      <c r="AC310" s="3"/>
      <c r="AD310" s="3"/>
      <c r="AE310" s="3"/>
      <c r="AF310" s="3"/>
      <c r="AG310" s="3"/>
      <c r="AH310" s="3"/>
      <c r="AI310" s="3"/>
    </row>
    <row r="311" spans="1:35" ht="12.75">
      <c r="A311" s="3"/>
      <c r="B311" s="3"/>
      <c r="C311" s="3"/>
      <c r="D311" s="3"/>
      <c r="E311" s="3"/>
      <c r="F311" s="3"/>
      <c r="G311" s="156"/>
      <c r="H311" s="3"/>
      <c r="I311" s="3"/>
      <c r="J311" s="3"/>
      <c r="K311" s="3"/>
      <c r="L311" s="3"/>
      <c r="M311" s="4"/>
      <c r="N311" s="319"/>
      <c r="O311" s="157"/>
      <c r="P311" s="3"/>
      <c r="Q311" s="4"/>
      <c r="R311" s="4"/>
      <c r="S311" s="4"/>
      <c r="T311" s="4"/>
      <c r="U311" s="3"/>
      <c r="V311" s="3"/>
      <c r="W311" s="3"/>
      <c r="X311" s="3"/>
      <c r="Y311" s="3"/>
      <c r="Z311" s="3"/>
      <c r="AA311" s="3"/>
      <c r="AB311" s="3"/>
      <c r="AC311" s="3"/>
      <c r="AD311" s="3"/>
      <c r="AE311" s="3"/>
      <c r="AF311" s="3"/>
      <c r="AG311" s="3"/>
      <c r="AH311" s="3"/>
      <c r="AI311" s="3"/>
    </row>
    <row r="312" spans="1:35" ht="12.75">
      <c r="A312" s="3"/>
      <c r="B312" s="3"/>
      <c r="C312" s="3"/>
      <c r="D312" s="3"/>
      <c r="E312" s="3"/>
      <c r="F312" s="3"/>
      <c r="G312" s="156"/>
      <c r="H312" s="3"/>
      <c r="I312" s="3"/>
      <c r="J312" s="3"/>
      <c r="K312" s="3"/>
      <c r="L312" s="3"/>
      <c r="M312" s="4"/>
      <c r="N312" s="319"/>
      <c r="O312" s="157"/>
      <c r="P312" s="3"/>
      <c r="Q312" s="4"/>
      <c r="R312" s="4"/>
      <c r="S312" s="4"/>
      <c r="T312" s="4"/>
      <c r="U312" s="3"/>
      <c r="V312" s="3"/>
      <c r="W312" s="3"/>
      <c r="X312" s="3"/>
      <c r="Y312" s="3"/>
      <c r="Z312" s="3"/>
      <c r="AA312" s="3"/>
      <c r="AB312" s="3"/>
      <c r="AC312" s="3"/>
      <c r="AD312" s="3"/>
      <c r="AE312" s="3"/>
      <c r="AF312" s="3"/>
      <c r="AG312" s="3"/>
      <c r="AH312" s="3"/>
      <c r="AI312" s="3"/>
    </row>
    <row r="313" spans="1:35" ht="12.75">
      <c r="A313" s="3"/>
      <c r="B313" s="3"/>
      <c r="C313" s="3"/>
      <c r="D313" s="3"/>
      <c r="E313" s="3"/>
      <c r="F313" s="3"/>
      <c r="G313" s="156"/>
      <c r="H313" s="3"/>
      <c r="I313" s="3"/>
      <c r="J313" s="3"/>
      <c r="K313" s="3"/>
      <c r="L313" s="3"/>
      <c r="M313" s="4"/>
      <c r="N313" s="319"/>
      <c r="O313" s="157"/>
      <c r="P313" s="3"/>
      <c r="Q313" s="4"/>
      <c r="R313" s="4"/>
      <c r="S313" s="4"/>
      <c r="T313" s="4"/>
      <c r="U313" s="3"/>
      <c r="V313" s="3"/>
      <c r="W313" s="3"/>
      <c r="X313" s="3"/>
      <c r="Y313" s="3"/>
      <c r="Z313" s="3"/>
      <c r="AA313" s="3"/>
      <c r="AB313" s="3"/>
      <c r="AC313" s="3"/>
      <c r="AD313" s="3"/>
      <c r="AE313" s="3"/>
      <c r="AF313" s="3"/>
      <c r="AG313" s="3"/>
      <c r="AH313" s="3"/>
      <c r="AI313" s="3"/>
    </row>
    <row r="314" spans="1:35" ht="12.75">
      <c r="A314" s="3"/>
      <c r="B314" s="3"/>
      <c r="C314" s="3"/>
      <c r="D314" s="3"/>
      <c r="E314" s="3"/>
      <c r="F314" s="3"/>
      <c r="G314" s="156"/>
      <c r="H314" s="3"/>
      <c r="I314" s="3"/>
      <c r="J314" s="3"/>
      <c r="K314" s="3"/>
      <c r="L314" s="3"/>
      <c r="M314" s="4"/>
      <c r="N314" s="319"/>
      <c r="O314" s="157"/>
      <c r="P314" s="3"/>
      <c r="Q314" s="4"/>
      <c r="R314" s="4"/>
      <c r="S314" s="4"/>
      <c r="T314" s="4"/>
      <c r="U314" s="3"/>
      <c r="V314" s="3"/>
      <c r="W314" s="3"/>
      <c r="X314" s="3"/>
      <c r="Y314" s="3"/>
      <c r="Z314" s="3"/>
      <c r="AA314" s="3"/>
      <c r="AB314" s="3"/>
      <c r="AC314" s="3"/>
      <c r="AD314" s="3"/>
      <c r="AE314" s="3"/>
      <c r="AF314" s="3"/>
      <c r="AG314" s="3"/>
      <c r="AH314" s="3"/>
      <c r="AI314" s="3"/>
    </row>
    <row r="315" spans="1:35" ht="12.75">
      <c r="A315" s="3"/>
      <c r="B315" s="3"/>
      <c r="C315" s="3"/>
      <c r="D315" s="3"/>
      <c r="E315" s="3"/>
      <c r="F315" s="3"/>
      <c r="G315" s="156"/>
      <c r="H315" s="3"/>
      <c r="I315" s="3"/>
      <c r="J315" s="3"/>
      <c r="K315" s="3"/>
      <c r="L315" s="3"/>
      <c r="M315" s="4"/>
      <c r="N315" s="319"/>
      <c r="O315" s="157"/>
      <c r="P315" s="3"/>
      <c r="Q315" s="4"/>
      <c r="R315" s="4"/>
      <c r="S315" s="4"/>
      <c r="T315" s="4"/>
      <c r="U315" s="3"/>
      <c r="V315" s="3"/>
      <c r="W315" s="3"/>
      <c r="X315" s="3"/>
      <c r="Y315" s="3"/>
      <c r="Z315" s="3"/>
      <c r="AA315" s="3"/>
      <c r="AB315" s="3"/>
      <c r="AC315" s="3"/>
      <c r="AD315" s="3"/>
      <c r="AE315" s="3"/>
      <c r="AF315" s="3"/>
      <c r="AG315" s="3"/>
      <c r="AH315" s="3"/>
      <c r="AI315" s="3"/>
    </row>
    <row r="316" spans="1:35" ht="12.75">
      <c r="A316" s="3"/>
      <c r="B316" s="3"/>
      <c r="C316" s="3"/>
      <c r="D316" s="3"/>
      <c r="E316" s="3"/>
      <c r="F316" s="3"/>
      <c r="G316" s="156"/>
      <c r="H316" s="3"/>
      <c r="I316" s="3"/>
      <c r="J316" s="3"/>
      <c r="K316" s="3"/>
      <c r="L316" s="3"/>
      <c r="M316" s="4"/>
      <c r="N316" s="319"/>
      <c r="O316" s="157"/>
      <c r="P316" s="3"/>
      <c r="Q316" s="4"/>
      <c r="R316" s="4"/>
      <c r="S316" s="4"/>
      <c r="T316" s="4"/>
      <c r="U316" s="3"/>
      <c r="V316" s="3"/>
      <c r="W316" s="3"/>
      <c r="X316" s="3"/>
      <c r="Y316" s="3"/>
      <c r="Z316" s="3"/>
      <c r="AA316" s="3"/>
      <c r="AB316" s="3"/>
      <c r="AC316" s="3"/>
      <c r="AD316" s="3"/>
      <c r="AE316" s="3"/>
      <c r="AF316" s="3"/>
      <c r="AG316" s="3"/>
      <c r="AH316" s="3"/>
      <c r="AI316" s="3"/>
    </row>
    <row r="317" spans="1:35" ht="12.75">
      <c r="A317" s="3"/>
      <c r="B317" s="3"/>
      <c r="C317" s="3"/>
      <c r="D317" s="3"/>
      <c r="E317" s="3"/>
      <c r="F317" s="3"/>
      <c r="G317" s="156"/>
      <c r="H317" s="3"/>
      <c r="I317" s="3"/>
      <c r="J317" s="3"/>
      <c r="K317" s="3"/>
      <c r="L317" s="3"/>
      <c r="M317" s="4"/>
      <c r="N317" s="319"/>
      <c r="O317" s="157"/>
      <c r="P317" s="3"/>
      <c r="Q317" s="4"/>
      <c r="R317" s="4"/>
      <c r="S317" s="4"/>
      <c r="T317" s="4"/>
      <c r="U317" s="3"/>
      <c r="V317" s="3"/>
      <c r="W317" s="3"/>
      <c r="X317" s="3"/>
      <c r="Y317" s="3"/>
      <c r="Z317" s="3"/>
      <c r="AA317" s="3"/>
      <c r="AB317" s="3"/>
      <c r="AC317" s="3"/>
      <c r="AD317" s="3"/>
      <c r="AE317" s="3"/>
      <c r="AF317" s="3"/>
      <c r="AG317" s="3"/>
      <c r="AH317" s="3"/>
      <c r="AI317" s="3"/>
    </row>
    <row r="318" spans="1:35" ht="12.75">
      <c r="A318" s="3"/>
      <c r="B318" s="3"/>
      <c r="C318" s="3"/>
      <c r="D318" s="3"/>
      <c r="E318" s="3"/>
      <c r="F318" s="3"/>
      <c r="G318" s="156"/>
      <c r="H318" s="3"/>
      <c r="I318" s="3"/>
      <c r="J318" s="3"/>
      <c r="K318" s="3"/>
      <c r="L318" s="3"/>
      <c r="M318" s="4"/>
      <c r="N318" s="319"/>
      <c r="O318" s="157"/>
      <c r="P318" s="3"/>
      <c r="Q318" s="4"/>
      <c r="R318" s="4"/>
      <c r="S318" s="4"/>
      <c r="T318" s="4"/>
      <c r="U318" s="3"/>
      <c r="V318" s="3"/>
      <c r="W318" s="3"/>
      <c r="X318" s="3"/>
      <c r="Y318" s="3"/>
      <c r="Z318" s="3"/>
      <c r="AA318" s="3"/>
      <c r="AB318" s="3"/>
      <c r="AC318" s="3"/>
      <c r="AD318" s="3"/>
      <c r="AE318" s="3"/>
      <c r="AF318" s="3"/>
      <c r="AG318" s="3"/>
      <c r="AH318" s="3"/>
      <c r="AI318" s="3"/>
    </row>
    <row r="319" spans="1:35" ht="12.75">
      <c r="A319" s="3"/>
      <c r="B319" s="3"/>
      <c r="C319" s="3"/>
      <c r="D319" s="3"/>
      <c r="E319" s="3"/>
      <c r="F319" s="3"/>
      <c r="G319" s="156"/>
      <c r="H319" s="3"/>
      <c r="I319" s="3"/>
      <c r="J319" s="3"/>
      <c r="K319" s="3"/>
      <c r="L319" s="3"/>
      <c r="M319" s="4"/>
      <c r="N319" s="319"/>
      <c r="O319" s="157"/>
      <c r="P319" s="3"/>
      <c r="Q319" s="4"/>
      <c r="R319" s="4"/>
      <c r="S319" s="4"/>
      <c r="T319" s="4"/>
      <c r="U319" s="3"/>
      <c r="V319" s="3"/>
      <c r="W319" s="3"/>
      <c r="X319" s="3"/>
      <c r="Y319" s="3"/>
      <c r="Z319" s="3"/>
      <c r="AA319" s="3"/>
      <c r="AB319" s="3"/>
      <c r="AC319" s="3"/>
      <c r="AD319" s="3"/>
      <c r="AE319" s="3"/>
      <c r="AF319" s="3"/>
      <c r="AG319" s="3"/>
      <c r="AH319" s="3"/>
      <c r="AI319" s="3"/>
    </row>
    <row r="320" spans="1:35" ht="12.75">
      <c r="A320" s="3"/>
      <c r="B320" s="3"/>
      <c r="C320" s="3"/>
      <c r="D320" s="3"/>
      <c r="E320" s="3"/>
      <c r="F320" s="3"/>
      <c r="G320" s="156"/>
      <c r="H320" s="3"/>
      <c r="I320" s="3"/>
      <c r="J320" s="3"/>
      <c r="K320" s="3"/>
      <c r="L320" s="3"/>
      <c r="M320" s="4"/>
      <c r="N320" s="319"/>
      <c r="O320" s="157"/>
      <c r="P320" s="3"/>
      <c r="Q320" s="4"/>
      <c r="R320" s="4"/>
      <c r="S320" s="4"/>
      <c r="T320" s="4"/>
      <c r="U320" s="3"/>
      <c r="V320" s="3"/>
      <c r="W320" s="3"/>
      <c r="X320" s="3"/>
      <c r="Y320" s="3"/>
      <c r="Z320" s="3"/>
      <c r="AA320" s="3"/>
      <c r="AB320" s="3"/>
      <c r="AC320" s="3"/>
      <c r="AD320" s="3"/>
      <c r="AE320" s="3"/>
      <c r="AF320" s="3"/>
      <c r="AG320" s="3"/>
      <c r="AH320" s="3"/>
      <c r="AI320" s="3"/>
    </row>
    <row r="321" spans="1:35" ht="12.75">
      <c r="A321" s="3"/>
      <c r="B321" s="3"/>
      <c r="C321" s="3"/>
      <c r="D321" s="3"/>
      <c r="E321" s="3"/>
      <c r="F321" s="3"/>
      <c r="G321" s="156"/>
      <c r="H321" s="3"/>
      <c r="I321" s="3"/>
      <c r="J321" s="3"/>
      <c r="K321" s="3"/>
      <c r="L321" s="3"/>
      <c r="M321" s="4"/>
      <c r="N321" s="319"/>
      <c r="O321" s="157"/>
      <c r="P321" s="3"/>
      <c r="Q321" s="4"/>
      <c r="R321" s="4"/>
      <c r="S321" s="4"/>
      <c r="T321" s="4"/>
      <c r="U321" s="3"/>
      <c r="V321" s="3"/>
      <c r="W321" s="3"/>
      <c r="X321" s="3"/>
      <c r="Y321" s="3"/>
      <c r="Z321" s="3"/>
      <c r="AA321" s="3"/>
      <c r="AB321" s="3"/>
      <c r="AC321" s="3"/>
      <c r="AD321" s="3"/>
      <c r="AE321" s="3"/>
      <c r="AF321" s="3"/>
      <c r="AG321" s="3"/>
      <c r="AH321" s="3"/>
      <c r="AI321" s="3"/>
    </row>
    <row r="322" spans="1:35" ht="12.75">
      <c r="A322" s="3"/>
      <c r="B322" s="3"/>
      <c r="C322" s="3"/>
      <c r="D322" s="3"/>
      <c r="E322" s="3"/>
      <c r="F322" s="3"/>
      <c r="G322" s="156"/>
      <c r="H322" s="3"/>
      <c r="I322" s="3"/>
      <c r="J322" s="3"/>
      <c r="K322" s="3"/>
      <c r="L322" s="3"/>
      <c r="M322" s="4"/>
      <c r="N322" s="319"/>
      <c r="O322" s="157"/>
      <c r="P322" s="3"/>
      <c r="Q322" s="4"/>
      <c r="R322" s="4"/>
      <c r="S322" s="4"/>
      <c r="T322" s="4"/>
      <c r="U322" s="3"/>
      <c r="V322" s="3"/>
      <c r="W322" s="3"/>
      <c r="X322" s="3"/>
      <c r="Y322" s="3"/>
      <c r="Z322" s="3"/>
      <c r="AA322" s="3"/>
      <c r="AB322" s="3"/>
      <c r="AC322" s="3"/>
      <c r="AD322" s="3"/>
      <c r="AE322" s="3"/>
      <c r="AF322" s="3"/>
      <c r="AG322" s="3"/>
      <c r="AH322" s="3"/>
      <c r="AI322" s="3"/>
    </row>
    <row r="323" spans="1:35" ht="12.75">
      <c r="A323" s="3"/>
      <c r="B323" s="3"/>
      <c r="C323" s="3"/>
      <c r="D323" s="3"/>
      <c r="E323" s="3"/>
      <c r="F323" s="3"/>
      <c r="G323" s="156"/>
      <c r="H323" s="3"/>
      <c r="I323" s="3"/>
      <c r="J323" s="3"/>
      <c r="K323" s="3"/>
      <c r="L323" s="3"/>
      <c r="M323" s="4"/>
      <c r="N323" s="319"/>
      <c r="O323" s="157"/>
      <c r="P323" s="3"/>
      <c r="Q323" s="4"/>
      <c r="R323" s="4"/>
      <c r="S323" s="4"/>
      <c r="T323" s="4"/>
      <c r="U323" s="3"/>
      <c r="V323" s="3"/>
      <c r="W323" s="3"/>
      <c r="X323" s="3"/>
      <c r="Y323" s="3"/>
      <c r="Z323" s="3"/>
      <c r="AA323" s="3"/>
      <c r="AB323" s="3"/>
      <c r="AC323" s="3"/>
      <c r="AD323" s="3"/>
      <c r="AE323" s="3"/>
      <c r="AF323" s="3"/>
      <c r="AG323" s="3"/>
      <c r="AH323" s="3"/>
      <c r="AI323" s="3"/>
    </row>
    <row r="324" spans="1:35" ht="12.75">
      <c r="A324" s="3"/>
      <c r="B324" s="3"/>
      <c r="C324" s="3"/>
      <c r="D324" s="3"/>
      <c r="E324" s="3"/>
      <c r="F324" s="3"/>
      <c r="G324" s="156"/>
      <c r="H324" s="3"/>
      <c r="I324" s="3"/>
      <c r="J324" s="3"/>
      <c r="K324" s="3"/>
      <c r="L324" s="3"/>
      <c r="M324" s="4"/>
      <c r="N324" s="319"/>
      <c r="O324" s="157"/>
      <c r="P324" s="3"/>
      <c r="Q324" s="4"/>
      <c r="R324" s="4"/>
      <c r="S324" s="4"/>
      <c r="T324" s="4"/>
      <c r="U324" s="3"/>
      <c r="V324" s="3"/>
      <c r="W324" s="3"/>
      <c r="X324" s="3"/>
      <c r="Y324" s="3"/>
      <c r="Z324" s="3"/>
      <c r="AA324" s="3"/>
      <c r="AB324" s="3"/>
      <c r="AC324" s="3"/>
      <c r="AD324" s="3"/>
      <c r="AE324" s="3"/>
      <c r="AF324" s="3"/>
      <c r="AG324" s="3"/>
      <c r="AH324" s="3"/>
      <c r="AI324" s="3"/>
    </row>
    <row r="325" spans="1:35" ht="12.75">
      <c r="A325" s="3"/>
      <c r="B325" s="3"/>
      <c r="C325" s="3"/>
      <c r="D325" s="3"/>
      <c r="E325" s="3"/>
      <c r="F325" s="3"/>
      <c r="G325" s="156"/>
      <c r="H325" s="3"/>
      <c r="I325" s="3"/>
      <c r="J325" s="3"/>
      <c r="K325" s="3"/>
      <c r="L325" s="3"/>
      <c r="M325" s="4"/>
      <c r="N325" s="319"/>
      <c r="O325" s="157"/>
      <c r="P325" s="3"/>
      <c r="Q325" s="4"/>
      <c r="R325" s="4"/>
      <c r="S325" s="4"/>
      <c r="T325" s="4"/>
      <c r="U325" s="3"/>
      <c r="V325" s="3"/>
      <c r="W325" s="3"/>
      <c r="X325" s="3"/>
      <c r="Y325" s="3"/>
      <c r="Z325" s="3"/>
      <c r="AA325" s="3"/>
      <c r="AB325" s="3"/>
      <c r="AC325" s="3"/>
      <c r="AD325" s="3"/>
      <c r="AE325" s="3"/>
      <c r="AF325" s="3"/>
      <c r="AG325" s="3"/>
      <c r="AH325" s="3"/>
      <c r="AI325" s="3"/>
    </row>
    <row r="326" spans="1:35" ht="12.75">
      <c r="A326" s="3"/>
      <c r="B326" s="3"/>
      <c r="C326" s="3"/>
      <c r="D326" s="3"/>
      <c r="E326" s="3"/>
      <c r="F326" s="3"/>
      <c r="G326" s="156"/>
      <c r="H326" s="3"/>
      <c r="I326" s="3"/>
      <c r="J326" s="3"/>
      <c r="K326" s="3"/>
      <c r="L326" s="3"/>
      <c r="M326" s="4"/>
      <c r="N326" s="319"/>
      <c r="O326" s="157"/>
      <c r="P326" s="3"/>
      <c r="Q326" s="4"/>
      <c r="R326" s="4"/>
      <c r="S326" s="4"/>
      <c r="T326" s="4"/>
      <c r="U326" s="3"/>
      <c r="V326" s="3"/>
      <c r="W326" s="3"/>
      <c r="X326" s="3"/>
      <c r="Y326" s="3"/>
      <c r="Z326" s="3"/>
      <c r="AA326" s="3"/>
      <c r="AB326" s="3"/>
      <c r="AC326" s="3"/>
      <c r="AD326" s="3"/>
      <c r="AE326" s="3"/>
      <c r="AF326" s="3"/>
      <c r="AG326" s="3"/>
      <c r="AH326" s="3"/>
      <c r="AI326" s="3"/>
    </row>
    <row r="327" spans="1:35" ht="12.75">
      <c r="A327" s="3"/>
      <c r="B327" s="3"/>
      <c r="C327" s="3"/>
      <c r="D327" s="3"/>
      <c r="E327" s="3"/>
      <c r="F327" s="3"/>
      <c r="G327" s="156"/>
      <c r="H327" s="3"/>
      <c r="I327" s="3"/>
      <c r="J327" s="3"/>
      <c r="K327" s="3"/>
      <c r="L327" s="3"/>
      <c r="M327" s="4"/>
      <c r="N327" s="319"/>
      <c r="O327" s="157"/>
      <c r="P327" s="3"/>
      <c r="Q327" s="4"/>
      <c r="R327" s="4"/>
      <c r="S327" s="4"/>
      <c r="T327" s="4"/>
      <c r="U327" s="3"/>
      <c r="V327" s="3"/>
      <c r="W327" s="3"/>
      <c r="X327" s="3"/>
      <c r="Y327" s="3"/>
      <c r="Z327" s="3"/>
      <c r="AA327" s="3"/>
      <c r="AB327" s="3"/>
      <c r="AC327" s="3"/>
      <c r="AD327" s="3"/>
      <c r="AE327" s="3"/>
      <c r="AF327" s="3"/>
      <c r="AG327" s="3"/>
      <c r="AH327" s="3"/>
      <c r="AI327" s="3"/>
    </row>
    <row r="328" spans="1:35" ht="12.75">
      <c r="A328" s="3"/>
      <c r="B328" s="3"/>
      <c r="C328" s="3"/>
      <c r="D328" s="3"/>
      <c r="E328" s="3"/>
      <c r="F328" s="3"/>
      <c r="G328" s="156"/>
      <c r="H328" s="3"/>
      <c r="I328" s="3"/>
      <c r="J328" s="3"/>
      <c r="K328" s="3"/>
      <c r="L328" s="3"/>
      <c r="M328" s="4"/>
      <c r="N328" s="319"/>
      <c r="O328" s="157"/>
      <c r="P328" s="3"/>
      <c r="Q328" s="4"/>
      <c r="R328" s="4"/>
      <c r="S328" s="4"/>
      <c r="T328" s="4"/>
      <c r="U328" s="3"/>
      <c r="V328" s="3"/>
      <c r="W328" s="3"/>
      <c r="X328" s="3"/>
      <c r="Y328" s="3"/>
      <c r="Z328" s="3"/>
      <c r="AA328" s="3"/>
      <c r="AB328" s="3"/>
      <c r="AC328" s="3"/>
      <c r="AD328" s="3"/>
      <c r="AE328" s="3"/>
      <c r="AF328" s="3"/>
      <c r="AG328" s="3"/>
      <c r="AH328" s="3"/>
      <c r="AI328" s="3"/>
    </row>
    <row r="329" spans="1:35" ht="12.75">
      <c r="A329" s="3"/>
      <c r="B329" s="3"/>
      <c r="C329" s="3"/>
      <c r="D329" s="3"/>
      <c r="E329" s="3"/>
      <c r="F329" s="3"/>
      <c r="G329" s="156"/>
      <c r="H329" s="3"/>
      <c r="I329" s="3"/>
      <c r="J329" s="3"/>
      <c r="K329" s="3"/>
      <c r="L329" s="3"/>
      <c r="M329" s="4"/>
      <c r="N329" s="319"/>
      <c r="O329" s="157"/>
      <c r="P329" s="3"/>
      <c r="Q329" s="4"/>
      <c r="R329" s="4"/>
      <c r="S329" s="4"/>
      <c r="T329" s="4"/>
      <c r="U329" s="3"/>
      <c r="V329" s="3"/>
      <c r="W329" s="3"/>
      <c r="X329" s="3"/>
      <c r="Y329" s="3"/>
      <c r="Z329" s="3"/>
      <c r="AA329" s="3"/>
      <c r="AB329" s="3"/>
      <c r="AC329" s="3"/>
      <c r="AD329" s="3"/>
      <c r="AE329" s="3"/>
      <c r="AF329" s="3"/>
      <c r="AG329" s="3"/>
      <c r="AH329" s="3"/>
      <c r="AI329" s="3"/>
    </row>
    <row r="330" spans="1:35" ht="12.75">
      <c r="A330" s="3"/>
      <c r="B330" s="3"/>
      <c r="C330" s="3"/>
      <c r="D330" s="3"/>
      <c r="E330" s="3"/>
      <c r="F330" s="3"/>
      <c r="G330" s="156"/>
      <c r="H330" s="3"/>
      <c r="I330" s="3"/>
      <c r="J330" s="3"/>
      <c r="K330" s="3"/>
      <c r="L330" s="3"/>
      <c r="M330" s="4"/>
      <c r="N330" s="319"/>
      <c r="O330" s="157"/>
      <c r="P330" s="3"/>
      <c r="Q330" s="4"/>
      <c r="R330" s="4"/>
      <c r="S330" s="4"/>
      <c r="T330" s="4"/>
      <c r="U330" s="3"/>
      <c r="V330" s="3"/>
      <c r="W330" s="3"/>
      <c r="X330" s="3"/>
      <c r="Y330" s="3"/>
      <c r="Z330" s="3"/>
      <c r="AA330" s="3"/>
      <c r="AB330" s="3"/>
      <c r="AC330" s="3"/>
      <c r="AD330" s="3"/>
      <c r="AE330" s="3"/>
      <c r="AF330" s="3"/>
      <c r="AG330" s="3"/>
      <c r="AH330" s="3"/>
      <c r="AI330" s="3"/>
    </row>
    <row r="331" spans="1:35" ht="12.75">
      <c r="A331" s="3"/>
      <c r="B331" s="3"/>
      <c r="C331" s="3"/>
      <c r="D331" s="3"/>
      <c r="E331" s="3"/>
      <c r="F331" s="3"/>
      <c r="G331" s="156"/>
      <c r="H331" s="3"/>
      <c r="I331" s="3"/>
      <c r="J331" s="3"/>
      <c r="K331" s="3"/>
      <c r="L331" s="3"/>
      <c r="M331" s="4"/>
      <c r="N331" s="319"/>
      <c r="O331" s="157"/>
      <c r="P331" s="3"/>
      <c r="Q331" s="4"/>
      <c r="R331" s="4"/>
      <c r="S331" s="4"/>
      <c r="T331" s="4"/>
      <c r="U331" s="3"/>
      <c r="V331" s="3"/>
      <c r="W331" s="3"/>
      <c r="X331" s="3"/>
      <c r="Y331" s="3"/>
      <c r="Z331" s="3"/>
      <c r="AA331" s="3"/>
      <c r="AB331" s="3"/>
      <c r="AC331" s="3"/>
      <c r="AD331" s="3"/>
      <c r="AE331" s="3"/>
      <c r="AF331" s="3"/>
      <c r="AG331" s="3"/>
      <c r="AH331" s="3"/>
      <c r="AI331" s="3"/>
    </row>
    <row r="332" spans="1:35" ht="12.75">
      <c r="A332" s="3"/>
      <c r="B332" s="3"/>
      <c r="C332" s="3"/>
      <c r="D332" s="3"/>
      <c r="E332" s="3"/>
      <c r="F332" s="3"/>
      <c r="G332" s="156"/>
      <c r="H332" s="3"/>
      <c r="I332" s="3"/>
      <c r="J332" s="3"/>
      <c r="K332" s="3"/>
      <c r="L332" s="3"/>
      <c r="M332" s="4"/>
      <c r="N332" s="319"/>
      <c r="O332" s="157"/>
      <c r="P332" s="3"/>
      <c r="Q332" s="4"/>
      <c r="R332" s="4"/>
      <c r="S332" s="4"/>
      <c r="T332" s="4"/>
      <c r="U332" s="3"/>
      <c r="V332" s="3"/>
      <c r="W332" s="3"/>
      <c r="X332" s="3"/>
      <c r="Y332" s="3"/>
      <c r="Z332" s="3"/>
      <c r="AA332" s="3"/>
      <c r="AB332" s="3"/>
      <c r="AC332" s="3"/>
      <c r="AD332" s="3"/>
      <c r="AE332" s="3"/>
      <c r="AF332" s="3"/>
      <c r="AG332" s="3"/>
      <c r="AH332" s="3"/>
      <c r="AI332" s="3"/>
    </row>
    <row r="333" spans="1:35" ht="12.75">
      <c r="A333" s="3"/>
      <c r="B333" s="3"/>
      <c r="C333" s="3"/>
      <c r="D333" s="3"/>
      <c r="E333" s="3"/>
      <c r="F333" s="3"/>
      <c r="G333" s="156"/>
      <c r="H333" s="3"/>
      <c r="I333" s="3"/>
      <c r="J333" s="3"/>
      <c r="K333" s="3"/>
      <c r="L333" s="3"/>
      <c r="M333" s="4"/>
      <c r="N333" s="319"/>
      <c r="O333" s="157"/>
      <c r="P333" s="3"/>
      <c r="Q333" s="4"/>
      <c r="R333" s="4"/>
      <c r="S333" s="4"/>
      <c r="T333" s="4"/>
      <c r="U333" s="3"/>
      <c r="V333" s="3"/>
      <c r="W333" s="3"/>
      <c r="X333" s="3"/>
      <c r="Y333" s="3"/>
      <c r="Z333" s="3"/>
      <c r="AA333" s="3"/>
      <c r="AB333" s="3"/>
      <c r="AC333" s="3"/>
      <c r="AD333" s="3"/>
      <c r="AE333" s="3"/>
      <c r="AF333" s="3"/>
      <c r="AG333" s="3"/>
      <c r="AH333" s="3"/>
      <c r="AI333" s="3"/>
    </row>
    <row r="334" spans="1:35" ht="12.75">
      <c r="A334" s="3"/>
      <c r="B334" s="3"/>
      <c r="C334" s="3"/>
      <c r="D334" s="3"/>
      <c r="E334" s="3"/>
      <c r="F334" s="3"/>
      <c r="G334" s="156"/>
      <c r="H334" s="3"/>
      <c r="I334" s="3"/>
      <c r="J334" s="3"/>
      <c r="K334" s="3"/>
      <c r="L334" s="3"/>
      <c r="M334" s="4"/>
      <c r="N334" s="319"/>
      <c r="O334" s="157"/>
      <c r="P334" s="3"/>
      <c r="Q334" s="4"/>
      <c r="R334" s="4"/>
      <c r="S334" s="4"/>
      <c r="T334" s="4"/>
      <c r="U334" s="3"/>
      <c r="V334" s="3"/>
      <c r="W334" s="3"/>
      <c r="X334" s="3"/>
      <c r="Y334" s="3"/>
      <c r="Z334" s="3"/>
      <c r="AA334" s="3"/>
      <c r="AB334" s="3"/>
      <c r="AC334" s="3"/>
      <c r="AD334" s="3"/>
      <c r="AE334" s="3"/>
      <c r="AF334" s="3"/>
      <c r="AG334" s="3"/>
      <c r="AH334" s="3"/>
      <c r="AI334" s="3"/>
    </row>
    <row r="335" spans="1:35" ht="12.75">
      <c r="A335" s="3"/>
      <c r="B335" s="3"/>
      <c r="C335" s="3"/>
      <c r="D335" s="3"/>
      <c r="E335" s="3"/>
      <c r="F335" s="3"/>
      <c r="G335" s="156"/>
      <c r="H335" s="3"/>
      <c r="I335" s="3"/>
      <c r="J335" s="3"/>
      <c r="K335" s="3"/>
      <c r="L335" s="3"/>
      <c r="M335" s="4"/>
      <c r="N335" s="319"/>
      <c r="O335" s="157"/>
      <c r="P335" s="3"/>
      <c r="Q335" s="4"/>
      <c r="R335" s="4"/>
      <c r="S335" s="4"/>
      <c r="T335" s="4"/>
      <c r="U335" s="3"/>
      <c r="V335" s="3"/>
      <c r="W335" s="3"/>
      <c r="X335" s="3"/>
      <c r="Y335" s="3"/>
      <c r="Z335" s="3"/>
      <c r="AA335" s="3"/>
      <c r="AB335" s="3"/>
      <c r="AC335" s="3"/>
      <c r="AD335" s="3"/>
      <c r="AE335" s="3"/>
      <c r="AF335" s="3"/>
      <c r="AG335" s="3"/>
      <c r="AH335" s="3"/>
      <c r="AI335" s="3"/>
    </row>
    <row r="336" spans="1:35" ht="12.75">
      <c r="A336" s="3"/>
      <c r="B336" s="3"/>
      <c r="C336" s="3"/>
      <c r="D336" s="3"/>
      <c r="E336" s="3"/>
      <c r="F336" s="3"/>
      <c r="G336" s="156"/>
      <c r="H336" s="3"/>
      <c r="I336" s="3"/>
      <c r="J336" s="3"/>
      <c r="K336" s="3"/>
      <c r="L336" s="3"/>
      <c r="M336" s="4"/>
      <c r="N336" s="319"/>
      <c r="O336" s="157"/>
      <c r="P336" s="3"/>
      <c r="Q336" s="4"/>
      <c r="R336" s="4"/>
      <c r="S336" s="4"/>
      <c r="T336" s="4"/>
      <c r="U336" s="3"/>
      <c r="V336" s="3"/>
      <c r="W336" s="3"/>
      <c r="X336" s="3"/>
      <c r="Y336" s="3"/>
      <c r="Z336" s="3"/>
      <c r="AA336" s="3"/>
      <c r="AB336" s="3"/>
      <c r="AC336" s="3"/>
      <c r="AD336" s="3"/>
      <c r="AE336" s="3"/>
      <c r="AF336" s="3"/>
      <c r="AG336" s="3"/>
      <c r="AH336" s="3"/>
      <c r="AI336" s="3"/>
    </row>
    <row r="337" spans="1:35" ht="12.75">
      <c r="A337" s="3"/>
      <c r="B337" s="3"/>
      <c r="C337" s="3"/>
      <c r="D337" s="3"/>
      <c r="E337" s="3"/>
      <c r="F337" s="3"/>
      <c r="G337" s="156"/>
      <c r="H337" s="3"/>
      <c r="I337" s="3"/>
      <c r="J337" s="3"/>
      <c r="K337" s="3"/>
      <c r="L337" s="3"/>
      <c r="M337" s="4"/>
      <c r="N337" s="319"/>
      <c r="O337" s="157"/>
      <c r="P337" s="3"/>
      <c r="Q337" s="4"/>
      <c r="R337" s="4"/>
      <c r="S337" s="4"/>
      <c r="T337" s="4"/>
      <c r="U337" s="3"/>
      <c r="V337" s="3"/>
      <c r="W337" s="3"/>
      <c r="X337" s="3"/>
      <c r="Y337" s="3"/>
      <c r="Z337" s="3"/>
      <c r="AA337" s="3"/>
      <c r="AB337" s="3"/>
      <c r="AC337" s="3"/>
      <c r="AD337" s="3"/>
      <c r="AE337" s="3"/>
      <c r="AF337" s="3"/>
      <c r="AG337" s="3"/>
      <c r="AH337" s="3"/>
      <c r="AI337" s="3"/>
    </row>
    <row r="338" spans="1:35" ht="12.75">
      <c r="A338" s="3"/>
      <c r="B338" s="3"/>
      <c r="C338" s="3"/>
      <c r="D338" s="3"/>
      <c r="E338" s="3"/>
      <c r="F338" s="3"/>
      <c r="G338" s="156"/>
      <c r="H338" s="3"/>
      <c r="I338" s="3"/>
      <c r="J338" s="3"/>
      <c r="K338" s="3"/>
      <c r="L338" s="3"/>
      <c r="M338" s="4"/>
      <c r="N338" s="319"/>
      <c r="O338" s="157"/>
      <c r="P338" s="3"/>
      <c r="Q338" s="4"/>
      <c r="R338" s="4"/>
      <c r="S338" s="4"/>
      <c r="T338" s="4"/>
      <c r="U338" s="3"/>
      <c r="V338" s="3"/>
      <c r="W338" s="3"/>
      <c r="X338" s="3"/>
      <c r="Y338" s="3"/>
      <c r="Z338" s="3"/>
      <c r="AA338" s="3"/>
      <c r="AB338" s="3"/>
      <c r="AC338" s="3"/>
      <c r="AD338" s="3"/>
      <c r="AE338" s="3"/>
      <c r="AF338" s="3"/>
      <c r="AG338" s="3"/>
      <c r="AH338" s="3"/>
      <c r="AI338" s="3"/>
    </row>
    <row r="339" spans="1:35" ht="12.75">
      <c r="A339" s="3"/>
      <c r="B339" s="3"/>
      <c r="C339" s="3"/>
      <c r="D339" s="3"/>
      <c r="E339" s="3"/>
      <c r="F339" s="3"/>
      <c r="G339" s="156"/>
      <c r="H339" s="3"/>
      <c r="I339" s="3"/>
      <c r="J339" s="3"/>
      <c r="K339" s="3"/>
      <c r="L339" s="3"/>
      <c r="M339" s="4"/>
      <c r="N339" s="319"/>
      <c r="O339" s="157"/>
      <c r="P339" s="3"/>
      <c r="Q339" s="4"/>
      <c r="R339" s="4"/>
      <c r="S339" s="4"/>
      <c r="T339" s="4"/>
      <c r="U339" s="3"/>
      <c r="V339" s="3"/>
      <c r="W339" s="3"/>
      <c r="X339" s="3"/>
      <c r="Y339" s="3"/>
      <c r="Z339" s="3"/>
      <c r="AA339" s="3"/>
      <c r="AB339" s="3"/>
      <c r="AC339" s="3"/>
      <c r="AD339" s="3"/>
      <c r="AE339" s="3"/>
      <c r="AF339" s="3"/>
      <c r="AG339" s="3"/>
      <c r="AH339" s="3"/>
      <c r="AI339" s="3"/>
    </row>
    <row r="340" spans="1:35" ht="12.75">
      <c r="A340" s="3"/>
      <c r="B340" s="3"/>
      <c r="C340" s="3"/>
      <c r="D340" s="3"/>
      <c r="E340" s="3"/>
      <c r="F340" s="3"/>
      <c r="G340" s="156"/>
      <c r="H340" s="3"/>
      <c r="I340" s="3"/>
      <c r="J340" s="3"/>
      <c r="K340" s="3"/>
      <c r="L340" s="3"/>
      <c r="M340" s="4"/>
      <c r="N340" s="319"/>
      <c r="O340" s="157"/>
      <c r="P340" s="3"/>
      <c r="Q340" s="4"/>
      <c r="R340" s="4"/>
      <c r="S340" s="4"/>
      <c r="T340" s="4"/>
      <c r="U340" s="3"/>
      <c r="V340" s="3"/>
      <c r="W340" s="3"/>
      <c r="X340" s="3"/>
      <c r="Y340" s="3"/>
      <c r="Z340" s="3"/>
      <c r="AA340" s="3"/>
      <c r="AB340" s="3"/>
      <c r="AC340" s="3"/>
      <c r="AD340" s="3"/>
      <c r="AE340" s="3"/>
      <c r="AF340" s="3"/>
      <c r="AG340" s="3"/>
      <c r="AH340" s="3"/>
      <c r="AI340" s="3"/>
    </row>
    <row r="341" spans="1:35" ht="12.75">
      <c r="A341" s="3"/>
      <c r="B341" s="3"/>
      <c r="C341" s="3"/>
      <c r="D341" s="3"/>
      <c r="E341" s="3"/>
      <c r="F341" s="3"/>
      <c r="G341" s="156"/>
      <c r="H341" s="3"/>
      <c r="I341" s="3"/>
      <c r="J341" s="3"/>
      <c r="K341" s="3"/>
      <c r="L341" s="3"/>
      <c r="M341" s="4"/>
      <c r="N341" s="319"/>
      <c r="O341" s="157"/>
      <c r="P341" s="3"/>
      <c r="Q341" s="4"/>
      <c r="R341" s="4"/>
      <c r="S341" s="4"/>
      <c r="T341" s="4"/>
      <c r="U341" s="3"/>
      <c r="V341" s="3"/>
      <c r="W341" s="3"/>
      <c r="X341" s="3"/>
      <c r="Y341" s="3"/>
      <c r="Z341" s="3"/>
      <c r="AA341" s="3"/>
      <c r="AB341" s="3"/>
      <c r="AC341" s="3"/>
      <c r="AD341" s="3"/>
      <c r="AE341" s="3"/>
      <c r="AF341" s="3"/>
      <c r="AG341" s="3"/>
      <c r="AH341" s="3"/>
      <c r="AI341" s="3"/>
    </row>
    <row r="342" spans="1:35" ht="12.75">
      <c r="A342" s="3"/>
      <c r="B342" s="3"/>
      <c r="C342" s="3"/>
      <c r="D342" s="3"/>
      <c r="E342" s="3"/>
      <c r="F342" s="3"/>
      <c r="G342" s="156"/>
      <c r="H342" s="3"/>
      <c r="I342" s="3"/>
      <c r="J342" s="3"/>
      <c r="K342" s="3"/>
      <c r="L342" s="3"/>
      <c r="M342" s="4"/>
      <c r="N342" s="319"/>
      <c r="O342" s="157"/>
      <c r="P342" s="3"/>
      <c r="Q342" s="4"/>
      <c r="R342" s="4"/>
      <c r="S342" s="4"/>
      <c r="T342" s="4"/>
      <c r="U342" s="3"/>
      <c r="V342" s="3"/>
      <c r="W342" s="3"/>
      <c r="X342" s="3"/>
      <c r="Y342" s="3"/>
      <c r="Z342" s="3"/>
      <c r="AA342" s="3"/>
      <c r="AB342" s="3"/>
      <c r="AC342" s="3"/>
      <c r="AD342" s="3"/>
      <c r="AE342" s="3"/>
      <c r="AF342" s="3"/>
      <c r="AG342" s="3"/>
      <c r="AH342" s="3"/>
      <c r="AI342" s="3"/>
    </row>
    <row r="343" spans="1:35" ht="12.75">
      <c r="A343" s="3"/>
      <c r="B343" s="3"/>
      <c r="C343" s="3"/>
      <c r="D343" s="3"/>
      <c r="E343" s="3"/>
      <c r="F343" s="3"/>
      <c r="G343" s="156"/>
      <c r="H343" s="3"/>
      <c r="I343" s="3"/>
      <c r="J343" s="3"/>
      <c r="K343" s="3"/>
      <c r="L343" s="3"/>
      <c r="M343" s="4"/>
      <c r="N343" s="319"/>
      <c r="O343" s="157"/>
      <c r="P343" s="3"/>
      <c r="Q343" s="4"/>
      <c r="R343" s="4"/>
      <c r="S343" s="4"/>
      <c r="T343" s="4"/>
      <c r="U343" s="3"/>
      <c r="V343" s="3"/>
      <c r="W343" s="3"/>
      <c r="X343" s="3"/>
      <c r="Y343" s="3"/>
      <c r="Z343" s="3"/>
      <c r="AA343" s="3"/>
      <c r="AB343" s="3"/>
      <c r="AC343" s="3"/>
      <c r="AD343" s="3"/>
      <c r="AE343" s="3"/>
      <c r="AF343" s="3"/>
      <c r="AG343" s="3"/>
      <c r="AH343" s="3"/>
      <c r="AI343" s="3"/>
    </row>
    <row r="344" spans="1:35" ht="12.75">
      <c r="A344" s="3"/>
      <c r="B344" s="3"/>
      <c r="C344" s="3"/>
      <c r="D344" s="3"/>
      <c r="E344" s="3"/>
      <c r="F344" s="3"/>
      <c r="G344" s="156"/>
      <c r="H344" s="3"/>
      <c r="I344" s="3"/>
      <c r="J344" s="3"/>
      <c r="K344" s="3"/>
      <c r="L344" s="3"/>
      <c r="M344" s="4"/>
      <c r="N344" s="319"/>
      <c r="O344" s="157"/>
      <c r="P344" s="3"/>
      <c r="Q344" s="4"/>
      <c r="R344" s="4"/>
      <c r="S344" s="4"/>
      <c r="T344" s="4"/>
      <c r="U344" s="3"/>
      <c r="V344" s="3"/>
      <c r="W344" s="3"/>
      <c r="X344" s="3"/>
      <c r="Y344" s="3"/>
      <c r="Z344" s="3"/>
      <c r="AA344" s="3"/>
      <c r="AB344" s="3"/>
      <c r="AC344" s="3"/>
      <c r="AD344" s="3"/>
      <c r="AE344" s="3"/>
      <c r="AF344" s="3"/>
      <c r="AG344" s="3"/>
      <c r="AH344" s="3"/>
      <c r="AI344" s="3"/>
    </row>
    <row r="345" spans="1:35" ht="12.75">
      <c r="A345" s="3"/>
      <c r="B345" s="3"/>
      <c r="C345" s="3"/>
      <c r="D345" s="3"/>
      <c r="E345" s="3"/>
      <c r="F345" s="3"/>
      <c r="G345" s="156"/>
      <c r="H345" s="3"/>
      <c r="I345" s="3"/>
      <c r="J345" s="3"/>
      <c r="K345" s="3"/>
      <c r="L345" s="3"/>
      <c r="M345" s="4"/>
      <c r="N345" s="319"/>
      <c r="O345" s="157"/>
      <c r="P345" s="3"/>
      <c r="Q345" s="4"/>
      <c r="R345" s="4"/>
      <c r="S345" s="4"/>
      <c r="T345" s="4"/>
      <c r="U345" s="3"/>
      <c r="V345" s="3"/>
      <c r="W345" s="3"/>
      <c r="X345" s="3"/>
      <c r="Y345" s="3"/>
      <c r="Z345" s="3"/>
      <c r="AA345" s="3"/>
      <c r="AB345" s="3"/>
      <c r="AC345" s="3"/>
      <c r="AD345" s="3"/>
      <c r="AE345" s="3"/>
      <c r="AF345" s="3"/>
      <c r="AG345" s="3"/>
      <c r="AH345" s="3"/>
      <c r="AI345" s="3"/>
    </row>
    <row r="346" spans="1:35" ht="12.75">
      <c r="A346" s="3"/>
      <c r="B346" s="3"/>
      <c r="C346" s="3"/>
      <c r="D346" s="3"/>
      <c r="E346" s="3"/>
      <c r="F346" s="3"/>
      <c r="G346" s="156"/>
      <c r="H346" s="3"/>
      <c r="I346" s="3"/>
      <c r="J346" s="3"/>
      <c r="K346" s="3"/>
      <c r="L346" s="3"/>
      <c r="M346" s="4"/>
      <c r="N346" s="319"/>
      <c r="O346" s="157"/>
      <c r="P346" s="3"/>
      <c r="Q346" s="4"/>
      <c r="R346" s="4"/>
      <c r="S346" s="4"/>
      <c r="T346" s="4"/>
      <c r="U346" s="3"/>
      <c r="V346" s="3"/>
      <c r="W346" s="3"/>
      <c r="X346" s="3"/>
      <c r="Y346" s="3"/>
      <c r="Z346" s="3"/>
      <c r="AA346" s="3"/>
      <c r="AB346" s="3"/>
      <c r="AC346" s="3"/>
      <c r="AD346" s="3"/>
      <c r="AE346" s="3"/>
      <c r="AF346" s="3"/>
      <c r="AG346" s="3"/>
      <c r="AH346" s="3"/>
      <c r="AI346" s="3"/>
    </row>
    <row r="347" spans="1:35" ht="12.75">
      <c r="A347" s="3"/>
      <c r="B347" s="3"/>
      <c r="C347" s="3"/>
      <c r="D347" s="3"/>
      <c r="E347" s="3"/>
      <c r="F347" s="3"/>
      <c r="G347" s="156"/>
      <c r="H347" s="3"/>
      <c r="I347" s="3"/>
      <c r="J347" s="3"/>
      <c r="K347" s="3"/>
      <c r="L347" s="3"/>
      <c r="M347" s="4"/>
      <c r="N347" s="319"/>
      <c r="O347" s="157"/>
      <c r="P347" s="3"/>
      <c r="Q347" s="4"/>
      <c r="R347" s="4"/>
      <c r="S347" s="4"/>
      <c r="T347" s="4"/>
      <c r="U347" s="3"/>
      <c r="V347" s="3"/>
      <c r="W347" s="3"/>
      <c r="X347" s="3"/>
      <c r="Y347" s="3"/>
      <c r="Z347" s="3"/>
      <c r="AA347" s="3"/>
      <c r="AB347" s="3"/>
      <c r="AC347" s="3"/>
      <c r="AD347" s="3"/>
      <c r="AE347" s="3"/>
      <c r="AF347" s="3"/>
      <c r="AG347" s="3"/>
      <c r="AH347" s="3"/>
      <c r="AI347" s="3"/>
    </row>
    <row r="348" spans="1:35" ht="12.75">
      <c r="A348" s="3"/>
      <c r="B348" s="3"/>
      <c r="C348" s="3"/>
      <c r="D348" s="3"/>
      <c r="E348" s="3"/>
      <c r="F348" s="3"/>
      <c r="G348" s="156"/>
      <c r="H348" s="3"/>
      <c r="I348" s="3"/>
      <c r="J348" s="3"/>
      <c r="K348" s="3"/>
      <c r="L348" s="3"/>
      <c r="M348" s="4"/>
      <c r="N348" s="319"/>
      <c r="O348" s="157"/>
      <c r="P348" s="3"/>
      <c r="Q348" s="4"/>
      <c r="R348" s="4"/>
      <c r="S348" s="4"/>
      <c r="T348" s="4"/>
      <c r="U348" s="3"/>
      <c r="V348" s="3"/>
      <c r="W348" s="3"/>
      <c r="X348" s="3"/>
      <c r="Y348" s="3"/>
      <c r="Z348" s="3"/>
      <c r="AA348" s="3"/>
      <c r="AB348" s="3"/>
      <c r="AC348" s="3"/>
      <c r="AD348" s="3"/>
      <c r="AE348" s="3"/>
      <c r="AF348" s="3"/>
      <c r="AG348" s="3"/>
      <c r="AH348" s="3"/>
      <c r="AI348" s="3"/>
    </row>
    <row r="349" spans="1:35" ht="12.75">
      <c r="A349" s="3"/>
      <c r="B349" s="3"/>
      <c r="C349" s="3"/>
      <c r="D349" s="3"/>
      <c r="E349" s="3"/>
      <c r="F349" s="3"/>
      <c r="G349" s="156"/>
      <c r="H349" s="3"/>
      <c r="I349" s="3"/>
      <c r="J349" s="3"/>
      <c r="K349" s="3"/>
      <c r="L349" s="3"/>
      <c r="M349" s="4"/>
      <c r="N349" s="319"/>
      <c r="O349" s="157"/>
      <c r="P349" s="3"/>
      <c r="Q349" s="4"/>
      <c r="R349" s="4"/>
      <c r="S349" s="4"/>
      <c r="T349" s="4"/>
      <c r="U349" s="3"/>
      <c r="V349" s="3"/>
      <c r="W349" s="3"/>
      <c r="X349" s="3"/>
      <c r="Y349" s="3"/>
      <c r="Z349" s="3"/>
      <c r="AA349" s="3"/>
      <c r="AB349" s="3"/>
      <c r="AC349" s="3"/>
      <c r="AD349" s="3"/>
      <c r="AE349" s="3"/>
      <c r="AF349" s="3"/>
      <c r="AG349" s="3"/>
      <c r="AH349" s="3"/>
      <c r="AI349" s="3"/>
    </row>
    <row r="350" spans="1:35" ht="12.75">
      <c r="A350" s="3"/>
      <c r="B350" s="3"/>
      <c r="C350" s="3"/>
      <c r="D350" s="3"/>
      <c r="E350" s="3"/>
      <c r="F350" s="3"/>
      <c r="G350" s="156"/>
      <c r="H350" s="3"/>
      <c r="I350" s="3"/>
      <c r="J350" s="3"/>
      <c r="K350" s="3"/>
      <c r="L350" s="3"/>
      <c r="M350" s="4"/>
      <c r="N350" s="319"/>
      <c r="O350" s="157"/>
      <c r="P350" s="3"/>
      <c r="Q350" s="4"/>
      <c r="R350" s="4"/>
      <c r="S350" s="4"/>
      <c r="T350" s="4"/>
      <c r="U350" s="3"/>
      <c r="V350" s="3"/>
      <c r="W350" s="3"/>
      <c r="X350" s="3"/>
      <c r="Y350" s="3"/>
      <c r="Z350" s="3"/>
      <c r="AA350" s="3"/>
      <c r="AB350" s="3"/>
      <c r="AC350" s="3"/>
      <c r="AD350" s="3"/>
      <c r="AE350" s="3"/>
      <c r="AF350" s="3"/>
      <c r="AG350" s="3"/>
      <c r="AH350" s="3"/>
      <c r="AI350" s="3"/>
    </row>
    <row r="351" spans="1:35" ht="12.75">
      <c r="A351" s="3"/>
      <c r="B351" s="3"/>
      <c r="C351" s="3"/>
      <c r="D351" s="3"/>
      <c r="E351" s="3"/>
      <c r="F351" s="3"/>
      <c r="G351" s="156"/>
      <c r="H351" s="3"/>
      <c r="I351" s="3"/>
      <c r="J351" s="3"/>
      <c r="K351" s="3"/>
      <c r="L351" s="3"/>
      <c r="M351" s="4"/>
      <c r="N351" s="319"/>
      <c r="O351" s="157"/>
      <c r="P351" s="3"/>
      <c r="Q351" s="4"/>
      <c r="R351" s="4"/>
      <c r="S351" s="4"/>
      <c r="T351" s="4"/>
      <c r="U351" s="3"/>
      <c r="V351" s="3"/>
      <c r="W351" s="3"/>
      <c r="X351" s="3"/>
      <c r="Y351" s="3"/>
      <c r="Z351" s="3"/>
      <c r="AA351" s="3"/>
      <c r="AB351" s="3"/>
      <c r="AC351" s="3"/>
      <c r="AD351" s="3"/>
      <c r="AE351" s="3"/>
      <c r="AF351" s="3"/>
      <c r="AG351" s="3"/>
      <c r="AH351" s="3"/>
      <c r="AI351" s="3"/>
    </row>
    <row r="352" spans="1:35" ht="12.75">
      <c r="A352" s="3"/>
      <c r="B352" s="3"/>
      <c r="C352" s="3"/>
      <c r="D352" s="3"/>
      <c r="E352" s="3"/>
      <c r="F352" s="3"/>
      <c r="G352" s="156"/>
      <c r="H352" s="3"/>
      <c r="I352" s="3"/>
      <c r="J352" s="3"/>
      <c r="K352" s="3"/>
      <c r="L352" s="3"/>
      <c r="M352" s="4"/>
      <c r="N352" s="319"/>
      <c r="O352" s="157"/>
      <c r="P352" s="3"/>
      <c r="Q352" s="4"/>
      <c r="R352" s="4"/>
      <c r="S352" s="4"/>
      <c r="T352" s="4"/>
      <c r="U352" s="3"/>
      <c r="V352" s="3"/>
      <c r="W352" s="3"/>
      <c r="X352" s="3"/>
      <c r="Y352" s="3"/>
      <c r="Z352" s="3"/>
      <c r="AA352" s="3"/>
      <c r="AB352" s="3"/>
      <c r="AC352" s="3"/>
      <c r="AD352" s="3"/>
      <c r="AE352" s="3"/>
      <c r="AF352" s="3"/>
      <c r="AG352" s="3"/>
      <c r="AH352" s="3"/>
      <c r="AI352" s="3"/>
    </row>
    <row r="353" spans="1:35" ht="12.75">
      <c r="A353" s="3"/>
      <c r="B353" s="3"/>
      <c r="C353" s="3"/>
      <c r="D353" s="3"/>
      <c r="E353" s="3"/>
      <c r="F353" s="3"/>
      <c r="G353" s="156"/>
      <c r="H353" s="3"/>
      <c r="I353" s="3"/>
      <c r="J353" s="3"/>
      <c r="K353" s="3"/>
      <c r="L353" s="3"/>
      <c r="M353" s="4"/>
      <c r="N353" s="319"/>
      <c r="O353" s="157"/>
      <c r="P353" s="3"/>
      <c r="Q353" s="4"/>
      <c r="R353" s="4"/>
      <c r="S353" s="4"/>
      <c r="T353" s="4"/>
      <c r="U353" s="3"/>
      <c r="V353" s="3"/>
      <c r="W353" s="3"/>
      <c r="X353" s="3"/>
      <c r="Y353" s="3"/>
      <c r="Z353" s="3"/>
      <c r="AA353" s="3"/>
      <c r="AB353" s="3"/>
      <c r="AC353" s="3"/>
      <c r="AD353" s="3"/>
      <c r="AE353" s="3"/>
      <c r="AF353" s="3"/>
      <c r="AG353" s="3"/>
      <c r="AH353" s="3"/>
      <c r="AI353" s="3"/>
    </row>
    <row r="354" spans="1:35" ht="12.75">
      <c r="A354" s="3"/>
      <c r="B354" s="3"/>
      <c r="C354" s="3"/>
      <c r="D354" s="3"/>
      <c r="E354" s="3"/>
      <c r="F354" s="3"/>
      <c r="G354" s="156"/>
      <c r="H354" s="3"/>
      <c r="I354" s="3"/>
      <c r="J354" s="3"/>
      <c r="K354" s="3"/>
      <c r="L354" s="3"/>
      <c r="M354" s="4"/>
      <c r="N354" s="319"/>
      <c r="O354" s="157"/>
      <c r="P354" s="3"/>
      <c r="Q354" s="4"/>
      <c r="R354" s="4"/>
      <c r="S354" s="4"/>
      <c r="T354" s="4"/>
      <c r="U354" s="3"/>
      <c r="V354" s="3"/>
      <c r="W354" s="3"/>
      <c r="X354" s="3"/>
      <c r="Y354" s="3"/>
      <c r="Z354" s="3"/>
      <c r="AA354" s="3"/>
      <c r="AB354" s="3"/>
      <c r="AC354" s="3"/>
      <c r="AD354" s="3"/>
      <c r="AE354" s="3"/>
      <c r="AF354" s="3"/>
      <c r="AG354" s="3"/>
      <c r="AH354" s="3"/>
      <c r="AI354" s="3"/>
    </row>
    <row r="355" spans="1:35" ht="12.75">
      <c r="A355" s="3"/>
      <c r="B355" s="3"/>
      <c r="C355" s="3"/>
      <c r="D355" s="3"/>
      <c r="E355" s="3"/>
      <c r="F355" s="3"/>
      <c r="G355" s="156"/>
      <c r="H355" s="3"/>
      <c r="I355" s="3"/>
      <c r="J355" s="3"/>
      <c r="K355" s="3"/>
      <c r="L355" s="3"/>
      <c r="M355" s="4"/>
      <c r="N355" s="319"/>
      <c r="O355" s="157"/>
      <c r="P355" s="3"/>
      <c r="Q355" s="4"/>
      <c r="R355" s="4"/>
      <c r="S355" s="4"/>
      <c r="T355" s="4"/>
      <c r="U355" s="3"/>
      <c r="V355" s="3"/>
      <c r="W355" s="3"/>
      <c r="X355" s="3"/>
      <c r="Y355" s="3"/>
      <c r="Z355" s="3"/>
      <c r="AA355" s="3"/>
      <c r="AB355" s="3"/>
      <c r="AC355" s="3"/>
      <c r="AD355" s="3"/>
      <c r="AE355" s="3"/>
      <c r="AF355" s="3"/>
      <c r="AG355" s="3"/>
      <c r="AH355" s="3"/>
      <c r="AI355" s="3"/>
    </row>
    <row r="356" spans="1:35" ht="12.75">
      <c r="A356" s="3"/>
      <c r="B356" s="3"/>
      <c r="C356" s="3"/>
      <c r="D356" s="3"/>
      <c r="E356" s="3"/>
      <c r="F356" s="3"/>
      <c r="G356" s="156"/>
      <c r="H356" s="3"/>
      <c r="I356" s="3"/>
      <c r="J356" s="3"/>
      <c r="K356" s="3"/>
      <c r="L356" s="3"/>
      <c r="M356" s="4"/>
      <c r="N356" s="319"/>
      <c r="O356" s="157"/>
      <c r="P356" s="3"/>
      <c r="Q356" s="4"/>
      <c r="R356" s="4"/>
      <c r="S356" s="4"/>
      <c r="T356" s="4"/>
      <c r="U356" s="3"/>
      <c r="V356" s="3"/>
      <c r="W356" s="3"/>
      <c r="X356" s="3"/>
      <c r="Y356" s="3"/>
      <c r="Z356" s="3"/>
      <c r="AA356" s="3"/>
      <c r="AB356" s="3"/>
      <c r="AC356" s="3"/>
      <c r="AD356" s="3"/>
      <c r="AE356" s="3"/>
      <c r="AF356" s="3"/>
      <c r="AG356" s="3"/>
      <c r="AH356" s="3"/>
      <c r="AI356" s="3"/>
    </row>
    <row r="357" spans="1:35" ht="12.75">
      <c r="A357" s="3"/>
      <c r="B357" s="3"/>
      <c r="C357" s="3"/>
      <c r="D357" s="3"/>
      <c r="E357" s="3"/>
      <c r="F357" s="3"/>
      <c r="G357" s="156"/>
      <c r="H357" s="3"/>
      <c r="I357" s="3"/>
      <c r="J357" s="3"/>
      <c r="K357" s="3"/>
      <c r="L357" s="3"/>
      <c r="M357" s="4"/>
      <c r="N357" s="319"/>
      <c r="O357" s="157"/>
      <c r="P357" s="3"/>
      <c r="Q357" s="4"/>
      <c r="R357" s="4"/>
      <c r="S357" s="4"/>
      <c r="T357" s="4"/>
      <c r="U357" s="3"/>
      <c r="V357" s="3"/>
      <c r="W357" s="3"/>
      <c r="X357" s="3"/>
      <c r="Y357" s="3"/>
      <c r="Z357" s="3"/>
      <c r="AA357" s="3"/>
      <c r="AB357" s="3"/>
      <c r="AC357" s="3"/>
      <c r="AD357" s="3"/>
      <c r="AE357" s="3"/>
      <c r="AF357" s="3"/>
      <c r="AG357" s="3"/>
      <c r="AH357" s="3"/>
      <c r="AI357" s="3"/>
    </row>
    <row r="358" spans="1:35" ht="12.75">
      <c r="A358" s="3"/>
      <c r="B358" s="3"/>
      <c r="C358" s="3"/>
      <c r="D358" s="3"/>
      <c r="E358" s="3"/>
      <c r="F358" s="3"/>
      <c r="G358" s="156"/>
      <c r="H358" s="3"/>
      <c r="I358" s="3"/>
      <c r="J358" s="3"/>
      <c r="K358" s="3"/>
      <c r="L358" s="3"/>
      <c r="M358" s="4"/>
      <c r="N358" s="319"/>
      <c r="O358" s="157"/>
      <c r="P358" s="3"/>
      <c r="Q358" s="4"/>
      <c r="R358" s="4"/>
      <c r="S358" s="4"/>
      <c r="T358" s="4"/>
      <c r="U358" s="3"/>
      <c r="V358" s="3"/>
      <c r="W358" s="3"/>
      <c r="X358" s="3"/>
      <c r="Y358" s="3"/>
      <c r="Z358" s="3"/>
      <c r="AA358" s="3"/>
      <c r="AB358" s="3"/>
      <c r="AC358" s="3"/>
      <c r="AD358" s="3"/>
      <c r="AE358" s="3"/>
      <c r="AF358" s="3"/>
      <c r="AG358" s="3"/>
      <c r="AH358" s="3"/>
      <c r="AI358" s="3"/>
    </row>
    <row r="359" spans="1:35" ht="12.75">
      <c r="A359" s="3"/>
      <c r="B359" s="3"/>
      <c r="C359" s="3"/>
      <c r="D359" s="3"/>
      <c r="E359" s="3"/>
      <c r="F359" s="3"/>
      <c r="G359" s="156"/>
      <c r="H359" s="3"/>
      <c r="I359" s="3"/>
      <c r="J359" s="3"/>
      <c r="K359" s="3"/>
      <c r="L359" s="3"/>
      <c r="M359" s="4"/>
      <c r="N359" s="319"/>
      <c r="O359" s="157"/>
      <c r="P359" s="3"/>
      <c r="Q359" s="4"/>
      <c r="R359" s="4"/>
      <c r="S359" s="4"/>
      <c r="T359" s="4"/>
      <c r="U359" s="3"/>
      <c r="V359" s="3"/>
      <c r="W359" s="3"/>
      <c r="X359" s="3"/>
      <c r="Y359" s="3"/>
      <c r="Z359" s="3"/>
      <c r="AA359" s="3"/>
      <c r="AB359" s="3"/>
      <c r="AC359" s="3"/>
      <c r="AD359" s="3"/>
      <c r="AE359" s="3"/>
      <c r="AF359" s="3"/>
      <c r="AG359" s="3"/>
      <c r="AH359" s="3"/>
      <c r="AI359" s="3"/>
    </row>
    <row r="360" spans="1:35" ht="12.75">
      <c r="A360" s="3"/>
      <c r="B360" s="3"/>
      <c r="C360" s="3"/>
      <c r="D360" s="3"/>
      <c r="E360" s="3"/>
      <c r="F360" s="3"/>
      <c r="G360" s="156"/>
      <c r="H360" s="3"/>
      <c r="I360" s="3"/>
      <c r="J360" s="3"/>
      <c r="K360" s="3"/>
      <c r="L360" s="3"/>
      <c r="M360" s="4"/>
      <c r="N360" s="319"/>
      <c r="O360" s="157"/>
      <c r="P360" s="3"/>
      <c r="Q360" s="4"/>
      <c r="R360" s="4"/>
      <c r="S360" s="4"/>
      <c r="T360" s="4"/>
      <c r="U360" s="3"/>
      <c r="V360" s="3"/>
      <c r="W360" s="3"/>
      <c r="X360" s="3"/>
      <c r="Y360" s="3"/>
      <c r="Z360" s="3"/>
      <c r="AA360" s="3"/>
      <c r="AB360" s="3"/>
      <c r="AC360" s="3"/>
      <c r="AD360" s="3"/>
      <c r="AE360" s="3"/>
      <c r="AF360" s="3"/>
      <c r="AG360" s="3"/>
      <c r="AH360" s="3"/>
      <c r="AI360" s="3"/>
    </row>
    <row r="361" spans="1:35" ht="12.75">
      <c r="A361" s="3"/>
      <c r="B361" s="3"/>
      <c r="C361" s="3"/>
      <c r="D361" s="3"/>
      <c r="E361" s="3"/>
      <c r="F361" s="3"/>
      <c r="G361" s="156"/>
      <c r="H361" s="3"/>
      <c r="I361" s="3"/>
      <c r="J361" s="3"/>
      <c r="K361" s="3"/>
      <c r="L361" s="3"/>
      <c r="M361" s="4"/>
      <c r="N361" s="319"/>
      <c r="O361" s="157"/>
      <c r="P361" s="3"/>
      <c r="Q361" s="4"/>
      <c r="R361" s="4"/>
      <c r="S361" s="4"/>
      <c r="T361" s="4"/>
      <c r="U361" s="3"/>
      <c r="V361" s="3"/>
      <c r="W361" s="3"/>
      <c r="X361" s="3"/>
      <c r="Y361" s="3"/>
      <c r="Z361" s="3"/>
      <c r="AA361" s="3"/>
      <c r="AB361" s="3"/>
      <c r="AC361" s="3"/>
      <c r="AD361" s="3"/>
      <c r="AE361" s="3"/>
      <c r="AF361" s="3"/>
      <c r="AG361" s="3"/>
      <c r="AH361" s="3"/>
      <c r="AI361" s="3"/>
    </row>
    <row r="362" spans="1:35" ht="12.75">
      <c r="A362" s="3"/>
      <c r="B362" s="3"/>
      <c r="C362" s="3"/>
      <c r="D362" s="3"/>
      <c r="E362" s="3"/>
      <c r="F362" s="3"/>
      <c r="G362" s="156"/>
      <c r="H362" s="3"/>
      <c r="I362" s="3"/>
      <c r="J362" s="3"/>
      <c r="K362" s="3"/>
      <c r="L362" s="3"/>
      <c r="M362" s="4"/>
      <c r="N362" s="319"/>
      <c r="O362" s="157"/>
      <c r="P362" s="3"/>
      <c r="Q362" s="4"/>
      <c r="R362" s="4"/>
      <c r="S362" s="4"/>
      <c r="T362" s="4"/>
      <c r="U362" s="3"/>
      <c r="V362" s="3"/>
      <c r="W362" s="3"/>
      <c r="X362" s="3"/>
      <c r="Y362" s="3"/>
      <c r="Z362" s="3"/>
      <c r="AA362" s="3"/>
      <c r="AB362" s="3"/>
      <c r="AC362" s="3"/>
      <c r="AD362" s="3"/>
      <c r="AE362" s="3"/>
      <c r="AF362" s="3"/>
      <c r="AG362" s="3"/>
      <c r="AH362" s="3"/>
      <c r="AI362" s="3"/>
    </row>
    <row r="363" spans="1:35" ht="12.75">
      <c r="A363" s="3"/>
      <c r="B363" s="3"/>
      <c r="C363" s="3"/>
      <c r="D363" s="3"/>
      <c r="E363" s="3"/>
      <c r="F363" s="3"/>
      <c r="G363" s="156"/>
      <c r="H363" s="3"/>
      <c r="I363" s="3"/>
      <c r="J363" s="3"/>
      <c r="K363" s="3"/>
      <c r="L363" s="3"/>
      <c r="M363" s="4"/>
      <c r="N363" s="319"/>
      <c r="O363" s="157"/>
      <c r="P363" s="3"/>
      <c r="Q363" s="4"/>
      <c r="R363" s="4"/>
      <c r="S363" s="4"/>
      <c r="T363" s="4"/>
      <c r="U363" s="3"/>
      <c r="V363" s="3"/>
      <c r="W363" s="3"/>
      <c r="X363" s="3"/>
      <c r="Y363" s="3"/>
      <c r="Z363" s="3"/>
      <c r="AA363" s="3"/>
      <c r="AB363" s="3"/>
      <c r="AC363" s="3"/>
      <c r="AD363" s="3"/>
      <c r="AE363" s="3"/>
      <c r="AF363" s="3"/>
      <c r="AG363" s="3"/>
      <c r="AH363" s="3"/>
      <c r="AI363" s="3"/>
    </row>
    <row r="364" spans="1:35" ht="12.75">
      <c r="A364" s="3"/>
      <c r="B364" s="3"/>
      <c r="C364" s="3"/>
      <c r="D364" s="3"/>
      <c r="E364" s="3"/>
      <c r="F364" s="3"/>
      <c r="G364" s="156"/>
      <c r="H364" s="3"/>
      <c r="I364" s="3"/>
      <c r="J364" s="3"/>
      <c r="K364" s="3"/>
      <c r="L364" s="3"/>
      <c r="M364" s="4"/>
      <c r="N364" s="319"/>
      <c r="O364" s="157"/>
      <c r="P364" s="3"/>
      <c r="Q364" s="4"/>
      <c r="R364" s="4"/>
      <c r="S364" s="4"/>
      <c r="T364" s="4"/>
      <c r="U364" s="3"/>
      <c r="V364" s="3"/>
      <c r="W364" s="3"/>
      <c r="X364" s="3"/>
      <c r="Y364" s="3"/>
      <c r="Z364" s="3"/>
      <c r="AA364" s="3"/>
      <c r="AB364" s="3"/>
      <c r="AC364" s="3"/>
      <c r="AD364" s="3"/>
      <c r="AE364" s="3"/>
      <c r="AF364" s="3"/>
      <c r="AG364" s="3"/>
      <c r="AH364" s="3"/>
      <c r="AI364" s="3"/>
    </row>
    <row r="365" spans="1:35" ht="12.75">
      <c r="A365" s="3"/>
      <c r="B365" s="3"/>
      <c r="C365" s="3"/>
      <c r="D365" s="3"/>
      <c r="E365" s="3"/>
      <c r="F365" s="3"/>
      <c r="G365" s="156"/>
      <c r="H365" s="3"/>
      <c r="I365" s="3"/>
      <c r="J365" s="3"/>
      <c r="K365" s="3"/>
      <c r="L365" s="3"/>
      <c r="M365" s="4"/>
      <c r="N365" s="319"/>
      <c r="O365" s="157"/>
      <c r="P365" s="3"/>
      <c r="Q365" s="4"/>
      <c r="R365" s="4"/>
      <c r="S365" s="4"/>
      <c r="T365" s="4"/>
      <c r="U365" s="3"/>
      <c r="V365" s="3"/>
      <c r="W365" s="3"/>
      <c r="X365" s="3"/>
      <c r="Y365" s="3"/>
      <c r="Z365" s="3"/>
      <c r="AA365" s="3"/>
      <c r="AB365" s="3"/>
      <c r="AC365" s="3"/>
      <c r="AD365" s="3"/>
      <c r="AE365" s="3"/>
      <c r="AF365" s="3"/>
      <c r="AG365" s="3"/>
      <c r="AH365" s="3"/>
      <c r="AI365" s="3"/>
    </row>
    <row r="366" spans="1:35" ht="12.75">
      <c r="A366" s="3"/>
      <c r="B366" s="3"/>
      <c r="C366" s="3"/>
      <c r="D366" s="3"/>
      <c r="E366" s="3"/>
      <c r="F366" s="3"/>
      <c r="G366" s="156"/>
      <c r="H366" s="3"/>
      <c r="I366" s="3"/>
      <c r="J366" s="3"/>
      <c r="K366" s="3"/>
      <c r="L366" s="3"/>
      <c r="M366" s="4"/>
      <c r="N366" s="319"/>
      <c r="O366" s="157"/>
      <c r="P366" s="3"/>
      <c r="Q366" s="4"/>
      <c r="R366" s="4"/>
      <c r="S366" s="4"/>
      <c r="T366" s="4"/>
      <c r="U366" s="3"/>
      <c r="V366" s="3"/>
      <c r="W366" s="3"/>
      <c r="X366" s="3"/>
      <c r="Y366" s="3"/>
      <c r="Z366" s="3"/>
      <c r="AA366" s="3"/>
      <c r="AB366" s="3"/>
      <c r="AC366" s="3"/>
      <c r="AD366" s="3"/>
      <c r="AE366" s="3"/>
      <c r="AF366" s="3"/>
      <c r="AG366" s="3"/>
      <c r="AH366" s="3"/>
      <c r="AI366" s="3"/>
    </row>
    <row r="367" spans="1:35" ht="12.75">
      <c r="A367" s="3"/>
      <c r="B367" s="3"/>
      <c r="C367" s="3"/>
      <c r="D367" s="3"/>
      <c r="E367" s="3"/>
      <c r="F367" s="3"/>
      <c r="G367" s="156"/>
      <c r="H367" s="3"/>
      <c r="I367" s="3"/>
      <c r="J367" s="3"/>
      <c r="K367" s="3"/>
      <c r="L367" s="3"/>
      <c r="M367" s="4"/>
      <c r="N367" s="319"/>
      <c r="O367" s="157"/>
      <c r="P367" s="3"/>
      <c r="Q367" s="4"/>
      <c r="R367" s="4"/>
      <c r="S367" s="4"/>
      <c r="T367" s="4"/>
      <c r="U367" s="3"/>
      <c r="V367" s="3"/>
      <c r="W367" s="3"/>
      <c r="X367" s="3"/>
      <c r="Y367" s="3"/>
      <c r="Z367" s="3"/>
      <c r="AA367" s="3"/>
      <c r="AB367" s="3"/>
      <c r="AC367" s="3"/>
      <c r="AD367" s="3"/>
      <c r="AE367" s="3"/>
      <c r="AF367" s="3"/>
      <c r="AG367" s="3"/>
      <c r="AH367" s="3"/>
      <c r="AI367" s="3"/>
    </row>
    <row r="368" spans="1:35" ht="12.75">
      <c r="A368" s="3"/>
      <c r="B368" s="3"/>
      <c r="C368" s="3"/>
      <c r="D368" s="3"/>
      <c r="E368" s="3"/>
      <c r="F368" s="3"/>
      <c r="G368" s="156"/>
      <c r="H368" s="3"/>
      <c r="I368" s="3"/>
      <c r="J368" s="3"/>
      <c r="K368" s="3"/>
      <c r="L368" s="3"/>
      <c r="M368" s="4"/>
      <c r="N368" s="319"/>
      <c r="O368" s="157"/>
      <c r="P368" s="3"/>
      <c r="Q368" s="4"/>
      <c r="R368" s="4"/>
      <c r="S368" s="4"/>
      <c r="T368" s="4"/>
      <c r="U368" s="3"/>
      <c r="V368" s="3"/>
      <c r="W368" s="3"/>
      <c r="X368" s="3"/>
      <c r="Y368" s="3"/>
      <c r="Z368" s="3"/>
      <c r="AA368" s="3"/>
      <c r="AB368" s="3"/>
      <c r="AC368" s="3"/>
      <c r="AD368" s="3"/>
      <c r="AE368" s="3"/>
      <c r="AF368" s="3"/>
      <c r="AG368" s="3"/>
      <c r="AH368" s="3"/>
      <c r="AI368" s="3"/>
    </row>
    <row r="369" spans="1:35" ht="12.75">
      <c r="A369" s="3"/>
      <c r="B369" s="3"/>
      <c r="C369" s="3"/>
      <c r="D369" s="3"/>
      <c r="E369" s="3"/>
      <c r="F369" s="3"/>
      <c r="G369" s="156"/>
      <c r="H369" s="3"/>
      <c r="I369" s="3"/>
      <c r="J369" s="3"/>
      <c r="K369" s="3"/>
      <c r="L369" s="3"/>
      <c r="M369" s="4"/>
      <c r="N369" s="319"/>
      <c r="O369" s="157"/>
      <c r="P369" s="3"/>
      <c r="Q369" s="4"/>
      <c r="R369" s="4"/>
      <c r="S369" s="4"/>
      <c r="T369" s="4"/>
      <c r="U369" s="3"/>
      <c r="V369" s="3"/>
      <c r="W369" s="3"/>
      <c r="X369" s="3"/>
      <c r="Y369" s="3"/>
      <c r="Z369" s="3"/>
      <c r="AA369" s="3"/>
      <c r="AB369" s="3"/>
      <c r="AC369" s="3"/>
      <c r="AD369" s="3"/>
      <c r="AE369" s="3"/>
      <c r="AF369" s="3"/>
      <c r="AG369" s="3"/>
      <c r="AH369" s="3"/>
      <c r="AI369" s="3"/>
    </row>
    <row r="370" spans="1:35" ht="12.75">
      <c r="A370" s="3"/>
      <c r="B370" s="3"/>
      <c r="C370" s="3"/>
      <c r="D370" s="3"/>
      <c r="E370" s="3"/>
      <c r="F370" s="3"/>
      <c r="G370" s="156"/>
      <c r="H370" s="3"/>
      <c r="I370" s="3"/>
      <c r="J370" s="3"/>
      <c r="K370" s="3"/>
      <c r="L370" s="3"/>
      <c r="M370" s="4"/>
      <c r="N370" s="319"/>
      <c r="O370" s="157"/>
      <c r="P370" s="3"/>
      <c r="Q370" s="4"/>
      <c r="R370" s="4"/>
      <c r="S370" s="4"/>
      <c r="T370" s="4"/>
      <c r="U370" s="3"/>
      <c r="V370" s="3"/>
      <c r="W370" s="3"/>
      <c r="X370" s="3"/>
      <c r="Y370" s="3"/>
      <c r="Z370" s="3"/>
      <c r="AA370" s="3"/>
      <c r="AB370" s="3"/>
      <c r="AC370" s="3"/>
      <c r="AD370" s="3"/>
      <c r="AE370" s="3"/>
      <c r="AF370" s="3"/>
      <c r="AG370" s="3"/>
      <c r="AH370" s="3"/>
      <c r="AI370" s="3"/>
    </row>
    <row r="371" spans="1:35" ht="12.75">
      <c r="A371" s="3"/>
      <c r="B371" s="3"/>
      <c r="C371" s="3"/>
      <c r="D371" s="3"/>
      <c r="E371" s="3"/>
      <c r="F371" s="3"/>
      <c r="G371" s="156"/>
      <c r="H371" s="3"/>
      <c r="I371" s="3"/>
      <c r="J371" s="3"/>
      <c r="K371" s="3"/>
      <c r="L371" s="3"/>
      <c r="M371" s="4"/>
      <c r="N371" s="319"/>
      <c r="O371" s="157"/>
      <c r="P371" s="3"/>
      <c r="Q371" s="4"/>
      <c r="R371" s="4"/>
      <c r="S371" s="4"/>
      <c r="T371" s="4"/>
      <c r="U371" s="3"/>
      <c r="V371" s="3"/>
      <c r="W371" s="3"/>
      <c r="X371" s="3"/>
      <c r="Y371" s="3"/>
      <c r="Z371" s="3"/>
      <c r="AA371" s="3"/>
      <c r="AB371" s="3"/>
      <c r="AC371" s="3"/>
      <c r="AD371" s="3"/>
      <c r="AE371" s="3"/>
      <c r="AF371" s="3"/>
      <c r="AG371" s="3"/>
      <c r="AH371" s="3"/>
      <c r="AI371" s="3"/>
    </row>
    <row r="372" spans="1:35" ht="12.75">
      <c r="A372" s="3"/>
      <c r="B372" s="3"/>
      <c r="C372" s="3"/>
      <c r="D372" s="3"/>
      <c r="E372" s="3"/>
      <c r="F372" s="3"/>
      <c r="G372" s="156"/>
      <c r="H372" s="3"/>
      <c r="I372" s="3"/>
      <c r="J372" s="3"/>
      <c r="K372" s="3"/>
      <c r="L372" s="3"/>
      <c r="M372" s="4"/>
      <c r="N372" s="319"/>
      <c r="O372" s="157"/>
      <c r="P372" s="3"/>
      <c r="Q372" s="4"/>
      <c r="R372" s="4"/>
      <c r="S372" s="4"/>
      <c r="T372" s="4"/>
      <c r="U372" s="3"/>
      <c r="V372" s="3"/>
      <c r="W372" s="3"/>
      <c r="X372" s="3"/>
      <c r="Y372" s="3"/>
      <c r="Z372" s="3"/>
      <c r="AA372" s="3"/>
      <c r="AB372" s="3"/>
      <c r="AC372" s="3"/>
      <c r="AD372" s="3"/>
      <c r="AE372" s="3"/>
      <c r="AF372" s="3"/>
      <c r="AG372" s="3"/>
      <c r="AH372" s="3"/>
      <c r="AI372" s="3"/>
    </row>
    <row r="373" spans="1:35" ht="12.75">
      <c r="A373" s="3"/>
      <c r="B373" s="3"/>
      <c r="C373" s="3"/>
      <c r="D373" s="3"/>
      <c r="E373" s="3"/>
      <c r="F373" s="3"/>
      <c r="G373" s="156"/>
      <c r="H373" s="3"/>
      <c r="I373" s="3"/>
      <c r="J373" s="3"/>
      <c r="K373" s="3"/>
      <c r="L373" s="3"/>
      <c r="M373" s="4"/>
      <c r="N373" s="319"/>
      <c r="O373" s="157"/>
      <c r="P373" s="3"/>
      <c r="Q373" s="4"/>
      <c r="R373" s="4"/>
      <c r="S373" s="4"/>
      <c r="T373" s="4"/>
      <c r="U373" s="3"/>
      <c r="V373" s="3"/>
      <c r="W373" s="3"/>
      <c r="X373" s="3"/>
      <c r="Y373" s="3"/>
      <c r="Z373" s="3"/>
      <c r="AA373" s="3"/>
      <c r="AB373" s="3"/>
      <c r="AC373" s="3"/>
      <c r="AD373" s="3"/>
      <c r="AE373" s="3"/>
      <c r="AF373" s="3"/>
      <c r="AG373" s="3"/>
      <c r="AH373" s="3"/>
      <c r="AI373" s="3"/>
    </row>
    <row r="374" spans="1:35" ht="12.75">
      <c r="A374" s="3"/>
      <c r="B374" s="3"/>
      <c r="C374" s="3"/>
      <c r="D374" s="3"/>
      <c r="E374" s="3"/>
      <c r="F374" s="3"/>
      <c r="G374" s="156"/>
      <c r="H374" s="3"/>
      <c r="I374" s="3"/>
      <c r="J374" s="3"/>
      <c r="K374" s="3"/>
      <c r="L374" s="3"/>
      <c r="M374" s="4"/>
      <c r="N374" s="319"/>
      <c r="O374" s="157"/>
      <c r="P374" s="3"/>
      <c r="Q374" s="4"/>
      <c r="R374" s="4"/>
      <c r="S374" s="4"/>
      <c r="T374" s="4"/>
      <c r="U374" s="3"/>
      <c r="V374" s="3"/>
      <c r="W374" s="3"/>
      <c r="X374" s="3"/>
      <c r="Y374" s="3"/>
      <c r="Z374" s="3"/>
      <c r="AA374" s="3"/>
      <c r="AB374" s="3"/>
      <c r="AC374" s="3"/>
      <c r="AD374" s="3"/>
      <c r="AE374" s="3"/>
      <c r="AF374" s="3"/>
      <c r="AG374" s="3"/>
      <c r="AH374" s="3"/>
      <c r="AI374" s="3"/>
    </row>
    <row r="375" spans="1:35" ht="12.75">
      <c r="A375" s="3"/>
      <c r="B375" s="3"/>
      <c r="C375" s="3"/>
      <c r="D375" s="3"/>
      <c r="E375" s="3"/>
      <c r="F375" s="3"/>
      <c r="G375" s="156"/>
      <c r="H375" s="3"/>
      <c r="I375" s="3"/>
      <c r="J375" s="3"/>
      <c r="K375" s="3"/>
      <c r="L375" s="3"/>
      <c r="M375" s="4"/>
      <c r="N375" s="319"/>
      <c r="O375" s="157"/>
      <c r="P375" s="3"/>
      <c r="Q375" s="4"/>
      <c r="R375" s="4"/>
      <c r="S375" s="4"/>
      <c r="T375" s="4"/>
      <c r="U375" s="3"/>
      <c r="V375" s="3"/>
      <c r="W375" s="3"/>
      <c r="X375" s="3"/>
      <c r="Y375" s="3"/>
      <c r="Z375" s="3"/>
      <c r="AA375" s="3"/>
      <c r="AB375" s="3"/>
      <c r="AC375" s="3"/>
      <c r="AD375" s="3"/>
      <c r="AE375" s="3"/>
      <c r="AF375" s="3"/>
      <c r="AG375" s="3"/>
      <c r="AH375" s="3"/>
      <c r="AI375" s="3"/>
    </row>
    <row r="376" spans="1:35" ht="12.75">
      <c r="A376" s="3"/>
      <c r="B376" s="3"/>
      <c r="C376" s="3"/>
      <c r="D376" s="3"/>
      <c r="E376" s="3"/>
      <c r="F376" s="3"/>
      <c r="G376" s="156"/>
      <c r="H376" s="3"/>
      <c r="I376" s="3"/>
      <c r="J376" s="3"/>
      <c r="K376" s="3"/>
      <c r="L376" s="3"/>
      <c r="M376" s="4"/>
      <c r="N376" s="319"/>
      <c r="O376" s="157"/>
      <c r="P376" s="3"/>
      <c r="Q376" s="4"/>
      <c r="R376" s="4"/>
      <c r="S376" s="4"/>
      <c r="T376" s="4"/>
      <c r="U376" s="3"/>
      <c r="V376" s="3"/>
      <c r="W376" s="3"/>
      <c r="X376" s="3"/>
      <c r="Y376" s="3"/>
      <c r="Z376" s="3"/>
      <c r="AA376" s="3"/>
      <c r="AB376" s="3"/>
      <c r="AC376" s="3"/>
      <c r="AD376" s="3"/>
      <c r="AE376" s="3"/>
      <c r="AF376" s="3"/>
      <c r="AG376" s="3"/>
      <c r="AH376" s="3"/>
      <c r="AI376" s="3"/>
    </row>
    <row r="377" spans="1:35" ht="12.75">
      <c r="A377" s="3"/>
      <c r="B377" s="3"/>
      <c r="C377" s="3"/>
      <c r="D377" s="3"/>
      <c r="E377" s="3"/>
      <c r="F377" s="3"/>
      <c r="G377" s="156"/>
      <c r="H377" s="3"/>
      <c r="I377" s="3"/>
      <c r="J377" s="3"/>
      <c r="K377" s="3"/>
      <c r="L377" s="3"/>
      <c r="M377" s="4"/>
      <c r="N377" s="319"/>
      <c r="O377" s="157"/>
      <c r="P377" s="3"/>
      <c r="Q377" s="4"/>
      <c r="R377" s="4"/>
      <c r="S377" s="4"/>
      <c r="T377" s="4"/>
      <c r="U377" s="3"/>
      <c r="V377" s="3"/>
      <c r="W377" s="3"/>
      <c r="X377" s="3"/>
      <c r="Y377" s="3"/>
      <c r="Z377" s="3"/>
      <c r="AA377" s="3"/>
      <c r="AB377" s="3"/>
      <c r="AC377" s="3"/>
      <c r="AD377" s="3"/>
      <c r="AE377" s="3"/>
      <c r="AF377" s="3"/>
      <c r="AG377" s="3"/>
      <c r="AH377" s="3"/>
      <c r="AI377" s="3"/>
    </row>
    <row r="378" spans="1:35" ht="12.75">
      <c r="A378" s="3"/>
      <c r="B378" s="3"/>
      <c r="C378" s="3"/>
      <c r="D378" s="3"/>
      <c r="E378" s="3"/>
      <c r="F378" s="3"/>
      <c r="G378" s="156"/>
      <c r="H378" s="3"/>
      <c r="I378" s="3"/>
      <c r="J378" s="3"/>
      <c r="K378" s="3"/>
      <c r="L378" s="3"/>
      <c r="M378" s="4"/>
      <c r="N378" s="319"/>
      <c r="O378" s="157"/>
      <c r="P378" s="3"/>
      <c r="Q378" s="4"/>
      <c r="R378" s="4"/>
      <c r="S378" s="4"/>
      <c r="T378" s="4"/>
      <c r="U378" s="3"/>
      <c r="V378" s="3"/>
      <c r="W378" s="3"/>
      <c r="X378" s="3"/>
      <c r="Y378" s="3"/>
      <c r="Z378" s="3"/>
      <c r="AA378" s="3"/>
      <c r="AB378" s="3"/>
      <c r="AC378" s="3"/>
      <c r="AD378" s="3"/>
      <c r="AE378" s="3"/>
      <c r="AF378" s="3"/>
      <c r="AG378" s="3"/>
      <c r="AH378" s="3"/>
      <c r="AI378" s="3"/>
    </row>
    <row r="379" spans="1:35" ht="12.75">
      <c r="A379" s="3"/>
      <c r="B379" s="3"/>
      <c r="C379" s="3"/>
      <c r="D379" s="3"/>
      <c r="E379" s="3"/>
      <c r="F379" s="3"/>
      <c r="G379" s="156"/>
      <c r="H379" s="3"/>
      <c r="I379" s="3"/>
      <c r="J379" s="3"/>
      <c r="K379" s="3"/>
      <c r="L379" s="3"/>
      <c r="M379" s="4"/>
      <c r="N379" s="319"/>
      <c r="O379" s="157"/>
      <c r="P379" s="3"/>
      <c r="Q379" s="4"/>
      <c r="R379" s="4"/>
      <c r="S379" s="4"/>
      <c r="T379" s="4"/>
      <c r="U379" s="3"/>
      <c r="V379" s="3"/>
      <c r="W379" s="3"/>
      <c r="X379" s="3"/>
      <c r="Y379" s="3"/>
      <c r="Z379" s="3"/>
      <c r="AA379" s="3"/>
      <c r="AB379" s="3"/>
      <c r="AC379" s="3"/>
      <c r="AD379" s="3"/>
      <c r="AE379" s="3"/>
      <c r="AF379" s="3"/>
      <c r="AG379" s="3"/>
      <c r="AH379" s="3"/>
      <c r="AI379" s="3"/>
    </row>
    <row r="380" spans="1:35" ht="12.75">
      <c r="A380" s="3"/>
      <c r="B380" s="3"/>
      <c r="C380" s="3"/>
      <c r="D380" s="3"/>
      <c r="E380" s="3"/>
      <c r="F380" s="3"/>
      <c r="G380" s="156"/>
      <c r="H380" s="3"/>
      <c r="I380" s="3"/>
      <c r="J380" s="3"/>
      <c r="K380" s="3"/>
      <c r="L380" s="3"/>
      <c r="M380" s="4"/>
      <c r="N380" s="319"/>
      <c r="O380" s="157"/>
      <c r="P380" s="3"/>
      <c r="Q380" s="4"/>
      <c r="R380" s="4"/>
      <c r="S380" s="4"/>
      <c r="T380" s="4"/>
      <c r="U380" s="3"/>
      <c r="V380" s="3"/>
      <c r="W380" s="3"/>
      <c r="X380" s="3"/>
      <c r="Y380" s="3"/>
      <c r="Z380" s="3"/>
      <c r="AA380" s="3"/>
      <c r="AB380" s="3"/>
      <c r="AC380" s="3"/>
      <c r="AD380" s="3"/>
      <c r="AE380" s="3"/>
      <c r="AF380" s="3"/>
      <c r="AG380" s="3"/>
      <c r="AH380" s="3"/>
      <c r="AI380" s="3"/>
    </row>
    <row r="381" spans="1:35" ht="12.75">
      <c r="A381" s="3"/>
      <c r="B381" s="3"/>
      <c r="C381" s="3"/>
      <c r="D381" s="3"/>
      <c r="E381" s="3"/>
      <c r="F381" s="3"/>
      <c r="G381" s="156"/>
      <c r="H381" s="3"/>
      <c r="I381" s="3"/>
      <c r="J381" s="3"/>
      <c r="K381" s="3"/>
      <c r="L381" s="3"/>
      <c r="M381" s="4"/>
      <c r="N381" s="319"/>
      <c r="O381" s="157"/>
      <c r="P381" s="3"/>
      <c r="Q381" s="4"/>
      <c r="R381" s="4"/>
      <c r="S381" s="4"/>
      <c r="T381" s="4"/>
      <c r="U381" s="3"/>
      <c r="V381" s="3"/>
      <c r="W381" s="3"/>
      <c r="X381" s="3"/>
      <c r="Y381" s="3"/>
      <c r="Z381" s="3"/>
      <c r="AA381" s="3"/>
      <c r="AB381" s="3"/>
      <c r="AC381" s="3"/>
      <c r="AD381" s="3"/>
      <c r="AE381" s="3"/>
      <c r="AF381" s="3"/>
      <c r="AG381" s="3"/>
      <c r="AH381" s="3"/>
      <c r="AI381" s="3"/>
    </row>
    <row r="382" spans="1:35" ht="12.75">
      <c r="A382" s="3"/>
      <c r="B382" s="3"/>
      <c r="C382" s="3"/>
      <c r="D382" s="3"/>
      <c r="E382" s="3"/>
      <c r="F382" s="3"/>
      <c r="G382" s="156"/>
      <c r="H382" s="3"/>
      <c r="I382" s="3"/>
      <c r="J382" s="3"/>
      <c r="K382" s="3"/>
      <c r="L382" s="3"/>
      <c r="M382" s="4"/>
      <c r="N382" s="319"/>
      <c r="O382" s="157"/>
      <c r="P382" s="3"/>
      <c r="Q382" s="4"/>
      <c r="R382" s="4"/>
      <c r="S382" s="4"/>
      <c r="T382" s="4"/>
      <c r="U382" s="3"/>
      <c r="V382" s="3"/>
      <c r="W382" s="3"/>
      <c r="X382" s="3"/>
      <c r="Y382" s="3"/>
      <c r="Z382" s="3"/>
      <c r="AA382" s="3"/>
      <c r="AB382" s="3"/>
      <c r="AC382" s="3"/>
      <c r="AD382" s="3"/>
      <c r="AE382" s="3"/>
      <c r="AF382" s="3"/>
      <c r="AG382" s="3"/>
      <c r="AH382" s="3"/>
      <c r="AI382" s="3"/>
    </row>
    <row r="383" spans="1:35" ht="12.75">
      <c r="A383" s="3"/>
      <c r="B383" s="3"/>
      <c r="C383" s="3"/>
      <c r="D383" s="3"/>
      <c r="E383" s="3"/>
      <c r="F383" s="3"/>
      <c r="G383" s="156"/>
      <c r="H383" s="3"/>
      <c r="I383" s="3"/>
      <c r="J383" s="3"/>
      <c r="K383" s="3"/>
      <c r="L383" s="3"/>
      <c r="M383" s="4"/>
      <c r="N383" s="319"/>
      <c r="O383" s="157"/>
      <c r="P383" s="3"/>
      <c r="Q383" s="4"/>
      <c r="R383" s="4"/>
      <c r="S383" s="4"/>
      <c r="T383" s="4"/>
      <c r="U383" s="3"/>
      <c r="V383" s="3"/>
      <c r="W383" s="3"/>
      <c r="X383" s="3"/>
      <c r="Y383" s="3"/>
      <c r="Z383" s="3"/>
      <c r="AA383" s="3"/>
      <c r="AB383" s="3"/>
      <c r="AC383" s="3"/>
      <c r="AD383" s="3"/>
      <c r="AE383" s="3"/>
      <c r="AF383" s="3"/>
      <c r="AG383" s="3"/>
      <c r="AH383" s="3"/>
      <c r="AI383" s="3"/>
    </row>
    <row r="384" spans="1:35" ht="12.75">
      <c r="A384" s="3"/>
      <c r="B384" s="3"/>
      <c r="C384" s="3"/>
      <c r="D384" s="3"/>
      <c r="E384" s="3"/>
      <c r="F384" s="3"/>
      <c r="G384" s="156"/>
      <c r="H384" s="3"/>
      <c r="I384" s="3"/>
      <c r="J384" s="3"/>
      <c r="K384" s="3"/>
      <c r="L384" s="3"/>
      <c r="M384" s="4"/>
      <c r="N384" s="319"/>
      <c r="O384" s="157"/>
      <c r="P384" s="3"/>
      <c r="Q384" s="4"/>
      <c r="R384" s="4"/>
      <c r="S384" s="4"/>
      <c r="T384" s="4"/>
      <c r="U384" s="3"/>
      <c r="V384" s="3"/>
      <c r="W384" s="3"/>
      <c r="X384" s="3"/>
      <c r="Y384" s="3"/>
      <c r="Z384" s="3"/>
      <c r="AA384" s="3"/>
      <c r="AB384" s="3"/>
      <c r="AC384" s="3"/>
      <c r="AD384" s="3"/>
      <c r="AE384" s="3"/>
      <c r="AF384" s="3"/>
      <c r="AG384" s="3"/>
      <c r="AH384" s="3"/>
      <c r="AI384" s="3"/>
    </row>
    <row r="385" spans="1:35" ht="12.75">
      <c r="A385" s="3"/>
      <c r="B385" s="3"/>
      <c r="C385" s="3"/>
      <c r="D385" s="3"/>
      <c r="E385" s="3"/>
      <c r="F385" s="3"/>
      <c r="G385" s="156"/>
      <c r="H385" s="3"/>
      <c r="I385" s="3"/>
      <c r="J385" s="3"/>
      <c r="K385" s="3"/>
      <c r="L385" s="3"/>
      <c r="M385" s="4"/>
      <c r="N385" s="319"/>
      <c r="O385" s="157"/>
      <c r="P385" s="3"/>
      <c r="Q385" s="4"/>
      <c r="R385" s="4"/>
      <c r="S385" s="4"/>
      <c r="T385" s="4"/>
      <c r="U385" s="3"/>
      <c r="V385" s="3"/>
      <c r="W385" s="3"/>
      <c r="X385" s="3"/>
      <c r="Y385" s="3"/>
      <c r="Z385" s="3"/>
      <c r="AA385" s="3"/>
      <c r="AB385" s="3"/>
      <c r="AC385" s="3"/>
      <c r="AD385" s="3"/>
      <c r="AE385" s="3"/>
      <c r="AF385" s="3"/>
      <c r="AG385" s="3"/>
      <c r="AH385" s="3"/>
      <c r="AI385" s="3"/>
    </row>
    <row r="386" spans="1:35" ht="12.75">
      <c r="A386" s="3"/>
      <c r="B386" s="3"/>
      <c r="C386" s="3"/>
      <c r="D386" s="3"/>
      <c r="E386" s="3"/>
      <c r="F386" s="3"/>
      <c r="G386" s="156"/>
      <c r="H386" s="3"/>
      <c r="I386" s="3"/>
      <c r="J386" s="3"/>
      <c r="K386" s="3"/>
      <c r="L386" s="3"/>
      <c r="M386" s="4"/>
      <c r="N386" s="319"/>
      <c r="O386" s="157"/>
      <c r="P386" s="3"/>
      <c r="Q386" s="4"/>
      <c r="R386" s="4"/>
      <c r="S386" s="4"/>
      <c r="T386" s="4"/>
      <c r="U386" s="3"/>
      <c r="V386" s="3"/>
      <c r="W386" s="3"/>
      <c r="X386" s="3"/>
      <c r="Y386" s="3"/>
      <c r="Z386" s="3"/>
      <c r="AA386" s="3"/>
      <c r="AB386" s="3"/>
      <c r="AC386" s="3"/>
      <c r="AD386" s="3"/>
      <c r="AE386" s="3"/>
      <c r="AF386" s="3"/>
      <c r="AG386" s="3"/>
      <c r="AH386" s="3"/>
      <c r="AI386" s="3"/>
    </row>
    <row r="387" spans="1:35" ht="12.75">
      <c r="A387" s="3"/>
      <c r="B387" s="3"/>
      <c r="C387" s="3"/>
      <c r="D387" s="3"/>
      <c r="E387" s="3"/>
      <c r="F387" s="3"/>
      <c r="G387" s="156"/>
      <c r="H387" s="3"/>
      <c r="I387" s="3"/>
      <c r="J387" s="3"/>
      <c r="K387" s="3"/>
      <c r="L387" s="3"/>
      <c r="M387" s="4"/>
      <c r="N387" s="319"/>
      <c r="O387" s="157"/>
      <c r="P387" s="3"/>
      <c r="Q387" s="4"/>
      <c r="R387" s="4"/>
      <c r="S387" s="4"/>
      <c r="T387" s="4"/>
      <c r="U387" s="3"/>
      <c r="V387" s="3"/>
      <c r="W387" s="3"/>
      <c r="X387" s="3"/>
      <c r="Y387" s="3"/>
      <c r="Z387" s="3"/>
      <c r="AA387" s="3"/>
      <c r="AB387" s="3"/>
      <c r="AC387" s="3"/>
      <c r="AD387" s="3"/>
      <c r="AE387" s="3"/>
      <c r="AF387" s="3"/>
      <c r="AG387" s="3"/>
      <c r="AH387" s="3"/>
      <c r="AI387" s="3"/>
    </row>
    <row r="388" spans="1:35" ht="12.75">
      <c r="A388" s="3"/>
      <c r="B388" s="3"/>
      <c r="C388" s="3"/>
      <c r="D388" s="3"/>
      <c r="E388" s="3"/>
      <c r="F388" s="3"/>
      <c r="G388" s="156"/>
      <c r="H388" s="3"/>
      <c r="I388" s="3"/>
      <c r="J388" s="3"/>
      <c r="K388" s="3"/>
      <c r="L388" s="3"/>
      <c r="M388" s="4"/>
      <c r="N388" s="319"/>
      <c r="O388" s="157"/>
      <c r="P388" s="3"/>
      <c r="Q388" s="4"/>
      <c r="R388" s="4"/>
      <c r="S388" s="4"/>
      <c r="T388" s="4"/>
      <c r="U388" s="3"/>
      <c r="V388" s="3"/>
      <c r="W388" s="3"/>
      <c r="X388" s="3"/>
      <c r="Y388" s="3"/>
      <c r="Z388" s="3"/>
      <c r="AA388" s="3"/>
      <c r="AB388" s="3"/>
      <c r="AC388" s="3"/>
      <c r="AD388" s="3"/>
      <c r="AE388" s="3"/>
      <c r="AF388" s="3"/>
      <c r="AG388" s="3"/>
      <c r="AH388" s="3"/>
      <c r="AI388" s="3"/>
    </row>
    <row r="389" spans="1:35" ht="12.75">
      <c r="A389" s="3"/>
      <c r="B389" s="3"/>
      <c r="C389" s="3"/>
      <c r="D389" s="3"/>
      <c r="E389" s="3"/>
      <c r="F389" s="3"/>
      <c r="G389" s="156"/>
      <c r="H389" s="3"/>
      <c r="I389" s="3"/>
      <c r="J389" s="3"/>
      <c r="K389" s="3"/>
      <c r="L389" s="3"/>
      <c r="M389" s="4"/>
      <c r="N389" s="319"/>
      <c r="O389" s="157"/>
      <c r="P389" s="3"/>
      <c r="Q389" s="4"/>
      <c r="R389" s="4"/>
      <c r="S389" s="4"/>
      <c r="T389" s="4"/>
      <c r="U389" s="3"/>
      <c r="V389" s="3"/>
      <c r="W389" s="3"/>
      <c r="X389" s="3"/>
      <c r="Y389" s="3"/>
      <c r="Z389" s="3"/>
      <c r="AA389" s="3"/>
      <c r="AB389" s="3"/>
      <c r="AC389" s="3"/>
      <c r="AD389" s="3"/>
      <c r="AE389" s="3"/>
      <c r="AF389" s="3"/>
      <c r="AG389" s="3"/>
      <c r="AH389" s="3"/>
      <c r="AI389" s="3"/>
    </row>
    <row r="390" spans="1:35" ht="12.75">
      <c r="A390" s="3"/>
      <c r="B390" s="3"/>
      <c r="C390" s="3"/>
      <c r="D390" s="3"/>
      <c r="E390" s="3"/>
      <c r="F390" s="3"/>
      <c r="G390" s="156"/>
      <c r="H390" s="3"/>
      <c r="I390" s="3"/>
      <c r="J390" s="3"/>
      <c r="K390" s="3"/>
      <c r="L390" s="3"/>
      <c r="M390" s="4"/>
      <c r="N390" s="319"/>
      <c r="O390" s="157"/>
      <c r="P390" s="3"/>
      <c r="Q390" s="4"/>
      <c r="R390" s="4"/>
      <c r="S390" s="4"/>
      <c r="T390" s="4"/>
      <c r="U390" s="3"/>
      <c r="V390" s="3"/>
      <c r="W390" s="3"/>
      <c r="X390" s="3"/>
      <c r="Y390" s="3"/>
      <c r="Z390" s="3"/>
      <c r="AA390" s="3"/>
      <c r="AB390" s="3"/>
      <c r="AC390" s="3"/>
      <c r="AD390" s="3"/>
      <c r="AE390" s="3"/>
      <c r="AF390" s="3"/>
      <c r="AG390" s="3"/>
      <c r="AH390" s="3"/>
      <c r="AI390" s="3"/>
    </row>
    <row r="391" spans="1:35" ht="12.75">
      <c r="A391" s="3"/>
      <c r="B391" s="3"/>
      <c r="C391" s="3"/>
      <c r="D391" s="3"/>
      <c r="E391" s="3"/>
      <c r="F391" s="3"/>
      <c r="G391" s="156"/>
      <c r="H391" s="3"/>
      <c r="I391" s="3"/>
      <c r="J391" s="3"/>
      <c r="K391" s="3"/>
      <c r="L391" s="3"/>
      <c r="M391" s="4"/>
      <c r="N391" s="319"/>
      <c r="O391" s="157"/>
      <c r="P391" s="3"/>
      <c r="Q391" s="4"/>
      <c r="R391" s="4"/>
      <c r="S391" s="4"/>
      <c r="T391" s="4"/>
      <c r="U391" s="3"/>
      <c r="V391" s="3"/>
      <c r="W391" s="3"/>
      <c r="X391" s="3"/>
      <c r="Y391" s="3"/>
      <c r="Z391" s="3"/>
      <c r="AA391" s="3"/>
      <c r="AB391" s="3"/>
      <c r="AC391" s="3"/>
      <c r="AD391" s="3"/>
      <c r="AE391" s="3"/>
      <c r="AF391" s="3"/>
      <c r="AG391" s="3"/>
      <c r="AH391" s="3"/>
      <c r="AI391" s="3"/>
    </row>
    <row r="392" spans="1:35" ht="12.75">
      <c r="A392" s="3"/>
      <c r="B392" s="3"/>
      <c r="C392" s="3"/>
      <c r="D392" s="3"/>
      <c r="E392" s="3"/>
      <c r="F392" s="3"/>
      <c r="G392" s="156"/>
      <c r="H392" s="3"/>
      <c r="I392" s="3"/>
      <c r="J392" s="3"/>
      <c r="K392" s="3"/>
      <c r="L392" s="3"/>
      <c r="M392" s="4"/>
      <c r="N392" s="319"/>
      <c r="O392" s="157"/>
      <c r="P392" s="3"/>
      <c r="Q392" s="4"/>
      <c r="R392" s="4"/>
      <c r="S392" s="4"/>
      <c r="T392" s="4"/>
      <c r="U392" s="3"/>
      <c r="V392" s="3"/>
      <c r="W392" s="3"/>
      <c r="X392" s="3"/>
      <c r="Y392" s="3"/>
      <c r="Z392" s="3"/>
      <c r="AA392" s="3"/>
      <c r="AB392" s="3"/>
      <c r="AC392" s="3"/>
      <c r="AD392" s="3"/>
      <c r="AE392" s="3"/>
      <c r="AF392" s="3"/>
      <c r="AG392" s="3"/>
      <c r="AH392" s="3"/>
      <c r="AI392" s="3"/>
    </row>
    <row r="393" spans="1:35" ht="12.75">
      <c r="A393" s="3"/>
      <c r="B393" s="3"/>
      <c r="C393" s="3"/>
      <c r="D393" s="3"/>
      <c r="E393" s="3"/>
      <c r="F393" s="3"/>
      <c r="G393" s="156"/>
      <c r="H393" s="3"/>
      <c r="I393" s="3"/>
      <c r="J393" s="3"/>
      <c r="K393" s="3"/>
      <c r="L393" s="3"/>
      <c r="M393" s="4"/>
      <c r="N393" s="319"/>
      <c r="O393" s="157"/>
      <c r="P393" s="3"/>
      <c r="Q393" s="4"/>
      <c r="R393" s="4"/>
      <c r="S393" s="4"/>
      <c r="T393" s="4"/>
      <c r="U393" s="3"/>
      <c r="V393" s="3"/>
      <c r="W393" s="3"/>
      <c r="X393" s="3"/>
      <c r="Y393" s="3"/>
      <c r="Z393" s="3"/>
      <c r="AA393" s="3"/>
      <c r="AB393" s="3"/>
      <c r="AC393" s="3"/>
      <c r="AD393" s="3"/>
      <c r="AE393" s="3"/>
      <c r="AF393" s="3"/>
      <c r="AG393" s="3"/>
      <c r="AH393" s="3"/>
      <c r="AI393" s="3"/>
    </row>
    <row r="394" spans="1:35" ht="12.75">
      <c r="A394" s="3"/>
      <c r="B394" s="3"/>
      <c r="C394" s="3"/>
      <c r="D394" s="3"/>
      <c r="E394" s="3"/>
      <c r="F394" s="3"/>
      <c r="G394" s="156"/>
      <c r="H394" s="3"/>
      <c r="I394" s="3"/>
      <c r="J394" s="3"/>
      <c r="K394" s="3"/>
      <c r="L394" s="3"/>
      <c r="M394" s="4"/>
      <c r="N394" s="319"/>
      <c r="O394" s="157"/>
      <c r="P394" s="3"/>
      <c r="Q394" s="4"/>
      <c r="R394" s="4"/>
      <c r="S394" s="4"/>
      <c r="T394" s="4"/>
      <c r="U394" s="3"/>
      <c r="V394" s="3"/>
      <c r="W394" s="3"/>
      <c r="X394" s="3"/>
      <c r="Y394" s="3"/>
      <c r="Z394" s="3"/>
      <c r="AA394" s="3"/>
      <c r="AB394" s="3"/>
      <c r="AC394" s="3"/>
      <c r="AD394" s="3"/>
      <c r="AE394" s="3"/>
      <c r="AF394" s="3"/>
      <c r="AG394" s="3"/>
      <c r="AH394" s="3"/>
      <c r="AI394" s="3"/>
    </row>
    <row r="395" spans="1:35" ht="12.75">
      <c r="A395" s="3"/>
      <c r="B395" s="3"/>
      <c r="C395" s="3"/>
      <c r="D395" s="3"/>
      <c r="E395" s="3"/>
      <c r="F395" s="3"/>
      <c r="G395" s="156"/>
      <c r="H395" s="3"/>
      <c r="I395" s="3"/>
      <c r="J395" s="3"/>
      <c r="K395" s="3"/>
      <c r="L395" s="3"/>
      <c r="M395" s="4"/>
      <c r="N395" s="319"/>
      <c r="O395" s="157"/>
      <c r="P395" s="3"/>
      <c r="Q395" s="4"/>
      <c r="R395" s="4"/>
      <c r="S395" s="4"/>
      <c r="T395" s="4"/>
      <c r="U395" s="3"/>
      <c r="V395" s="3"/>
      <c r="W395" s="3"/>
      <c r="X395" s="3"/>
      <c r="Y395" s="3"/>
      <c r="Z395" s="3"/>
      <c r="AA395" s="3"/>
      <c r="AB395" s="3"/>
      <c r="AC395" s="3"/>
      <c r="AD395" s="3"/>
      <c r="AE395" s="3"/>
      <c r="AF395" s="3"/>
      <c r="AG395" s="3"/>
      <c r="AH395" s="3"/>
      <c r="AI395" s="3"/>
    </row>
    <row r="396" spans="1:35" ht="12.75">
      <c r="A396" s="3"/>
      <c r="B396" s="3"/>
      <c r="C396" s="3"/>
      <c r="D396" s="3"/>
      <c r="E396" s="3"/>
      <c r="F396" s="3"/>
      <c r="G396" s="156"/>
      <c r="H396" s="3"/>
      <c r="I396" s="3"/>
      <c r="J396" s="3"/>
      <c r="K396" s="3"/>
      <c r="L396" s="3"/>
      <c r="M396" s="4"/>
      <c r="N396" s="319"/>
      <c r="O396" s="157"/>
      <c r="P396" s="3"/>
      <c r="Q396" s="4"/>
      <c r="R396" s="4"/>
      <c r="S396" s="4"/>
      <c r="T396" s="4"/>
      <c r="U396" s="3"/>
      <c r="V396" s="3"/>
      <c r="W396" s="3"/>
      <c r="X396" s="3"/>
      <c r="Y396" s="3"/>
      <c r="Z396" s="3"/>
      <c r="AA396" s="3"/>
      <c r="AB396" s="3"/>
      <c r="AC396" s="3"/>
      <c r="AD396" s="3"/>
      <c r="AE396" s="3"/>
      <c r="AF396" s="3"/>
      <c r="AG396" s="3"/>
      <c r="AH396" s="3"/>
      <c r="AI396" s="3"/>
    </row>
    <row r="397" spans="1:35" ht="12.75">
      <c r="A397" s="3"/>
      <c r="B397" s="3"/>
      <c r="C397" s="3"/>
      <c r="D397" s="3"/>
      <c r="E397" s="3"/>
      <c r="F397" s="3"/>
      <c r="G397" s="156"/>
      <c r="H397" s="3"/>
      <c r="I397" s="3"/>
      <c r="J397" s="3"/>
      <c r="K397" s="3"/>
      <c r="L397" s="3"/>
      <c r="M397" s="4"/>
      <c r="N397" s="319"/>
      <c r="O397" s="157"/>
      <c r="P397" s="3"/>
      <c r="Q397" s="4"/>
      <c r="R397" s="4"/>
      <c r="S397" s="4"/>
      <c r="T397" s="4"/>
      <c r="U397" s="3"/>
      <c r="V397" s="3"/>
      <c r="W397" s="3"/>
      <c r="X397" s="3"/>
      <c r="Y397" s="3"/>
      <c r="Z397" s="3"/>
      <c r="AA397" s="3"/>
      <c r="AB397" s="3"/>
      <c r="AC397" s="3"/>
      <c r="AD397" s="3"/>
      <c r="AE397" s="3"/>
      <c r="AF397" s="3"/>
      <c r="AG397" s="3"/>
      <c r="AH397" s="3"/>
      <c r="AI397" s="3"/>
    </row>
    <row r="398" spans="1:35" ht="12.75">
      <c r="A398" s="3"/>
      <c r="B398" s="3"/>
      <c r="C398" s="3"/>
      <c r="D398" s="3"/>
      <c r="E398" s="3"/>
      <c r="F398" s="3"/>
      <c r="G398" s="156"/>
      <c r="H398" s="3"/>
      <c r="I398" s="3"/>
      <c r="J398" s="3"/>
      <c r="K398" s="3"/>
      <c r="L398" s="3"/>
      <c r="M398" s="4"/>
      <c r="N398" s="319"/>
      <c r="O398" s="157"/>
      <c r="P398" s="3"/>
      <c r="Q398" s="4"/>
      <c r="R398" s="4"/>
      <c r="S398" s="4"/>
      <c r="T398" s="4"/>
      <c r="U398" s="3"/>
      <c r="V398" s="3"/>
      <c r="W398" s="3"/>
      <c r="X398" s="3"/>
      <c r="Y398" s="3"/>
      <c r="Z398" s="3"/>
      <c r="AA398" s="3"/>
      <c r="AB398" s="3"/>
      <c r="AC398" s="3"/>
      <c r="AD398" s="3"/>
      <c r="AE398" s="3"/>
      <c r="AF398" s="3"/>
      <c r="AG398" s="3"/>
      <c r="AH398" s="3"/>
      <c r="AI398" s="3"/>
    </row>
    <row r="399" spans="1:35" ht="12.75">
      <c r="A399" s="3"/>
      <c r="B399" s="3"/>
      <c r="C399" s="3"/>
      <c r="D399" s="3"/>
      <c r="E399" s="3"/>
      <c r="F399" s="3"/>
      <c r="G399" s="156"/>
      <c r="H399" s="3"/>
      <c r="I399" s="3"/>
      <c r="J399" s="3"/>
      <c r="K399" s="3"/>
      <c r="L399" s="3"/>
      <c r="M399" s="4"/>
      <c r="N399" s="319"/>
      <c r="O399" s="157"/>
      <c r="P399" s="3"/>
      <c r="Q399" s="4"/>
      <c r="R399" s="4"/>
      <c r="S399" s="4"/>
      <c r="T399" s="4"/>
      <c r="U399" s="3"/>
      <c r="V399" s="3"/>
      <c r="W399" s="3"/>
      <c r="X399" s="3"/>
      <c r="Y399" s="3"/>
      <c r="Z399" s="3"/>
      <c r="AA399" s="3"/>
      <c r="AB399" s="3"/>
      <c r="AC399" s="3"/>
      <c r="AD399" s="3"/>
      <c r="AE399" s="3"/>
      <c r="AF399" s="3"/>
      <c r="AG399" s="3"/>
      <c r="AH399" s="3"/>
      <c r="AI399" s="3"/>
    </row>
    <row r="400" spans="1:35" ht="12.75">
      <c r="A400" s="3"/>
      <c r="B400" s="3"/>
      <c r="C400" s="3"/>
      <c r="D400" s="3"/>
      <c r="E400" s="3"/>
      <c r="F400" s="3"/>
      <c r="G400" s="156"/>
      <c r="H400" s="3"/>
      <c r="I400" s="3"/>
      <c r="J400" s="3"/>
      <c r="K400" s="3"/>
      <c r="L400" s="3"/>
      <c r="M400" s="4"/>
      <c r="N400" s="319"/>
      <c r="O400" s="157"/>
      <c r="P400" s="3"/>
      <c r="Q400" s="4"/>
      <c r="R400" s="4"/>
      <c r="S400" s="4"/>
      <c r="T400" s="4"/>
      <c r="U400" s="3"/>
      <c r="V400" s="3"/>
      <c r="W400" s="3"/>
      <c r="X400" s="3"/>
      <c r="Y400" s="3"/>
      <c r="Z400" s="3"/>
      <c r="AA400" s="3"/>
      <c r="AB400" s="3"/>
      <c r="AC400" s="3"/>
      <c r="AD400" s="3"/>
      <c r="AE400" s="3"/>
      <c r="AF400" s="3"/>
      <c r="AG400" s="3"/>
      <c r="AH400" s="3"/>
      <c r="AI400" s="3"/>
    </row>
    <row r="401" spans="1:35" ht="12.75">
      <c r="A401" s="3"/>
      <c r="B401" s="3"/>
      <c r="C401" s="3"/>
      <c r="D401" s="3"/>
      <c r="E401" s="3"/>
      <c r="F401" s="3"/>
      <c r="G401" s="156"/>
      <c r="H401" s="3"/>
      <c r="I401" s="3"/>
      <c r="J401" s="3"/>
      <c r="K401" s="3"/>
      <c r="L401" s="3"/>
      <c r="M401" s="4"/>
      <c r="N401" s="319"/>
      <c r="O401" s="157"/>
      <c r="P401" s="3"/>
      <c r="Q401" s="4"/>
      <c r="R401" s="4"/>
      <c r="S401" s="4"/>
      <c r="T401" s="4"/>
      <c r="U401" s="3"/>
      <c r="V401" s="3"/>
      <c r="W401" s="3"/>
      <c r="X401" s="3"/>
      <c r="Y401" s="3"/>
      <c r="Z401" s="3"/>
      <c r="AA401" s="3"/>
      <c r="AB401" s="3"/>
      <c r="AC401" s="3"/>
      <c r="AD401" s="3"/>
      <c r="AE401" s="3"/>
      <c r="AF401" s="3"/>
      <c r="AG401" s="3"/>
      <c r="AH401" s="3"/>
      <c r="AI401" s="3"/>
    </row>
    <row r="402" spans="1:35" ht="12.75">
      <c r="A402" s="3"/>
      <c r="B402" s="3"/>
      <c r="C402" s="3"/>
      <c r="D402" s="3"/>
      <c r="E402" s="3"/>
      <c r="F402" s="3"/>
      <c r="G402" s="156"/>
      <c r="H402" s="3"/>
      <c r="I402" s="3"/>
      <c r="J402" s="3"/>
      <c r="K402" s="3"/>
      <c r="L402" s="3"/>
      <c r="M402" s="4"/>
      <c r="N402" s="319"/>
      <c r="O402" s="157"/>
      <c r="P402" s="3"/>
      <c r="Q402" s="4"/>
      <c r="R402" s="4"/>
      <c r="S402" s="4"/>
      <c r="T402" s="4"/>
      <c r="U402" s="3"/>
      <c r="V402" s="3"/>
      <c r="W402" s="3"/>
      <c r="X402" s="3"/>
      <c r="Y402" s="3"/>
      <c r="Z402" s="3"/>
      <c r="AA402" s="3"/>
      <c r="AB402" s="3"/>
      <c r="AC402" s="3"/>
      <c r="AD402" s="3"/>
      <c r="AE402" s="3"/>
      <c r="AF402" s="3"/>
      <c r="AG402" s="3"/>
      <c r="AH402" s="3"/>
      <c r="AI402" s="3"/>
    </row>
    <row r="403" spans="1:35" ht="12.75">
      <c r="A403" s="3"/>
      <c r="B403" s="3"/>
      <c r="C403" s="3"/>
      <c r="D403" s="3"/>
      <c r="E403" s="3"/>
      <c r="F403" s="3"/>
      <c r="G403" s="156"/>
      <c r="H403" s="3"/>
      <c r="I403" s="3"/>
      <c r="J403" s="3"/>
      <c r="K403" s="3"/>
      <c r="L403" s="3"/>
      <c r="M403" s="4"/>
      <c r="N403" s="319"/>
      <c r="O403" s="157"/>
      <c r="P403" s="3"/>
      <c r="Q403" s="4"/>
      <c r="R403" s="4"/>
      <c r="S403" s="4"/>
      <c r="T403" s="4"/>
      <c r="U403" s="3"/>
      <c r="V403" s="3"/>
      <c r="W403" s="3"/>
      <c r="X403" s="3"/>
      <c r="Y403" s="3"/>
      <c r="Z403" s="3"/>
      <c r="AA403" s="3"/>
      <c r="AB403" s="3"/>
      <c r="AC403" s="3"/>
      <c r="AD403" s="3"/>
      <c r="AE403" s="3"/>
      <c r="AF403" s="3"/>
      <c r="AG403" s="3"/>
      <c r="AH403" s="3"/>
      <c r="AI403" s="3"/>
    </row>
    <row r="404" spans="1:35" ht="12.75">
      <c r="A404" s="3"/>
      <c r="B404" s="3"/>
      <c r="C404" s="3"/>
      <c r="D404" s="3"/>
      <c r="E404" s="3"/>
      <c r="F404" s="3"/>
      <c r="G404" s="156"/>
      <c r="H404" s="3"/>
      <c r="I404" s="3"/>
      <c r="J404" s="3"/>
      <c r="K404" s="3"/>
      <c r="L404" s="3"/>
      <c r="M404" s="4"/>
      <c r="N404" s="319"/>
      <c r="O404" s="157"/>
      <c r="P404" s="3"/>
      <c r="Q404" s="4"/>
      <c r="R404" s="4"/>
      <c r="S404" s="4"/>
      <c r="T404" s="4"/>
      <c r="U404" s="3"/>
      <c r="V404" s="3"/>
      <c r="W404" s="3"/>
      <c r="X404" s="3"/>
      <c r="Y404" s="3"/>
      <c r="Z404" s="3"/>
      <c r="AA404" s="3"/>
      <c r="AB404" s="3"/>
      <c r="AC404" s="3"/>
      <c r="AD404" s="3"/>
      <c r="AE404" s="3"/>
      <c r="AF404" s="3"/>
      <c r="AG404" s="3"/>
      <c r="AH404" s="3"/>
      <c r="AI404" s="3"/>
    </row>
    <row r="405" spans="1:35" ht="12.75">
      <c r="A405" s="3"/>
      <c r="B405" s="3"/>
      <c r="C405" s="3"/>
      <c r="D405" s="3"/>
      <c r="E405" s="3"/>
      <c r="F405" s="3"/>
      <c r="G405" s="156"/>
      <c r="H405" s="3"/>
      <c r="I405" s="3"/>
      <c r="J405" s="3"/>
      <c r="K405" s="3"/>
      <c r="L405" s="3"/>
      <c r="M405" s="4"/>
      <c r="N405" s="319"/>
      <c r="O405" s="157"/>
      <c r="P405" s="3"/>
      <c r="Q405" s="4"/>
      <c r="R405" s="4"/>
      <c r="S405" s="4"/>
      <c r="T405" s="4"/>
      <c r="U405" s="3"/>
      <c r="V405" s="3"/>
      <c r="W405" s="3"/>
      <c r="X405" s="3"/>
      <c r="Y405" s="3"/>
      <c r="Z405" s="3"/>
      <c r="AA405" s="3"/>
      <c r="AB405" s="3"/>
      <c r="AC405" s="3"/>
      <c r="AD405" s="3"/>
      <c r="AE405" s="3"/>
      <c r="AF405" s="3"/>
      <c r="AG405" s="3"/>
      <c r="AH405" s="3"/>
      <c r="AI405" s="3"/>
    </row>
    <row r="406" spans="1:35" ht="12.75">
      <c r="A406" s="3"/>
      <c r="B406" s="3"/>
      <c r="C406" s="3"/>
      <c r="D406" s="3"/>
      <c r="E406" s="3"/>
      <c r="F406" s="3"/>
      <c r="G406" s="156"/>
      <c r="H406" s="3"/>
      <c r="I406" s="3"/>
      <c r="J406" s="3"/>
      <c r="K406" s="3"/>
      <c r="L406" s="3"/>
      <c r="M406" s="4"/>
      <c r="N406" s="319"/>
      <c r="O406" s="157"/>
      <c r="P406" s="3"/>
      <c r="Q406" s="4"/>
      <c r="R406" s="4"/>
      <c r="S406" s="4"/>
      <c r="T406" s="4"/>
      <c r="U406" s="3"/>
      <c r="V406" s="3"/>
      <c r="W406" s="3"/>
      <c r="X406" s="3"/>
      <c r="Y406" s="3"/>
      <c r="Z406" s="3"/>
      <c r="AA406" s="3"/>
      <c r="AB406" s="3"/>
      <c r="AC406" s="3"/>
      <c r="AD406" s="3"/>
      <c r="AE406" s="3"/>
      <c r="AF406" s="3"/>
      <c r="AG406" s="3"/>
      <c r="AH406" s="3"/>
      <c r="AI406" s="3"/>
    </row>
    <row r="407" spans="1:35" ht="12.75">
      <c r="A407" s="3"/>
      <c r="B407" s="3"/>
      <c r="C407" s="3"/>
      <c r="D407" s="3"/>
      <c r="E407" s="3"/>
      <c r="F407" s="3"/>
      <c r="G407" s="156"/>
      <c r="H407" s="3"/>
      <c r="I407" s="3"/>
      <c r="J407" s="3"/>
      <c r="K407" s="3"/>
      <c r="L407" s="3"/>
      <c r="M407" s="4"/>
      <c r="N407" s="319"/>
      <c r="O407" s="157"/>
      <c r="P407" s="3"/>
      <c r="Q407" s="4"/>
      <c r="R407" s="4"/>
      <c r="S407" s="4"/>
      <c r="T407" s="4"/>
      <c r="U407" s="3"/>
      <c r="V407" s="3"/>
      <c r="W407" s="3"/>
      <c r="X407" s="3"/>
      <c r="Y407" s="3"/>
      <c r="Z407" s="3"/>
      <c r="AA407" s="3"/>
      <c r="AB407" s="3"/>
      <c r="AC407" s="3"/>
      <c r="AD407" s="3"/>
      <c r="AE407" s="3"/>
      <c r="AF407" s="3"/>
      <c r="AG407" s="3"/>
      <c r="AH407" s="3"/>
      <c r="AI407" s="3"/>
    </row>
    <row r="408" spans="1:35" ht="12.75">
      <c r="A408" s="3"/>
      <c r="B408" s="3"/>
      <c r="C408" s="3"/>
      <c r="D408" s="3"/>
      <c r="E408" s="3"/>
      <c r="F408" s="3"/>
      <c r="G408" s="156"/>
      <c r="H408" s="3"/>
      <c r="I408" s="3"/>
      <c r="J408" s="3"/>
      <c r="K408" s="3"/>
      <c r="L408" s="3"/>
      <c r="M408" s="4"/>
      <c r="N408" s="319"/>
      <c r="O408" s="157"/>
      <c r="P408" s="3"/>
      <c r="Q408" s="4"/>
      <c r="R408" s="4"/>
      <c r="S408" s="4"/>
      <c r="T408" s="4"/>
      <c r="U408" s="3"/>
      <c r="V408" s="3"/>
      <c r="W408" s="3"/>
      <c r="X408" s="3"/>
      <c r="Y408" s="3"/>
      <c r="Z408" s="3"/>
      <c r="AA408" s="3"/>
      <c r="AB408" s="3"/>
      <c r="AC408" s="3"/>
      <c r="AD408" s="3"/>
      <c r="AE408" s="3"/>
      <c r="AF408" s="3"/>
      <c r="AG408" s="3"/>
      <c r="AH408" s="3"/>
      <c r="AI408" s="3"/>
    </row>
    <row r="409" spans="1:35" ht="12.75">
      <c r="A409" s="3"/>
      <c r="B409" s="3"/>
      <c r="C409" s="3"/>
      <c r="D409" s="3"/>
      <c r="E409" s="3"/>
      <c r="F409" s="3"/>
      <c r="G409" s="156"/>
      <c r="H409" s="3"/>
      <c r="I409" s="3"/>
      <c r="J409" s="3"/>
      <c r="K409" s="3"/>
      <c r="L409" s="3"/>
      <c r="M409" s="4"/>
      <c r="N409" s="319"/>
      <c r="O409" s="157"/>
      <c r="P409" s="3"/>
      <c r="Q409" s="4"/>
      <c r="R409" s="4"/>
      <c r="S409" s="4"/>
      <c r="T409" s="4"/>
      <c r="U409" s="3"/>
      <c r="V409" s="3"/>
      <c r="W409" s="3"/>
      <c r="X409" s="3"/>
      <c r="Y409" s="3"/>
      <c r="Z409" s="3"/>
      <c r="AA409" s="3"/>
      <c r="AB409" s="3"/>
      <c r="AC409" s="3"/>
      <c r="AD409" s="3"/>
      <c r="AE409" s="3"/>
      <c r="AF409" s="3"/>
      <c r="AG409" s="3"/>
      <c r="AH409" s="3"/>
      <c r="AI409" s="3"/>
    </row>
    <row r="410" spans="1:35" ht="12.75">
      <c r="A410" s="3"/>
      <c r="B410" s="3"/>
      <c r="C410" s="3"/>
      <c r="D410" s="3"/>
      <c r="E410" s="3"/>
      <c r="F410" s="3"/>
      <c r="G410" s="156"/>
      <c r="H410" s="3"/>
      <c r="I410" s="3"/>
      <c r="J410" s="3"/>
      <c r="K410" s="3"/>
      <c r="L410" s="3"/>
      <c r="M410" s="4"/>
      <c r="N410" s="319"/>
      <c r="O410" s="157"/>
      <c r="P410" s="3"/>
      <c r="Q410" s="4"/>
      <c r="R410" s="4"/>
      <c r="S410" s="4"/>
      <c r="T410" s="4"/>
      <c r="U410" s="3"/>
      <c r="V410" s="3"/>
      <c r="W410" s="3"/>
      <c r="X410" s="3"/>
      <c r="Y410" s="3"/>
      <c r="Z410" s="3"/>
      <c r="AA410" s="3"/>
      <c r="AB410" s="3"/>
      <c r="AC410" s="3"/>
      <c r="AD410" s="3"/>
      <c r="AE410" s="3"/>
      <c r="AF410" s="3"/>
      <c r="AG410" s="3"/>
      <c r="AH410" s="3"/>
      <c r="AI410" s="3"/>
    </row>
    <row r="411" spans="1:35" ht="12.75">
      <c r="A411" s="3"/>
      <c r="B411" s="3"/>
      <c r="C411" s="3"/>
      <c r="D411" s="3"/>
      <c r="E411" s="3"/>
      <c r="F411" s="3"/>
      <c r="G411" s="156"/>
      <c r="H411" s="3"/>
      <c r="I411" s="3"/>
      <c r="J411" s="3"/>
      <c r="K411" s="3"/>
      <c r="L411" s="3"/>
      <c r="M411" s="4"/>
      <c r="N411" s="319"/>
      <c r="O411" s="157"/>
      <c r="P411" s="3"/>
      <c r="Q411" s="4"/>
      <c r="R411" s="4"/>
      <c r="S411" s="4"/>
      <c r="T411" s="4"/>
      <c r="U411" s="3"/>
      <c r="V411" s="3"/>
      <c r="W411" s="3"/>
      <c r="X411" s="3"/>
      <c r="Y411" s="3"/>
      <c r="Z411" s="3"/>
      <c r="AA411" s="3"/>
      <c r="AB411" s="3"/>
      <c r="AC411" s="3"/>
      <c r="AD411" s="3"/>
      <c r="AE411" s="3"/>
      <c r="AF411" s="3"/>
      <c r="AG411" s="3"/>
      <c r="AH411" s="3"/>
      <c r="AI411" s="3"/>
    </row>
    <row r="412" spans="1:35" ht="12.75">
      <c r="A412" s="3"/>
      <c r="B412" s="3"/>
      <c r="C412" s="3"/>
      <c r="D412" s="3"/>
      <c r="E412" s="3"/>
      <c r="F412" s="3"/>
      <c r="G412" s="156"/>
      <c r="H412" s="3"/>
      <c r="I412" s="3"/>
      <c r="J412" s="3"/>
      <c r="K412" s="3"/>
      <c r="L412" s="3"/>
      <c r="M412" s="4"/>
      <c r="N412" s="319"/>
      <c r="O412" s="157"/>
      <c r="P412" s="3"/>
      <c r="Q412" s="4"/>
      <c r="R412" s="4"/>
      <c r="S412" s="4"/>
      <c r="T412" s="4"/>
      <c r="U412" s="3"/>
      <c r="V412" s="3"/>
      <c r="W412" s="3"/>
      <c r="X412" s="3"/>
      <c r="Y412" s="3"/>
      <c r="Z412" s="3"/>
      <c r="AA412" s="3"/>
      <c r="AB412" s="3"/>
      <c r="AC412" s="3"/>
      <c r="AD412" s="3"/>
      <c r="AE412" s="3"/>
      <c r="AF412" s="3"/>
      <c r="AG412" s="3"/>
      <c r="AH412" s="3"/>
      <c r="AI412" s="3"/>
    </row>
    <row r="413" spans="1:35" ht="12.75">
      <c r="A413" s="3"/>
      <c r="B413" s="3"/>
      <c r="C413" s="3"/>
      <c r="D413" s="3"/>
      <c r="E413" s="3"/>
      <c r="F413" s="3"/>
      <c r="G413" s="156"/>
      <c r="H413" s="3"/>
      <c r="I413" s="3"/>
      <c r="J413" s="3"/>
      <c r="K413" s="3"/>
      <c r="L413" s="3"/>
      <c r="M413" s="4"/>
      <c r="N413" s="319"/>
      <c r="O413" s="157"/>
      <c r="P413" s="3"/>
      <c r="Q413" s="4"/>
      <c r="R413" s="4"/>
      <c r="S413" s="4"/>
      <c r="T413" s="4"/>
      <c r="U413" s="3"/>
      <c r="V413" s="3"/>
      <c r="W413" s="3"/>
      <c r="X413" s="3"/>
      <c r="Y413" s="3"/>
      <c r="Z413" s="3"/>
      <c r="AA413" s="3"/>
      <c r="AB413" s="3"/>
      <c r="AC413" s="3"/>
      <c r="AD413" s="3"/>
      <c r="AE413" s="3"/>
      <c r="AF413" s="3"/>
      <c r="AG413" s="3"/>
      <c r="AH413" s="3"/>
      <c r="AI413" s="3"/>
    </row>
    <row r="414" spans="1:35" ht="12.75">
      <c r="A414" s="3"/>
      <c r="B414" s="3"/>
      <c r="C414" s="3"/>
      <c r="D414" s="3"/>
      <c r="E414" s="3"/>
      <c r="F414" s="3"/>
      <c r="G414" s="156"/>
      <c r="H414" s="3"/>
      <c r="I414" s="3"/>
      <c r="J414" s="3"/>
      <c r="K414" s="3"/>
      <c r="L414" s="3"/>
      <c r="M414" s="4"/>
      <c r="N414" s="319"/>
      <c r="O414" s="157"/>
      <c r="P414" s="3"/>
      <c r="Q414" s="4"/>
      <c r="R414" s="4"/>
      <c r="S414" s="4"/>
      <c r="T414" s="4"/>
      <c r="U414" s="3"/>
      <c r="V414" s="3"/>
      <c r="W414" s="3"/>
      <c r="X414" s="3"/>
      <c r="Y414" s="3"/>
      <c r="Z414" s="3"/>
      <c r="AA414" s="3"/>
      <c r="AB414" s="3"/>
      <c r="AC414" s="3"/>
      <c r="AD414" s="3"/>
      <c r="AE414" s="3"/>
      <c r="AF414" s="3"/>
      <c r="AG414" s="3"/>
      <c r="AH414" s="3"/>
      <c r="AI414" s="3"/>
    </row>
    <row r="415" spans="1:35" ht="12.75">
      <c r="A415" s="3"/>
      <c r="B415" s="3"/>
      <c r="C415" s="3"/>
      <c r="D415" s="3"/>
      <c r="E415" s="3"/>
      <c r="F415" s="3"/>
      <c r="G415" s="156"/>
      <c r="H415" s="3"/>
      <c r="I415" s="3"/>
      <c r="J415" s="3"/>
      <c r="K415" s="3"/>
      <c r="L415" s="3"/>
      <c r="M415" s="4"/>
      <c r="N415" s="319"/>
      <c r="O415" s="157"/>
      <c r="P415" s="3"/>
      <c r="Q415" s="4"/>
      <c r="R415" s="4"/>
      <c r="S415" s="4"/>
      <c r="T415" s="4"/>
      <c r="U415" s="3"/>
      <c r="V415" s="3"/>
      <c r="W415" s="3"/>
      <c r="X415" s="3"/>
      <c r="Y415" s="3"/>
      <c r="Z415" s="3"/>
      <c r="AA415" s="3"/>
      <c r="AB415" s="3"/>
      <c r="AC415" s="3"/>
      <c r="AD415" s="3"/>
      <c r="AE415" s="3"/>
      <c r="AF415" s="3"/>
      <c r="AG415" s="3"/>
      <c r="AH415" s="3"/>
      <c r="AI415" s="3"/>
    </row>
    <row r="416" spans="1:35" ht="12.75">
      <c r="A416" s="3"/>
      <c r="B416" s="3"/>
      <c r="C416" s="3"/>
      <c r="D416" s="3"/>
      <c r="E416" s="3"/>
      <c r="F416" s="3"/>
      <c r="G416" s="156"/>
      <c r="H416" s="3"/>
      <c r="I416" s="3"/>
      <c r="J416" s="3"/>
      <c r="K416" s="3"/>
      <c r="L416" s="3"/>
      <c r="M416" s="4"/>
      <c r="N416" s="319"/>
      <c r="O416" s="157"/>
      <c r="P416" s="3"/>
      <c r="Q416" s="4"/>
      <c r="R416" s="4"/>
      <c r="S416" s="4"/>
      <c r="T416" s="4"/>
      <c r="U416" s="3"/>
      <c r="V416" s="3"/>
      <c r="W416" s="3"/>
      <c r="X416" s="3"/>
      <c r="Y416" s="3"/>
      <c r="Z416" s="3"/>
      <c r="AA416" s="3"/>
      <c r="AB416" s="3"/>
      <c r="AC416" s="3"/>
      <c r="AD416" s="3"/>
      <c r="AE416" s="3"/>
      <c r="AF416" s="3"/>
      <c r="AG416" s="3"/>
      <c r="AH416" s="3"/>
      <c r="AI416" s="3"/>
    </row>
    <row r="417" spans="1:35" ht="12.75">
      <c r="A417" s="3"/>
      <c r="B417" s="3"/>
      <c r="C417" s="3"/>
      <c r="D417" s="3"/>
      <c r="E417" s="3"/>
      <c r="F417" s="3"/>
      <c r="G417" s="156"/>
      <c r="H417" s="3"/>
      <c r="I417" s="3"/>
      <c r="J417" s="3"/>
      <c r="K417" s="3"/>
      <c r="L417" s="3"/>
      <c r="M417" s="4"/>
      <c r="N417" s="319"/>
      <c r="O417" s="157"/>
      <c r="P417" s="3"/>
      <c r="Q417" s="4"/>
      <c r="R417" s="4"/>
      <c r="S417" s="4"/>
      <c r="T417" s="4"/>
      <c r="U417" s="3"/>
      <c r="V417" s="3"/>
      <c r="W417" s="3"/>
      <c r="X417" s="3"/>
      <c r="Y417" s="3"/>
      <c r="Z417" s="3"/>
      <c r="AA417" s="3"/>
      <c r="AB417" s="3"/>
      <c r="AC417" s="3"/>
      <c r="AD417" s="3"/>
      <c r="AE417" s="3"/>
      <c r="AF417" s="3"/>
      <c r="AG417" s="3"/>
      <c r="AH417" s="3"/>
      <c r="AI417" s="3"/>
    </row>
    <row r="418" spans="1:35" ht="12.75">
      <c r="A418" s="3"/>
      <c r="B418" s="3"/>
      <c r="C418" s="3"/>
      <c r="D418" s="3"/>
      <c r="E418" s="3"/>
      <c r="F418" s="3"/>
      <c r="G418" s="156"/>
      <c r="H418" s="3"/>
      <c r="I418" s="3"/>
      <c r="J418" s="3"/>
      <c r="K418" s="3"/>
      <c r="L418" s="3"/>
      <c r="M418" s="4"/>
      <c r="N418" s="319"/>
      <c r="O418" s="157"/>
      <c r="P418" s="3"/>
      <c r="Q418" s="4"/>
      <c r="R418" s="4"/>
      <c r="S418" s="4"/>
      <c r="T418" s="4"/>
      <c r="U418" s="3"/>
      <c r="V418" s="3"/>
      <c r="W418" s="3"/>
      <c r="X418" s="3"/>
      <c r="Y418" s="3"/>
      <c r="Z418" s="3"/>
      <c r="AA418" s="3"/>
      <c r="AB418" s="3"/>
      <c r="AC418" s="3"/>
      <c r="AD418" s="3"/>
      <c r="AE418" s="3"/>
      <c r="AF418" s="3"/>
      <c r="AG418" s="3"/>
      <c r="AH418" s="3"/>
      <c r="AI418" s="3"/>
    </row>
    <row r="419" spans="1:35" ht="12.75">
      <c r="A419" s="3"/>
      <c r="B419" s="3"/>
      <c r="C419" s="3"/>
      <c r="D419" s="3"/>
      <c r="E419" s="3"/>
      <c r="F419" s="3"/>
      <c r="G419" s="156"/>
      <c r="H419" s="3"/>
      <c r="I419" s="3"/>
      <c r="J419" s="3"/>
      <c r="K419" s="3"/>
      <c r="L419" s="3"/>
      <c r="M419" s="4"/>
      <c r="N419" s="319"/>
      <c r="O419" s="157"/>
      <c r="P419" s="3"/>
      <c r="Q419" s="4"/>
      <c r="R419" s="4"/>
      <c r="S419" s="4"/>
      <c r="T419" s="4"/>
      <c r="U419" s="3"/>
      <c r="V419" s="3"/>
      <c r="W419" s="3"/>
      <c r="X419" s="3"/>
      <c r="Y419" s="3"/>
      <c r="Z419" s="3"/>
      <c r="AA419" s="3"/>
      <c r="AB419" s="3"/>
      <c r="AC419" s="3"/>
      <c r="AD419" s="3"/>
      <c r="AE419" s="3"/>
      <c r="AF419" s="3"/>
      <c r="AG419" s="3"/>
      <c r="AH419" s="3"/>
      <c r="AI419" s="3"/>
    </row>
    <row r="420" spans="1:35" ht="12.75">
      <c r="A420" s="3"/>
      <c r="B420" s="3"/>
      <c r="C420" s="3"/>
      <c r="D420" s="3"/>
      <c r="E420" s="3"/>
      <c r="F420" s="3"/>
      <c r="G420" s="156"/>
      <c r="H420" s="3"/>
      <c r="I420" s="3"/>
      <c r="J420" s="3"/>
      <c r="K420" s="3"/>
      <c r="L420" s="3"/>
      <c r="M420" s="4"/>
      <c r="N420" s="319"/>
      <c r="O420" s="157"/>
      <c r="P420" s="3"/>
      <c r="Q420" s="4"/>
      <c r="R420" s="4"/>
      <c r="S420" s="4"/>
      <c r="T420" s="4"/>
      <c r="U420" s="3"/>
      <c r="V420" s="3"/>
      <c r="W420" s="3"/>
      <c r="X420" s="3"/>
      <c r="Y420" s="3"/>
      <c r="Z420" s="3"/>
      <c r="AA420" s="3"/>
      <c r="AB420" s="3"/>
      <c r="AC420" s="3"/>
      <c r="AD420" s="3"/>
      <c r="AE420" s="3"/>
      <c r="AF420" s="3"/>
      <c r="AG420" s="3"/>
      <c r="AH420" s="3"/>
      <c r="AI420" s="3"/>
    </row>
    <row r="421" spans="1:35" ht="12.75">
      <c r="A421" s="3"/>
      <c r="B421" s="3"/>
      <c r="C421" s="3"/>
      <c r="D421" s="3"/>
      <c r="E421" s="3"/>
      <c r="F421" s="3"/>
      <c r="G421" s="156"/>
      <c r="H421" s="3"/>
      <c r="I421" s="3"/>
      <c r="J421" s="3"/>
      <c r="K421" s="3"/>
      <c r="L421" s="3"/>
      <c r="M421" s="4"/>
      <c r="N421" s="319"/>
      <c r="O421" s="157"/>
      <c r="P421" s="3"/>
      <c r="Q421" s="4"/>
      <c r="R421" s="4"/>
      <c r="S421" s="4"/>
      <c r="T421" s="4"/>
      <c r="U421" s="3"/>
      <c r="V421" s="3"/>
      <c r="W421" s="3"/>
      <c r="X421" s="3"/>
      <c r="Y421" s="3"/>
      <c r="Z421" s="3"/>
      <c r="AA421" s="3"/>
      <c r="AB421" s="3"/>
      <c r="AC421" s="3"/>
      <c r="AD421" s="3"/>
      <c r="AE421" s="3"/>
      <c r="AF421" s="3"/>
      <c r="AG421" s="3"/>
      <c r="AH421" s="3"/>
      <c r="AI421" s="3"/>
    </row>
    <row r="422" spans="1:35" ht="12.75">
      <c r="A422" s="3"/>
      <c r="B422" s="3"/>
      <c r="C422" s="3"/>
      <c r="D422" s="3"/>
      <c r="E422" s="3"/>
      <c r="F422" s="3"/>
      <c r="G422" s="156"/>
      <c r="H422" s="3"/>
      <c r="I422" s="3"/>
      <c r="J422" s="3"/>
      <c r="K422" s="3"/>
      <c r="L422" s="3"/>
      <c r="M422" s="4"/>
      <c r="N422" s="319"/>
      <c r="O422" s="157"/>
      <c r="P422" s="3"/>
      <c r="Q422" s="4"/>
      <c r="R422" s="4"/>
      <c r="S422" s="4"/>
      <c r="T422" s="4"/>
      <c r="U422" s="3"/>
      <c r="V422" s="3"/>
      <c r="W422" s="3"/>
      <c r="X422" s="3"/>
      <c r="Y422" s="3"/>
      <c r="Z422" s="3"/>
      <c r="AA422" s="3"/>
      <c r="AB422" s="3"/>
      <c r="AC422" s="3"/>
      <c r="AD422" s="3"/>
      <c r="AE422" s="3"/>
      <c r="AF422" s="3"/>
      <c r="AG422" s="3"/>
      <c r="AH422" s="3"/>
      <c r="AI422" s="3"/>
    </row>
    <row r="423" spans="1:35" ht="12.75">
      <c r="A423" s="3"/>
      <c r="B423" s="3"/>
      <c r="C423" s="3"/>
      <c r="D423" s="3"/>
      <c r="E423" s="3"/>
      <c r="F423" s="3"/>
      <c r="G423" s="156"/>
      <c r="H423" s="3"/>
      <c r="I423" s="3"/>
      <c r="J423" s="3"/>
      <c r="K423" s="3"/>
      <c r="L423" s="3"/>
      <c r="M423" s="4"/>
      <c r="N423" s="319"/>
      <c r="O423" s="157"/>
      <c r="P423" s="3"/>
      <c r="Q423" s="4"/>
      <c r="R423" s="4"/>
      <c r="S423" s="4"/>
      <c r="T423" s="4"/>
      <c r="U423" s="3"/>
      <c r="V423" s="3"/>
      <c r="W423" s="3"/>
      <c r="X423" s="3"/>
      <c r="Y423" s="3"/>
      <c r="Z423" s="3"/>
      <c r="AA423" s="3"/>
      <c r="AB423" s="3"/>
      <c r="AC423" s="3"/>
      <c r="AD423" s="3"/>
      <c r="AE423" s="3"/>
      <c r="AF423" s="3"/>
      <c r="AG423" s="3"/>
      <c r="AH423" s="3"/>
      <c r="AI423" s="3"/>
    </row>
    <row r="424" spans="1:35" ht="12.75">
      <c r="A424" s="3"/>
      <c r="B424" s="3"/>
      <c r="C424" s="3"/>
      <c r="D424" s="3"/>
      <c r="E424" s="3"/>
      <c r="F424" s="3"/>
      <c r="G424" s="156"/>
      <c r="H424" s="3"/>
      <c r="I424" s="3"/>
      <c r="J424" s="3"/>
      <c r="K424" s="3"/>
      <c r="L424" s="3"/>
      <c r="M424" s="4"/>
      <c r="N424" s="319"/>
      <c r="O424" s="157"/>
      <c r="P424" s="3"/>
      <c r="Q424" s="4"/>
      <c r="R424" s="4"/>
      <c r="S424" s="4"/>
      <c r="T424" s="4"/>
      <c r="U424" s="3"/>
      <c r="V424" s="3"/>
      <c r="W424" s="3"/>
      <c r="X424" s="3"/>
      <c r="Y424" s="3"/>
      <c r="Z424" s="3"/>
      <c r="AA424" s="3"/>
      <c r="AB424" s="3"/>
      <c r="AC424" s="3"/>
      <c r="AD424" s="3"/>
      <c r="AE424" s="3"/>
      <c r="AF424" s="3"/>
      <c r="AG424" s="3"/>
      <c r="AH424" s="3"/>
      <c r="AI424" s="3"/>
    </row>
    <row r="425" spans="1:35" ht="12.75">
      <c r="A425" s="3"/>
      <c r="B425" s="3"/>
      <c r="C425" s="3"/>
      <c r="D425" s="3"/>
      <c r="E425" s="3"/>
      <c r="F425" s="3"/>
      <c r="G425" s="156"/>
      <c r="H425" s="3"/>
      <c r="I425" s="3"/>
      <c r="J425" s="3"/>
      <c r="K425" s="3"/>
      <c r="L425" s="3"/>
      <c r="M425" s="4"/>
      <c r="N425" s="319"/>
      <c r="O425" s="157"/>
      <c r="P425" s="3"/>
      <c r="Q425" s="4"/>
      <c r="R425" s="4"/>
      <c r="S425" s="4"/>
      <c r="T425" s="4"/>
      <c r="U425" s="3"/>
      <c r="V425" s="3"/>
      <c r="W425" s="3"/>
      <c r="X425" s="3"/>
      <c r="Y425" s="3"/>
      <c r="Z425" s="3"/>
      <c r="AA425" s="3"/>
      <c r="AB425" s="3"/>
      <c r="AC425" s="3"/>
      <c r="AD425" s="3"/>
      <c r="AE425" s="3"/>
      <c r="AF425" s="3"/>
      <c r="AG425" s="3"/>
      <c r="AH425" s="3"/>
      <c r="AI425" s="3"/>
    </row>
    <row r="426" spans="1:35" ht="12.75">
      <c r="A426" s="3"/>
      <c r="B426" s="3"/>
      <c r="C426" s="3"/>
      <c r="D426" s="3"/>
      <c r="E426" s="3"/>
      <c r="F426" s="3"/>
      <c r="G426" s="156"/>
      <c r="H426" s="3"/>
      <c r="I426" s="3"/>
      <c r="J426" s="3"/>
      <c r="K426" s="3"/>
      <c r="L426" s="3"/>
      <c r="M426" s="4"/>
      <c r="N426" s="319"/>
      <c r="O426" s="157"/>
      <c r="P426" s="3"/>
      <c r="Q426" s="4"/>
      <c r="R426" s="4"/>
      <c r="S426" s="4"/>
      <c r="T426" s="4"/>
      <c r="U426" s="3"/>
      <c r="V426" s="3"/>
      <c r="W426" s="3"/>
      <c r="X426" s="3"/>
      <c r="Y426" s="3"/>
      <c r="Z426" s="3"/>
      <c r="AA426" s="3"/>
      <c r="AB426" s="3"/>
      <c r="AC426" s="3"/>
      <c r="AD426" s="3"/>
      <c r="AE426" s="3"/>
      <c r="AF426" s="3"/>
      <c r="AG426" s="3"/>
      <c r="AH426" s="3"/>
      <c r="AI426" s="3"/>
    </row>
    <row r="427" spans="1:35" ht="12.75">
      <c r="A427" s="3"/>
      <c r="B427" s="3"/>
      <c r="C427" s="3"/>
      <c r="D427" s="3"/>
      <c r="E427" s="3"/>
      <c r="F427" s="3"/>
      <c r="G427" s="156"/>
      <c r="H427" s="3"/>
      <c r="I427" s="3"/>
      <c r="J427" s="3"/>
      <c r="K427" s="3"/>
      <c r="L427" s="3"/>
      <c r="M427" s="4"/>
      <c r="N427" s="319"/>
      <c r="O427" s="157"/>
      <c r="P427" s="3"/>
      <c r="Q427" s="4"/>
      <c r="R427" s="4"/>
      <c r="S427" s="4"/>
      <c r="T427" s="4"/>
      <c r="U427" s="3"/>
      <c r="V427" s="3"/>
      <c r="W427" s="3"/>
      <c r="X427" s="3"/>
      <c r="Y427" s="3"/>
      <c r="Z427" s="3"/>
      <c r="AA427" s="3"/>
      <c r="AB427" s="3"/>
      <c r="AC427" s="3"/>
      <c r="AD427" s="3"/>
      <c r="AE427" s="3"/>
      <c r="AF427" s="3"/>
      <c r="AG427" s="3"/>
      <c r="AH427" s="3"/>
      <c r="AI427" s="3"/>
    </row>
    <row r="428" spans="1:35" ht="12.75">
      <c r="A428" s="3"/>
      <c r="B428" s="3"/>
      <c r="C428" s="3"/>
      <c r="D428" s="3"/>
      <c r="E428" s="3"/>
      <c r="F428" s="3"/>
      <c r="G428" s="156"/>
      <c r="H428" s="3"/>
      <c r="I428" s="3"/>
      <c r="J428" s="3"/>
      <c r="K428" s="3"/>
      <c r="L428" s="3"/>
      <c r="M428" s="4"/>
      <c r="N428" s="319"/>
      <c r="O428" s="157"/>
      <c r="P428" s="3"/>
      <c r="Q428" s="4"/>
      <c r="R428" s="4"/>
      <c r="S428" s="4"/>
      <c r="T428" s="4"/>
      <c r="U428" s="3"/>
      <c r="V428" s="3"/>
      <c r="W428" s="3"/>
      <c r="X428" s="3"/>
      <c r="Y428" s="3"/>
      <c r="Z428" s="3"/>
      <c r="AA428" s="3"/>
      <c r="AB428" s="3"/>
      <c r="AC428" s="3"/>
      <c r="AD428" s="3"/>
      <c r="AE428" s="3"/>
      <c r="AF428" s="3"/>
      <c r="AG428" s="3"/>
      <c r="AH428" s="3"/>
      <c r="AI428" s="3"/>
    </row>
    <row r="429" spans="1:35" ht="12.75">
      <c r="A429" s="3"/>
      <c r="B429" s="3"/>
      <c r="C429" s="3"/>
      <c r="D429" s="3"/>
      <c r="E429" s="3"/>
      <c r="F429" s="3"/>
      <c r="G429" s="156"/>
      <c r="H429" s="3"/>
      <c r="I429" s="3"/>
      <c r="J429" s="3"/>
      <c r="K429" s="3"/>
      <c r="L429" s="3"/>
      <c r="M429" s="4"/>
      <c r="N429" s="319"/>
      <c r="O429" s="157"/>
      <c r="P429" s="3"/>
      <c r="Q429" s="4"/>
      <c r="R429" s="4"/>
      <c r="S429" s="4"/>
      <c r="T429" s="4"/>
      <c r="U429" s="3"/>
      <c r="V429" s="3"/>
      <c r="W429" s="3"/>
      <c r="X429" s="3"/>
      <c r="Y429" s="3"/>
      <c r="Z429" s="3"/>
      <c r="AA429" s="3"/>
      <c r="AB429" s="3"/>
      <c r="AC429" s="3"/>
      <c r="AD429" s="3"/>
      <c r="AE429" s="3"/>
      <c r="AF429" s="3"/>
      <c r="AG429" s="3"/>
      <c r="AH429" s="3"/>
      <c r="AI429" s="3"/>
    </row>
    <row r="430" spans="1:35" ht="12.75">
      <c r="A430" s="3"/>
      <c r="B430" s="3"/>
      <c r="C430" s="3"/>
      <c r="D430" s="3"/>
      <c r="E430" s="3"/>
      <c r="F430" s="3"/>
      <c r="G430" s="156"/>
      <c r="H430" s="3"/>
      <c r="I430" s="3"/>
      <c r="J430" s="3"/>
      <c r="K430" s="3"/>
      <c r="L430" s="3"/>
      <c r="M430" s="4"/>
      <c r="N430" s="319"/>
      <c r="O430" s="157"/>
      <c r="P430" s="3"/>
      <c r="Q430" s="4"/>
      <c r="R430" s="4"/>
      <c r="S430" s="4"/>
      <c r="T430" s="4"/>
      <c r="U430" s="3"/>
      <c r="V430" s="3"/>
      <c r="W430" s="3"/>
      <c r="X430" s="3"/>
      <c r="Y430" s="3"/>
      <c r="Z430" s="3"/>
      <c r="AA430" s="3"/>
      <c r="AB430" s="3"/>
      <c r="AC430" s="3"/>
      <c r="AD430" s="3"/>
      <c r="AE430" s="3"/>
      <c r="AF430" s="3"/>
      <c r="AG430" s="3"/>
      <c r="AH430" s="3"/>
      <c r="AI430" s="3"/>
    </row>
    <row r="431" spans="1:35" ht="12.75">
      <c r="A431" s="3"/>
      <c r="B431" s="3"/>
      <c r="C431" s="3"/>
      <c r="D431" s="3"/>
      <c r="E431" s="3"/>
      <c r="F431" s="3"/>
      <c r="G431" s="156"/>
      <c r="H431" s="3"/>
      <c r="I431" s="3"/>
      <c r="J431" s="3"/>
      <c r="K431" s="3"/>
      <c r="L431" s="3"/>
      <c r="M431" s="4"/>
      <c r="N431" s="319"/>
      <c r="O431" s="157"/>
      <c r="P431" s="3"/>
      <c r="Q431" s="4"/>
      <c r="R431" s="4"/>
      <c r="S431" s="4"/>
      <c r="T431" s="4"/>
      <c r="U431" s="3"/>
      <c r="V431" s="3"/>
      <c r="W431" s="3"/>
      <c r="X431" s="3"/>
      <c r="Y431" s="3"/>
      <c r="Z431" s="3"/>
      <c r="AA431" s="3"/>
      <c r="AB431" s="3"/>
      <c r="AC431" s="3"/>
      <c r="AD431" s="3"/>
      <c r="AE431" s="3"/>
      <c r="AF431" s="3"/>
      <c r="AG431" s="3"/>
      <c r="AH431" s="3"/>
      <c r="AI431" s="3"/>
    </row>
    <row r="432" spans="1:35" ht="12.75">
      <c r="A432" s="3"/>
      <c r="B432" s="3"/>
      <c r="C432" s="3"/>
      <c r="D432" s="3"/>
      <c r="E432" s="3"/>
      <c r="F432" s="3"/>
      <c r="G432" s="156"/>
      <c r="H432" s="3"/>
      <c r="I432" s="3"/>
      <c r="J432" s="3"/>
      <c r="K432" s="3"/>
      <c r="L432" s="3"/>
      <c r="M432" s="4"/>
      <c r="N432" s="319"/>
      <c r="O432" s="157"/>
      <c r="P432" s="3"/>
      <c r="Q432" s="4"/>
      <c r="R432" s="4"/>
      <c r="S432" s="4"/>
      <c r="T432" s="4"/>
      <c r="U432" s="3"/>
      <c r="V432" s="3"/>
      <c r="W432" s="3"/>
      <c r="X432" s="3"/>
      <c r="Y432" s="3"/>
      <c r="Z432" s="3"/>
      <c r="AA432" s="3"/>
      <c r="AB432" s="3"/>
      <c r="AC432" s="3"/>
      <c r="AD432" s="3"/>
      <c r="AE432" s="3"/>
      <c r="AF432" s="3"/>
      <c r="AG432" s="3"/>
      <c r="AH432" s="3"/>
      <c r="AI432" s="3"/>
    </row>
    <row r="433" spans="1:35" ht="12.75">
      <c r="A433" s="3"/>
      <c r="B433" s="3"/>
      <c r="C433" s="3"/>
      <c r="D433" s="3"/>
      <c r="E433" s="3"/>
      <c r="F433" s="3"/>
      <c r="G433" s="156"/>
      <c r="H433" s="3"/>
      <c r="I433" s="3"/>
      <c r="J433" s="3"/>
      <c r="K433" s="3"/>
      <c r="L433" s="3"/>
      <c r="M433" s="4"/>
      <c r="N433" s="319"/>
      <c r="O433" s="157"/>
      <c r="P433" s="3"/>
      <c r="Q433" s="4"/>
      <c r="R433" s="4"/>
      <c r="S433" s="4"/>
      <c r="T433" s="4"/>
      <c r="U433" s="3"/>
      <c r="V433" s="3"/>
      <c r="W433" s="3"/>
      <c r="X433" s="3"/>
      <c r="Y433" s="3"/>
      <c r="Z433" s="3"/>
      <c r="AA433" s="3"/>
      <c r="AB433" s="3"/>
      <c r="AC433" s="3"/>
      <c r="AD433" s="3"/>
      <c r="AE433" s="3"/>
      <c r="AF433" s="3"/>
      <c r="AG433" s="3"/>
      <c r="AH433" s="3"/>
      <c r="AI433" s="3"/>
    </row>
    <row r="434" spans="1:35" ht="12.75">
      <c r="A434" s="3"/>
      <c r="B434" s="3"/>
      <c r="C434" s="3"/>
      <c r="D434" s="3"/>
      <c r="E434" s="3"/>
      <c r="F434" s="3"/>
      <c r="G434" s="156"/>
      <c r="H434" s="3"/>
      <c r="I434" s="3"/>
      <c r="J434" s="3"/>
      <c r="K434" s="3"/>
      <c r="L434" s="3"/>
      <c r="M434" s="4"/>
      <c r="N434" s="319"/>
      <c r="O434" s="157"/>
      <c r="P434" s="3"/>
      <c r="Q434" s="4"/>
      <c r="R434" s="4"/>
      <c r="S434" s="4"/>
      <c r="T434" s="4"/>
      <c r="U434" s="3"/>
      <c r="V434" s="3"/>
      <c r="W434" s="3"/>
      <c r="X434" s="3"/>
      <c r="Y434" s="3"/>
      <c r="Z434" s="3"/>
      <c r="AA434" s="3"/>
      <c r="AB434" s="3"/>
      <c r="AC434" s="3"/>
      <c r="AD434" s="3"/>
      <c r="AE434" s="3"/>
      <c r="AF434" s="3"/>
      <c r="AG434" s="3"/>
      <c r="AH434" s="3"/>
      <c r="AI434" s="3"/>
    </row>
    <row r="435" spans="1:35" ht="12.75">
      <c r="A435" s="3"/>
      <c r="B435" s="3"/>
      <c r="C435" s="3"/>
      <c r="D435" s="3"/>
      <c r="E435" s="3"/>
      <c r="F435" s="3"/>
      <c r="G435" s="156"/>
      <c r="H435" s="3"/>
      <c r="I435" s="3"/>
      <c r="J435" s="3"/>
      <c r="K435" s="3"/>
      <c r="L435" s="3"/>
      <c r="M435" s="4"/>
      <c r="N435" s="319"/>
      <c r="O435" s="157"/>
      <c r="P435" s="3"/>
      <c r="Q435" s="4"/>
      <c r="R435" s="4"/>
      <c r="S435" s="4"/>
      <c r="T435" s="4"/>
      <c r="U435" s="3"/>
      <c r="V435" s="3"/>
      <c r="W435" s="3"/>
      <c r="X435" s="3"/>
      <c r="Y435" s="3"/>
      <c r="Z435" s="3"/>
      <c r="AA435" s="3"/>
      <c r="AB435" s="3"/>
      <c r="AC435" s="3"/>
      <c r="AD435" s="3"/>
      <c r="AE435" s="3"/>
      <c r="AF435" s="3"/>
      <c r="AG435" s="3"/>
      <c r="AH435" s="3"/>
      <c r="AI435" s="3"/>
    </row>
    <row r="436" spans="1:35" ht="12.75">
      <c r="A436" s="3"/>
      <c r="B436" s="3"/>
      <c r="C436" s="3"/>
      <c r="D436" s="3"/>
      <c r="E436" s="3"/>
      <c r="F436" s="3"/>
      <c r="G436" s="156"/>
      <c r="H436" s="3"/>
      <c r="I436" s="3"/>
      <c r="J436" s="3"/>
      <c r="K436" s="3"/>
      <c r="L436" s="3"/>
      <c r="M436" s="4"/>
      <c r="N436" s="319"/>
      <c r="O436" s="157"/>
      <c r="P436" s="3"/>
      <c r="Q436" s="4"/>
      <c r="R436" s="4"/>
      <c r="S436" s="4"/>
      <c r="T436" s="4"/>
      <c r="U436" s="3"/>
      <c r="V436" s="3"/>
      <c r="W436" s="3"/>
      <c r="X436" s="3"/>
      <c r="Y436" s="3"/>
      <c r="Z436" s="3"/>
      <c r="AA436" s="3"/>
      <c r="AB436" s="3"/>
      <c r="AC436" s="3"/>
      <c r="AD436" s="3"/>
      <c r="AE436" s="3"/>
      <c r="AF436" s="3"/>
      <c r="AG436" s="3"/>
      <c r="AH436" s="3"/>
      <c r="AI436" s="3"/>
    </row>
    <row r="437" spans="1:35" ht="12.75">
      <c r="A437" s="3"/>
      <c r="B437" s="3"/>
      <c r="C437" s="3"/>
      <c r="D437" s="3"/>
      <c r="E437" s="3"/>
      <c r="F437" s="3"/>
      <c r="G437" s="156"/>
      <c r="H437" s="3"/>
      <c r="I437" s="3"/>
      <c r="J437" s="3"/>
      <c r="K437" s="3"/>
      <c r="L437" s="3"/>
      <c r="M437" s="4"/>
      <c r="N437" s="319"/>
      <c r="O437" s="157"/>
      <c r="P437" s="3"/>
      <c r="Q437" s="4"/>
      <c r="R437" s="4"/>
      <c r="S437" s="4"/>
      <c r="T437" s="4"/>
      <c r="U437" s="3"/>
      <c r="V437" s="3"/>
      <c r="W437" s="3"/>
      <c r="X437" s="3"/>
      <c r="Y437" s="3"/>
      <c r="Z437" s="3"/>
      <c r="AA437" s="3"/>
      <c r="AB437" s="3"/>
      <c r="AC437" s="3"/>
      <c r="AD437" s="3"/>
      <c r="AE437" s="3"/>
      <c r="AF437" s="3"/>
      <c r="AG437" s="3"/>
      <c r="AH437" s="3"/>
      <c r="AI437" s="3"/>
    </row>
    <row r="438" spans="1:35" ht="12.75">
      <c r="A438" s="3"/>
      <c r="B438" s="3"/>
      <c r="C438" s="3"/>
      <c r="D438" s="3"/>
      <c r="E438" s="3"/>
      <c r="F438" s="3"/>
      <c r="G438" s="156"/>
      <c r="H438" s="3"/>
      <c r="I438" s="3"/>
      <c r="J438" s="3"/>
      <c r="K438" s="3"/>
      <c r="L438" s="3"/>
      <c r="M438" s="4"/>
      <c r="N438" s="319"/>
      <c r="O438" s="157"/>
      <c r="P438" s="3"/>
      <c r="Q438" s="4"/>
      <c r="R438" s="4"/>
      <c r="S438" s="4"/>
      <c r="T438" s="4"/>
      <c r="U438" s="3"/>
      <c r="V438" s="3"/>
      <c r="W438" s="3"/>
      <c r="X438" s="3"/>
      <c r="Y438" s="3"/>
      <c r="Z438" s="3"/>
      <c r="AA438" s="3"/>
      <c r="AB438" s="3"/>
      <c r="AC438" s="3"/>
      <c r="AD438" s="3"/>
      <c r="AE438" s="3"/>
      <c r="AF438" s="3"/>
      <c r="AG438" s="3"/>
      <c r="AH438" s="3"/>
      <c r="AI438" s="3"/>
    </row>
    <row r="439" spans="1:35" ht="12.75">
      <c r="A439" s="3"/>
      <c r="B439" s="3"/>
      <c r="C439" s="3"/>
      <c r="D439" s="3"/>
      <c r="E439" s="3"/>
      <c r="F439" s="3"/>
      <c r="G439" s="156"/>
      <c r="H439" s="3"/>
      <c r="I439" s="3"/>
      <c r="J439" s="3"/>
      <c r="K439" s="3"/>
      <c r="L439" s="3"/>
      <c r="M439" s="4"/>
      <c r="N439" s="319"/>
      <c r="O439" s="157"/>
      <c r="P439" s="3"/>
      <c r="Q439" s="4"/>
      <c r="R439" s="4"/>
      <c r="S439" s="4"/>
      <c r="T439" s="4"/>
      <c r="U439" s="3"/>
      <c r="V439" s="3"/>
      <c r="W439" s="3"/>
      <c r="X439" s="3"/>
      <c r="Y439" s="3"/>
      <c r="Z439" s="3"/>
      <c r="AA439" s="3"/>
      <c r="AB439" s="3"/>
      <c r="AC439" s="3"/>
      <c r="AD439" s="3"/>
      <c r="AE439" s="3"/>
      <c r="AF439" s="3"/>
      <c r="AG439" s="3"/>
      <c r="AH439" s="3"/>
      <c r="AI439" s="3"/>
    </row>
    <row r="440" spans="1:35" ht="12.75">
      <c r="A440" s="3"/>
      <c r="B440" s="3"/>
      <c r="C440" s="3"/>
      <c r="D440" s="3"/>
      <c r="E440" s="3"/>
      <c r="F440" s="3"/>
      <c r="G440" s="156"/>
      <c r="H440" s="3"/>
      <c r="I440" s="3"/>
      <c r="J440" s="3"/>
      <c r="K440" s="3"/>
      <c r="L440" s="3"/>
      <c r="M440" s="4"/>
      <c r="N440" s="319"/>
      <c r="O440" s="157"/>
      <c r="P440" s="3"/>
      <c r="Q440" s="4"/>
      <c r="R440" s="4"/>
      <c r="S440" s="4"/>
      <c r="T440" s="4"/>
      <c r="U440" s="3"/>
      <c r="V440" s="3"/>
      <c r="W440" s="3"/>
      <c r="X440" s="3"/>
      <c r="Y440" s="3"/>
      <c r="Z440" s="3"/>
      <c r="AA440" s="3"/>
      <c r="AB440" s="3"/>
      <c r="AC440" s="3"/>
      <c r="AD440" s="3"/>
      <c r="AE440" s="3"/>
      <c r="AF440" s="3"/>
      <c r="AG440" s="3"/>
      <c r="AH440" s="3"/>
      <c r="AI440" s="3"/>
    </row>
    <row r="441" spans="1:35" ht="12.75">
      <c r="A441" s="3"/>
      <c r="B441" s="3"/>
      <c r="C441" s="3"/>
      <c r="D441" s="3"/>
      <c r="E441" s="3"/>
      <c r="F441" s="3"/>
      <c r="G441" s="156"/>
      <c r="H441" s="3"/>
      <c r="I441" s="3"/>
      <c r="J441" s="3"/>
      <c r="K441" s="3"/>
      <c r="L441" s="3"/>
      <c r="M441" s="4"/>
      <c r="N441" s="319"/>
      <c r="O441" s="157"/>
      <c r="P441" s="3"/>
      <c r="Q441" s="4"/>
      <c r="R441" s="4"/>
      <c r="S441" s="4"/>
      <c r="T441" s="4"/>
      <c r="U441" s="3"/>
      <c r="V441" s="3"/>
      <c r="W441" s="3"/>
      <c r="X441" s="3"/>
      <c r="Y441" s="3"/>
      <c r="Z441" s="3"/>
      <c r="AA441" s="3"/>
      <c r="AB441" s="3"/>
      <c r="AC441" s="3"/>
      <c r="AD441" s="3"/>
      <c r="AE441" s="3"/>
      <c r="AF441" s="3"/>
      <c r="AG441" s="3"/>
      <c r="AH441" s="3"/>
      <c r="AI441" s="3"/>
    </row>
    <row r="442" spans="1:35" ht="12.75">
      <c r="A442" s="3"/>
      <c r="B442" s="3"/>
      <c r="C442" s="3"/>
      <c r="D442" s="3"/>
      <c r="E442" s="3"/>
      <c r="F442" s="3"/>
      <c r="G442" s="156"/>
      <c r="H442" s="3"/>
      <c r="I442" s="3"/>
      <c r="J442" s="3"/>
      <c r="K442" s="3"/>
      <c r="L442" s="3"/>
      <c r="M442" s="4"/>
      <c r="N442" s="319"/>
      <c r="O442" s="157"/>
      <c r="P442" s="3"/>
      <c r="Q442" s="4"/>
      <c r="R442" s="4"/>
      <c r="S442" s="4"/>
      <c r="T442" s="4"/>
      <c r="U442" s="3"/>
      <c r="V442" s="3"/>
      <c r="W442" s="3"/>
      <c r="X442" s="3"/>
      <c r="Y442" s="3"/>
      <c r="Z442" s="3"/>
      <c r="AA442" s="3"/>
      <c r="AB442" s="3"/>
      <c r="AC442" s="3"/>
      <c r="AD442" s="3"/>
      <c r="AE442" s="3"/>
      <c r="AF442" s="3"/>
      <c r="AG442" s="3"/>
      <c r="AH442" s="3"/>
      <c r="AI442" s="3"/>
    </row>
    <row r="443" spans="1:35" ht="12.75">
      <c r="A443" s="3"/>
      <c r="B443" s="3"/>
      <c r="C443" s="3"/>
      <c r="D443" s="3"/>
      <c r="E443" s="3"/>
      <c r="F443" s="3"/>
      <c r="G443" s="156"/>
      <c r="H443" s="3"/>
      <c r="I443" s="3"/>
      <c r="J443" s="3"/>
      <c r="K443" s="3"/>
      <c r="L443" s="3"/>
      <c r="M443" s="4"/>
      <c r="N443" s="319"/>
      <c r="O443" s="157"/>
      <c r="P443" s="3"/>
      <c r="Q443" s="4"/>
      <c r="R443" s="4"/>
      <c r="S443" s="4"/>
      <c r="T443" s="4"/>
      <c r="U443" s="3"/>
      <c r="V443" s="3"/>
      <c r="W443" s="3"/>
      <c r="X443" s="3"/>
      <c r="Y443" s="3"/>
      <c r="Z443" s="3"/>
      <c r="AA443" s="3"/>
      <c r="AB443" s="3"/>
      <c r="AC443" s="3"/>
      <c r="AD443" s="3"/>
      <c r="AE443" s="3"/>
      <c r="AF443" s="3"/>
      <c r="AG443" s="3"/>
      <c r="AH443" s="3"/>
      <c r="AI443" s="3"/>
    </row>
    <row r="444" spans="1:35" ht="12.75">
      <c r="A444" s="3"/>
      <c r="B444" s="3"/>
      <c r="C444" s="3"/>
      <c r="D444" s="3"/>
      <c r="E444" s="3"/>
      <c r="F444" s="3"/>
      <c r="G444" s="156"/>
      <c r="H444" s="3"/>
      <c r="I444" s="3"/>
      <c r="J444" s="3"/>
      <c r="K444" s="3"/>
      <c r="L444" s="3"/>
      <c r="M444" s="4"/>
      <c r="N444" s="319"/>
      <c r="O444" s="157"/>
      <c r="P444" s="3"/>
      <c r="Q444" s="4"/>
      <c r="R444" s="4"/>
      <c r="S444" s="4"/>
      <c r="T444" s="4"/>
      <c r="U444" s="3"/>
      <c r="V444" s="3"/>
      <c r="W444" s="3"/>
      <c r="X444" s="3"/>
      <c r="Y444" s="3"/>
      <c r="Z444" s="3"/>
      <c r="AA444" s="3"/>
      <c r="AB444" s="3"/>
      <c r="AC444" s="3"/>
      <c r="AD444" s="3"/>
      <c r="AE444" s="3"/>
      <c r="AF444" s="3"/>
      <c r="AG444" s="3"/>
      <c r="AH444" s="3"/>
      <c r="AI444" s="3"/>
    </row>
    <row r="445" spans="1:35" ht="12.75">
      <c r="A445" s="3"/>
      <c r="B445" s="3"/>
      <c r="C445" s="3"/>
      <c r="D445" s="3"/>
      <c r="E445" s="3"/>
      <c r="F445" s="3"/>
      <c r="G445" s="156"/>
      <c r="H445" s="3"/>
      <c r="I445" s="3"/>
      <c r="J445" s="3"/>
      <c r="K445" s="3"/>
      <c r="L445" s="3"/>
      <c r="M445" s="4"/>
      <c r="N445" s="319"/>
      <c r="O445" s="157"/>
      <c r="P445" s="3"/>
      <c r="Q445" s="4"/>
      <c r="R445" s="4"/>
      <c r="S445" s="4"/>
      <c r="T445" s="4"/>
      <c r="U445" s="3"/>
      <c r="V445" s="3"/>
      <c r="W445" s="3"/>
      <c r="X445" s="3"/>
      <c r="Y445" s="3"/>
      <c r="Z445" s="3"/>
      <c r="AA445" s="3"/>
      <c r="AB445" s="3"/>
      <c r="AC445" s="3"/>
      <c r="AD445" s="3"/>
      <c r="AE445" s="3"/>
      <c r="AF445" s="3"/>
      <c r="AG445" s="3"/>
      <c r="AH445" s="3"/>
      <c r="AI445" s="3"/>
    </row>
    <row r="446" spans="1:35" ht="12.75">
      <c r="A446" s="3"/>
      <c r="B446" s="3"/>
      <c r="C446" s="3"/>
      <c r="D446" s="3"/>
      <c r="E446" s="3"/>
      <c r="F446" s="3"/>
      <c r="G446" s="156"/>
      <c r="H446" s="3"/>
      <c r="I446" s="3"/>
      <c r="J446" s="3"/>
      <c r="K446" s="3"/>
      <c r="L446" s="3"/>
      <c r="M446" s="4"/>
      <c r="N446" s="319"/>
      <c r="O446" s="157"/>
      <c r="P446" s="3"/>
      <c r="Q446" s="4"/>
      <c r="R446" s="4"/>
      <c r="S446" s="4"/>
      <c r="T446" s="4"/>
      <c r="U446" s="3"/>
      <c r="V446" s="3"/>
      <c r="W446" s="3"/>
      <c r="X446" s="3"/>
      <c r="Y446" s="3"/>
      <c r="Z446" s="3"/>
      <c r="AA446" s="3"/>
      <c r="AB446" s="3"/>
      <c r="AC446" s="3"/>
      <c r="AD446" s="3"/>
      <c r="AE446" s="3"/>
      <c r="AF446" s="3"/>
      <c r="AG446" s="3"/>
      <c r="AH446" s="3"/>
      <c r="AI446" s="3"/>
    </row>
    <row r="447" spans="1:35" ht="12.75">
      <c r="A447" s="3"/>
      <c r="B447" s="3"/>
      <c r="C447" s="3"/>
      <c r="D447" s="3"/>
      <c r="E447" s="3"/>
      <c r="F447" s="3"/>
      <c r="G447" s="156"/>
      <c r="H447" s="3"/>
      <c r="I447" s="3"/>
      <c r="J447" s="3"/>
      <c r="K447" s="3"/>
      <c r="L447" s="3"/>
      <c r="M447" s="4"/>
      <c r="N447" s="319"/>
      <c r="O447" s="157"/>
      <c r="P447" s="3"/>
      <c r="Q447" s="4"/>
      <c r="R447" s="4"/>
      <c r="S447" s="4"/>
      <c r="T447" s="4"/>
      <c r="U447" s="3"/>
      <c r="V447" s="3"/>
      <c r="W447" s="3"/>
      <c r="X447" s="3"/>
      <c r="Y447" s="3"/>
      <c r="Z447" s="3"/>
      <c r="AA447" s="3"/>
      <c r="AB447" s="3"/>
      <c r="AC447" s="3"/>
      <c r="AD447" s="3"/>
      <c r="AE447" s="3"/>
      <c r="AF447" s="3"/>
      <c r="AG447" s="3"/>
      <c r="AH447" s="3"/>
      <c r="AI447" s="3"/>
    </row>
    <row r="448" spans="1:35" ht="12.75">
      <c r="A448" s="3"/>
      <c r="B448" s="3"/>
      <c r="C448" s="3"/>
      <c r="D448" s="3"/>
      <c r="E448" s="3"/>
      <c r="F448" s="3"/>
      <c r="G448" s="156"/>
      <c r="H448" s="3"/>
      <c r="I448" s="3"/>
      <c r="J448" s="3"/>
      <c r="K448" s="3"/>
      <c r="L448" s="3"/>
      <c r="M448" s="4"/>
      <c r="N448" s="319"/>
      <c r="O448" s="157"/>
      <c r="P448" s="3"/>
      <c r="Q448" s="4"/>
      <c r="R448" s="4"/>
      <c r="S448" s="4"/>
      <c r="T448" s="4"/>
      <c r="U448" s="3"/>
      <c r="V448" s="3"/>
      <c r="W448" s="3"/>
      <c r="X448" s="3"/>
      <c r="Y448" s="3"/>
      <c r="Z448" s="3"/>
      <c r="AA448" s="3"/>
      <c r="AB448" s="3"/>
      <c r="AC448" s="3"/>
      <c r="AD448" s="3"/>
      <c r="AE448" s="3"/>
      <c r="AF448" s="3"/>
      <c r="AG448" s="3"/>
      <c r="AH448" s="3"/>
      <c r="AI448" s="3"/>
    </row>
    <row r="449" spans="1:35" ht="12.75">
      <c r="A449" s="3"/>
      <c r="B449" s="3"/>
      <c r="C449" s="3"/>
      <c r="D449" s="3"/>
      <c r="E449" s="3"/>
      <c r="F449" s="3"/>
      <c r="G449" s="156"/>
      <c r="H449" s="3"/>
      <c r="I449" s="3"/>
      <c r="J449" s="3"/>
      <c r="K449" s="3"/>
      <c r="L449" s="3"/>
      <c r="M449" s="4"/>
      <c r="N449" s="319"/>
      <c r="O449" s="157"/>
      <c r="P449" s="3"/>
      <c r="Q449" s="4"/>
      <c r="R449" s="4"/>
      <c r="S449" s="4"/>
      <c r="T449" s="4"/>
      <c r="U449" s="3"/>
      <c r="V449" s="3"/>
      <c r="W449" s="3"/>
      <c r="X449" s="3"/>
      <c r="Y449" s="3"/>
      <c r="Z449" s="3"/>
      <c r="AA449" s="3"/>
      <c r="AB449" s="3"/>
      <c r="AC449" s="3"/>
      <c r="AD449" s="3"/>
      <c r="AE449" s="3"/>
      <c r="AF449" s="3"/>
      <c r="AG449" s="3"/>
      <c r="AH449" s="3"/>
      <c r="AI449" s="3"/>
    </row>
    <row r="450" spans="1:35" ht="12.75">
      <c r="A450" s="3"/>
      <c r="B450" s="3"/>
      <c r="C450" s="3"/>
      <c r="D450" s="3"/>
      <c r="E450" s="3"/>
      <c r="F450" s="3"/>
      <c r="G450" s="156"/>
      <c r="H450" s="3"/>
      <c r="I450" s="3"/>
      <c r="J450" s="3"/>
      <c r="K450" s="3"/>
      <c r="L450" s="3"/>
      <c r="M450" s="4"/>
      <c r="N450" s="319"/>
      <c r="O450" s="157"/>
      <c r="P450" s="3"/>
      <c r="Q450" s="4"/>
      <c r="R450" s="4"/>
      <c r="S450" s="4"/>
      <c r="T450" s="4"/>
      <c r="U450" s="3"/>
      <c r="V450" s="3"/>
      <c r="W450" s="3"/>
      <c r="X450" s="3"/>
      <c r="Y450" s="3"/>
      <c r="Z450" s="3"/>
      <c r="AA450" s="3"/>
      <c r="AB450" s="3"/>
      <c r="AC450" s="3"/>
      <c r="AD450" s="3"/>
      <c r="AE450" s="3"/>
      <c r="AF450" s="3"/>
      <c r="AG450" s="3"/>
      <c r="AH450" s="3"/>
      <c r="AI450" s="3"/>
    </row>
    <row r="451" spans="1:35" ht="12.75">
      <c r="A451" s="3"/>
      <c r="B451" s="3"/>
      <c r="C451" s="3"/>
      <c r="D451" s="3"/>
      <c r="E451" s="3"/>
      <c r="F451" s="3"/>
      <c r="G451" s="156"/>
      <c r="H451" s="3"/>
      <c r="I451" s="3"/>
      <c r="J451" s="3"/>
      <c r="K451" s="3"/>
      <c r="L451" s="3"/>
      <c r="M451" s="4"/>
      <c r="N451" s="319"/>
      <c r="O451" s="157"/>
      <c r="P451" s="3"/>
      <c r="Q451" s="4"/>
      <c r="R451" s="4"/>
      <c r="S451" s="4"/>
      <c r="T451" s="4"/>
      <c r="U451" s="3"/>
      <c r="V451" s="3"/>
      <c r="W451" s="3"/>
      <c r="X451" s="3"/>
      <c r="Y451" s="3"/>
      <c r="Z451" s="3"/>
      <c r="AA451" s="3"/>
      <c r="AB451" s="3"/>
      <c r="AC451" s="3"/>
      <c r="AD451" s="3"/>
      <c r="AE451" s="3"/>
      <c r="AF451" s="3"/>
      <c r="AG451" s="3"/>
      <c r="AH451" s="3"/>
      <c r="AI451" s="3"/>
    </row>
    <row r="452" spans="1:35" ht="12.75">
      <c r="A452" s="3"/>
      <c r="B452" s="3"/>
      <c r="C452" s="3"/>
      <c r="D452" s="3"/>
      <c r="E452" s="3"/>
      <c r="F452" s="3"/>
      <c r="G452" s="156"/>
      <c r="H452" s="3"/>
      <c r="I452" s="3"/>
      <c r="J452" s="3"/>
      <c r="K452" s="3"/>
      <c r="L452" s="3"/>
      <c r="M452" s="4"/>
      <c r="N452" s="319"/>
      <c r="O452" s="157"/>
      <c r="P452" s="3"/>
      <c r="Q452" s="4"/>
      <c r="R452" s="4"/>
      <c r="S452" s="4"/>
      <c r="T452" s="4"/>
      <c r="U452" s="3"/>
      <c r="V452" s="3"/>
      <c r="W452" s="3"/>
      <c r="X452" s="3"/>
      <c r="Y452" s="3"/>
      <c r="Z452" s="3"/>
      <c r="AA452" s="3"/>
      <c r="AB452" s="3"/>
      <c r="AC452" s="3"/>
      <c r="AD452" s="3"/>
      <c r="AE452" s="3"/>
      <c r="AF452" s="3"/>
      <c r="AG452" s="3"/>
      <c r="AH452" s="3"/>
      <c r="AI452" s="3"/>
    </row>
    <row r="453" spans="1:35" ht="12.75">
      <c r="A453" s="3"/>
      <c r="B453" s="3"/>
      <c r="C453" s="3"/>
      <c r="D453" s="3"/>
      <c r="E453" s="3"/>
      <c r="F453" s="3"/>
      <c r="G453" s="156"/>
      <c r="H453" s="3"/>
      <c r="I453" s="3"/>
      <c r="J453" s="3"/>
      <c r="K453" s="3"/>
      <c r="L453" s="3"/>
      <c r="M453" s="4"/>
      <c r="N453" s="319"/>
      <c r="O453" s="157"/>
      <c r="P453" s="3"/>
      <c r="Q453" s="4"/>
      <c r="R453" s="4"/>
      <c r="S453" s="4"/>
      <c r="T453" s="4"/>
      <c r="U453" s="3"/>
      <c r="V453" s="3"/>
      <c r="W453" s="3"/>
      <c r="X453" s="3"/>
      <c r="Y453" s="3"/>
      <c r="Z453" s="3"/>
      <c r="AA453" s="3"/>
      <c r="AB453" s="3"/>
      <c r="AC453" s="3"/>
      <c r="AD453" s="3"/>
      <c r="AE453" s="3"/>
      <c r="AF453" s="3"/>
      <c r="AG453" s="3"/>
      <c r="AH453" s="3"/>
      <c r="AI453" s="3"/>
    </row>
    <row r="454" spans="1:35" ht="12.75">
      <c r="A454" s="3"/>
      <c r="B454" s="3"/>
      <c r="C454" s="3"/>
      <c r="D454" s="3"/>
      <c r="E454" s="3"/>
      <c r="F454" s="3"/>
      <c r="G454" s="156"/>
      <c r="H454" s="3"/>
      <c r="I454" s="3"/>
      <c r="J454" s="3"/>
      <c r="K454" s="3"/>
      <c r="L454" s="3"/>
      <c r="M454" s="4"/>
      <c r="N454" s="319"/>
      <c r="O454" s="157"/>
      <c r="P454" s="3"/>
      <c r="Q454" s="4"/>
      <c r="R454" s="4"/>
      <c r="S454" s="4"/>
      <c r="T454" s="4"/>
      <c r="U454" s="3"/>
      <c r="V454" s="3"/>
      <c r="W454" s="3"/>
      <c r="X454" s="3"/>
      <c r="Y454" s="3"/>
      <c r="Z454" s="3"/>
      <c r="AA454" s="3"/>
      <c r="AB454" s="3"/>
      <c r="AC454" s="3"/>
      <c r="AD454" s="3"/>
      <c r="AE454" s="3"/>
      <c r="AF454" s="3"/>
      <c r="AG454" s="3"/>
      <c r="AH454" s="3"/>
      <c r="AI454" s="3"/>
    </row>
    <row r="455" spans="1:35" ht="12.75">
      <c r="A455" s="3"/>
      <c r="B455" s="3"/>
      <c r="C455" s="3"/>
      <c r="D455" s="3"/>
      <c r="E455" s="3"/>
      <c r="F455" s="3"/>
      <c r="G455" s="156"/>
      <c r="H455" s="3"/>
      <c r="I455" s="3"/>
      <c r="J455" s="3"/>
      <c r="K455" s="3"/>
      <c r="L455" s="3"/>
      <c r="M455" s="4"/>
      <c r="N455" s="319"/>
      <c r="O455" s="157"/>
      <c r="P455" s="3"/>
      <c r="Q455" s="4"/>
      <c r="R455" s="4"/>
      <c r="S455" s="4"/>
      <c r="T455" s="4"/>
      <c r="U455" s="3"/>
      <c r="V455" s="3"/>
      <c r="W455" s="3"/>
      <c r="X455" s="3"/>
      <c r="Y455" s="3"/>
      <c r="Z455" s="3"/>
      <c r="AA455" s="3"/>
      <c r="AB455" s="3"/>
      <c r="AC455" s="3"/>
      <c r="AD455" s="3"/>
      <c r="AE455" s="3"/>
      <c r="AF455" s="3"/>
      <c r="AG455" s="3"/>
      <c r="AH455" s="3"/>
      <c r="AI455" s="3"/>
    </row>
    <row r="456" spans="1:35" ht="12.75">
      <c r="A456" s="3"/>
      <c r="B456" s="3"/>
      <c r="C456" s="3"/>
      <c r="D456" s="3"/>
      <c r="E456" s="3"/>
      <c r="F456" s="3"/>
      <c r="G456" s="156"/>
      <c r="H456" s="3"/>
      <c r="I456" s="3"/>
      <c r="J456" s="3"/>
      <c r="K456" s="3"/>
      <c r="L456" s="3"/>
      <c r="M456" s="4"/>
      <c r="N456" s="319"/>
      <c r="O456" s="157"/>
      <c r="P456" s="3"/>
      <c r="Q456" s="4"/>
      <c r="R456" s="4"/>
      <c r="S456" s="4"/>
      <c r="T456" s="4"/>
      <c r="U456" s="3"/>
      <c r="V456" s="3"/>
      <c r="W456" s="3"/>
      <c r="X456" s="3"/>
      <c r="Y456" s="3"/>
      <c r="Z456" s="3"/>
      <c r="AA456" s="3"/>
      <c r="AB456" s="3"/>
      <c r="AC456" s="3"/>
      <c r="AD456" s="3"/>
      <c r="AE456" s="3"/>
      <c r="AF456" s="3"/>
      <c r="AG456" s="3"/>
      <c r="AH456" s="3"/>
      <c r="AI456" s="3"/>
    </row>
    <row r="457" spans="1:35" ht="12.75">
      <c r="A457" s="3"/>
      <c r="B457" s="3"/>
      <c r="C457" s="3"/>
      <c r="D457" s="3"/>
      <c r="E457" s="3"/>
      <c r="F457" s="3"/>
      <c r="G457" s="156"/>
      <c r="H457" s="3"/>
      <c r="I457" s="3"/>
      <c r="J457" s="3"/>
      <c r="K457" s="3"/>
      <c r="L457" s="3"/>
      <c r="M457" s="4"/>
      <c r="N457" s="319"/>
      <c r="O457" s="157"/>
      <c r="P457" s="3"/>
      <c r="Q457" s="4"/>
      <c r="R457" s="4"/>
      <c r="S457" s="4"/>
      <c r="T457" s="4"/>
      <c r="U457" s="3"/>
      <c r="V457" s="3"/>
      <c r="W457" s="3"/>
      <c r="X457" s="3"/>
      <c r="Y457" s="3"/>
      <c r="Z457" s="3"/>
      <c r="AA457" s="3"/>
      <c r="AB457" s="3"/>
      <c r="AC457" s="3"/>
      <c r="AD457" s="3"/>
      <c r="AE457" s="3"/>
      <c r="AF457" s="3"/>
      <c r="AG457" s="3"/>
      <c r="AH457" s="3"/>
      <c r="AI457" s="3"/>
    </row>
    <row r="458" spans="1:35" ht="12.75">
      <c r="A458" s="3"/>
      <c r="B458" s="3"/>
      <c r="C458" s="3"/>
      <c r="D458" s="3"/>
      <c r="E458" s="3"/>
      <c r="F458" s="3"/>
      <c r="G458" s="156"/>
      <c r="H458" s="3"/>
      <c r="I458" s="3"/>
      <c r="J458" s="3"/>
      <c r="K458" s="3"/>
      <c r="L458" s="3"/>
      <c r="M458" s="4"/>
      <c r="N458" s="319"/>
      <c r="O458" s="157"/>
      <c r="P458" s="3"/>
      <c r="Q458" s="4"/>
      <c r="R458" s="4"/>
      <c r="S458" s="4"/>
      <c r="T458" s="4"/>
      <c r="U458" s="3"/>
      <c r="V458" s="3"/>
      <c r="W458" s="3"/>
      <c r="X458" s="3"/>
      <c r="Y458" s="3"/>
      <c r="Z458" s="3"/>
      <c r="AA458" s="3"/>
      <c r="AB458" s="3"/>
      <c r="AC458" s="3"/>
      <c r="AD458" s="3"/>
      <c r="AE458" s="3"/>
      <c r="AF458" s="3"/>
      <c r="AG458" s="3"/>
      <c r="AH458" s="3"/>
      <c r="AI458" s="3"/>
    </row>
    <row r="459" spans="1:35" ht="12.75">
      <c r="A459" s="3"/>
      <c r="B459" s="3"/>
      <c r="C459" s="3"/>
      <c r="D459" s="3"/>
      <c r="E459" s="3"/>
      <c r="F459" s="3"/>
      <c r="G459" s="156"/>
      <c r="H459" s="3"/>
      <c r="I459" s="3"/>
      <c r="J459" s="3"/>
      <c r="K459" s="3"/>
      <c r="L459" s="3"/>
      <c r="M459" s="4"/>
      <c r="N459" s="319"/>
      <c r="O459" s="157"/>
      <c r="P459" s="3"/>
      <c r="Q459" s="4"/>
      <c r="R459" s="4"/>
      <c r="S459" s="4"/>
      <c r="T459" s="4"/>
      <c r="U459" s="3"/>
      <c r="V459" s="3"/>
      <c r="W459" s="3"/>
      <c r="X459" s="3"/>
      <c r="Y459" s="3"/>
      <c r="Z459" s="3"/>
      <c r="AA459" s="3"/>
      <c r="AB459" s="3"/>
      <c r="AC459" s="3"/>
      <c r="AD459" s="3"/>
      <c r="AE459" s="3"/>
      <c r="AF459" s="3"/>
      <c r="AG459" s="3"/>
      <c r="AH459" s="3"/>
      <c r="AI459" s="3"/>
    </row>
    <row r="460" spans="1:35" ht="12.75">
      <c r="A460" s="3"/>
      <c r="B460" s="3"/>
      <c r="C460" s="3"/>
      <c r="D460" s="3"/>
      <c r="E460" s="3"/>
      <c r="F460" s="3"/>
      <c r="G460" s="156"/>
      <c r="H460" s="3"/>
      <c r="I460" s="3"/>
      <c r="J460" s="3"/>
      <c r="K460" s="3"/>
      <c r="L460" s="3"/>
      <c r="M460" s="4"/>
      <c r="N460" s="319"/>
      <c r="O460" s="157"/>
      <c r="P460" s="3"/>
      <c r="Q460" s="4"/>
      <c r="R460" s="4"/>
      <c r="S460" s="4"/>
      <c r="T460" s="4"/>
      <c r="U460" s="3"/>
      <c r="V460" s="3"/>
      <c r="W460" s="3"/>
      <c r="X460" s="3"/>
      <c r="Y460" s="3"/>
      <c r="Z460" s="3"/>
      <c r="AA460" s="3"/>
      <c r="AB460" s="3"/>
      <c r="AC460" s="3"/>
      <c r="AD460" s="3"/>
      <c r="AE460" s="3"/>
      <c r="AF460" s="3"/>
      <c r="AG460" s="3"/>
      <c r="AH460" s="3"/>
      <c r="AI460" s="3"/>
    </row>
    <row r="461" spans="1:35" ht="12.75">
      <c r="A461" s="3"/>
      <c r="B461" s="3"/>
      <c r="C461" s="3"/>
      <c r="D461" s="3"/>
      <c r="E461" s="3"/>
      <c r="F461" s="3"/>
      <c r="G461" s="156"/>
      <c r="H461" s="3"/>
      <c r="I461" s="3"/>
      <c r="J461" s="3"/>
      <c r="K461" s="3"/>
      <c r="L461" s="3"/>
      <c r="M461" s="4"/>
      <c r="N461" s="319"/>
      <c r="O461" s="157"/>
      <c r="P461" s="3"/>
      <c r="Q461" s="4"/>
      <c r="R461" s="4"/>
      <c r="S461" s="4"/>
      <c r="T461" s="4"/>
      <c r="U461" s="3"/>
      <c r="V461" s="3"/>
      <c r="W461" s="3"/>
      <c r="X461" s="3"/>
      <c r="Y461" s="3"/>
      <c r="Z461" s="3"/>
      <c r="AA461" s="3"/>
      <c r="AB461" s="3"/>
      <c r="AC461" s="3"/>
      <c r="AD461" s="3"/>
      <c r="AE461" s="3"/>
      <c r="AF461" s="3"/>
      <c r="AG461" s="3"/>
      <c r="AH461" s="3"/>
      <c r="AI461" s="3"/>
    </row>
    <row r="462" spans="1:35" ht="12.75">
      <c r="A462" s="3"/>
      <c r="B462" s="3"/>
      <c r="C462" s="3"/>
      <c r="D462" s="3"/>
      <c r="E462" s="3"/>
      <c r="F462" s="3"/>
      <c r="G462" s="156"/>
      <c r="H462" s="3"/>
      <c r="I462" s="3"/>
      <c r="J462" s="3"/>
      <c r="K462" s="3"/>
      <c r="L462" s="3"/>
      <c r="M462" s="4"/>
      <c r="N462" s="319"/>
      <c r="O462" s="157"/>
      <c r="P462" s="3"/>
      <c r="Q462" s="4"/>
      <c r="R462" s="4"/>
      <c r="S462" s="4"/>
      <c r="T462" s="4"/>
      <c r="U462" s="3"/>
      <c r="V462" s="3"/>
      <c r="W462" s="3"/>
      <c r="X462" s="3"/>
      <c r="Y462" s="3"/>
      <c r="Z462" s="3"/>
      <c r="AA462" s="3"/>
      <c r="AB462" s="3"/>
      <c r="AC462" s="3"/>
      <c r="AD462" s="3"/>
      <c r="AE462" s="3"/>
      <c r="AF462" s="3"/>
      <c r="AG462" s="3"/>
      <c r="AH462" s="3"/>
      <c r="AI462" s="3"/>
    </row>
    <row r="463" spans="1:35" ht="12.75">
      <c r="A463" s="3"/>
      <c r="B463" s="3"/>
      <c r="C463" s="3"/>
      <c r="D463" s="3"/>
      <c r="E463" s="3"/>
      <c r="F463" s="3"/>
      <c r="G463" s="156"/>
      <c r="H463" s="3"/>
      <c r="I463" s="3"/>
      <c r="J463" s="3"/>
      <c r="K463" s="3"/>
      <c r="L463" s="3"/>
      <c r="M463" s="4"/>
      <c r="N463" s="319"/>
      <c r="O463" s="157"/>
      <c r="P463" s="3"/>
      <c r="Q463" s="4"/>
      <c r="R463" s="4"/>
      <c r="S463" s="4"/>
      <c r="T463" s="4"/>
      <c r="U463" s="3"/>
      <c r="V463" s="3"/>
      <c r="W463" s="3"/>
      <c r="X463" s="3"/>
      <c r="Y463" s="3"/>
      <c r="Z463" s="3"/>
      <c r="AA463" s="3"/>
      <c r="AB463" s="3"/>
      <c r="AC463" s="3"/>
      <c r="AD463" s="3"/>
      <c r="AE463" s="3"/>
      <c r="AF463" s="3"/>
      <c r="AG463" s="3"/>
      <c r="AH463" s="3"/>
      <c r="AI463" s="3"/>
    </row>
    <row r="464" spans="1:35" ht="12.75">
      <c r="A464" s="3"/>
      <c r="B464" s="3"/>
      <c r="C464" s="3"/>
      <c r="D464" s="3"/>
      <c r="E464" s="3"/>
      <c r="F464" s="3"/>
      <c r="G464" s="156"/>
      <c r="H464" s="3"/>
      <c r="I464" s="3"/>
      <c r="J464" s="3"/>
      <c r="K464" s="3"/>
      <c r="L464" s="3"/>
      <c r="M464" s="4"/>
      <c r="N464" s="319"/>
      <c r="O464" s="157"/>
      <c r="P464" s="3"/>
      <c r="Q464" s="4"/>
      <c r="R464" s="4"/>
      <c r="S464" s="4"/>
      <c r="T464" s="4"/>
      <c r="U464" s="3"/>
      <c r="V464" s="3"/>
      <c r="W464" s="3"/>
      <c r="X464" s="3"/>
      <c r="Y464" s="3"/>
      <c r="Z464" s="3"/>
      <c r="AA464" s="3"/>
      <c r="AB464" s="3"/>
      <c r="AC464" s="3"/>
      <c r="AD464" s="3"/>
      <c r="AE464" s="3"/>
      <c r="AF464" s="3"/>
      <c r="AG464" s="3"/>
      <c r="AH464" s="3"/>
      <c r="AI464" s="3"/>
    </row>
    <row r="465" spans="1:35" ht="12.75">
      <c r="A465" s="3"/>
      <c r="B465" s="3"/>
      <c r="C465" s="3"/>
      <c r="D465" s="3"/>
      <c r="E465" s="3"/>
      <c r="F465" s="3"/>
      <c r="G465" s="156"/>
      <c r="H465" s="3"/>
      <c r="I465" s="3"/>
      <c r="J465" s="3"/>
      <c r="K465" s="3"/>
      <c r="L465" s="3"/>
      <c r="M465" s="4"/>
      <c r="N465" s="319"/>
      <c r="O465" s="157"/>
      <c r="P465" s="3"/>
      <c r="Q465" s="4"/>
      <c r="R465" s="4"/>
      <c r="S465" s="4"/>
      <c r="T465" s="4"/>
      <c r="U465" s="3"/>
      <c r="V465" s="3"/>
      <c r="W465" s="3"/>
      <c r="X465" s="3"/>
      <c r="Y465" s="3"/>
      <c r="Z465" s="3"/>
      <c r="AA465" s="3"/>
      <c r="AB465" s="3"/>
      <c r="AC465" s="3"/>
      <c r="AD465" s="3"/>
      <c r="AE465" s="3"/>
      <c r="AF465" s="3"/>
      <c r="AG465" s="3"/>
      <c r="AH465" s="3"/>
      <c r="AI465" s="3"/>
    </row>
    <row r="466" spans="1:35" ht="12.75">
      <c r="A466" s="3"/>
      <c r="B466" s="3"/>
      <c r="C466" s="3"/>
      <c r="D466" s="3"/>
      <c r="E466" s="3"/>
      <c r="F466" s="3"/>
      <c r="G466" s="156"/>
      <c r="H466" s="3"/>
      <c r="I466" s="3"/>
      <c r="J466" s="3"/>
      <c r="K466" s="3"/>
      <c r="L466" s="3"/>
      <c r="M466" s="4"/>
      <c r="N466" s="319"/>
      <c r="O466" s="157"/>
      <c r="P466" s="3"/>
      <c r="Q466" s="4"/>
      <c r="R466" s="4"/>
      <c r="S466" s="4"/>
      <c r="T466" s="4"/>
      <c r="U466" s="3"/>
      <c r="V466" s="3"/>
      <c r="W466" s="3"/>
      <c r="X466" s="3"/>
      <c r="Y466" s="3"/>
      <c r="Z466" s="3"/>
      <c r="AA466" s="3"/>
      <c r="AB466" s="3"/>
      <c r="AC466" s="3"/>
      <c r="AD466" s="3"/>
      <c r="AE466" s="3"/>
      <c r="AF466" s="3"/>
      <c r="AG466" s="3"/>
      <c r="AH466" s="3"/>
      <c r="AI466" s="3"/>
    </row>
    <row r="467" spans="1:35" ht="12.75">
      <c r="A467" s="3"/>
      <c r="B467" s="3"/>
      <c r="C467" s="3"/>
      <c r="D467" s="3"/>
      <c r="E467" s="3"/>
      <c r="F467" s="3"/>
      <c r="G467" s="156"/>
      <c r="H467" s="3"/>
      <c r="I467" s="3"/>
      <c r="J467" s="3"/>
      <c r="K467" s="3"/>
      <c r="L467" s="3"/>
      <c r="M467" s="4"/>
      <c r="N467" s="319"/>
      <c r="O467" s="157"/>
      <c r="P467" s="3"/>
      <c r="Q467" s="4"/>
      <c r="R467" s="4"/>
      <c r="S467" s="4"/>
      <c r="T467" s="4"/>
      <c r="U467" s="3"/>
      <c r="V467" s="3"/>
      <c r="W467" s="3"/>
      <c r="X467" s="3"/>
      <c r="Y467" s="3"/>
      <c r="Z467" s="3"/>
      <c r="AA467" s="3"/>
      <c r="AB467" s="3"/>
      <c r="AC467" s="3"/>
      <c r="AD467" s="3"/>
      <c r="AE467" s="3"/>
      <c r="AF467" s="3"/>
      <c r="AG467" s="3"/>
      <c r="AH467" s="3"/>
      <c r="AI467" s="3"/>
    </row>
    <row r="468" spans="1:35" ht="12.75">
      <c r="A468" s="3"/>
      <c r="B468" s="3"/>
      <c r="C468" s="3"/>
      <c r="D468" s="3"/>
      <c r="E468" s="3"/>
      <c r="F468" s="3"/>
      <c r="G468" s="156"/>
      <c r="H468" s="3"/>
      <c r="I468" s="3"/>
      <c r="J468" s="3"/>
      <c r="K468" s="3"/>
      <c r="L468" s="3"/>
      <c r="M468" s="4"/>
      <c r="N468" s="319"/>
      <c r="O468" s="157"/>
      <c r="P468" s="3"/>
      <c r="Q468" s="4"/>
      <c r="R468" s="4"/>
      <c r="S468" s="4"/>
      <c r="T468" s="4"/>
      <c r="U468" s="3"/>
      <c r="V468" s="3"/>
      <c r="W468" s="3"/>
      <c r="X468" s="3"/>
      <c r="Y468" s="3"/>
      <c r="Z468" s="3"/>
      <c r="AA468" s="3"/>
      <c r="AB468" s="3"/>
      <c r="AC468" s="3"/>
      <c r="AD468" s="3"/>
      <c r="AE468" s="3"/>
      <c r="AF468" s="3"/>
      <c r="AG468" s="3"/>
      <c r="AH468" s="3"/>
      <c r="AI468" s="3"/>
    </row>
    <row r="469" spans="1:35" ht="12.75">
      <c r="A469" s="3"/>
      <c r="B469" s="3"/>
      <c r="C469" s="3"/>
      <c r="D469" s="3"/>
      <c r="E469" s="3"/>
      <c r="F469" s="3"/>
      <c r="G469" s="156"/>
      <c r="H469" s="3"/>
      <c r="I469" s="3"/>
      <c r="J469" s="3"/>
      <c r="K469" s="3"/>
      <c r="L469" s="3"/>
      <c r="M469" s="4"/>
      <c r="N469" s="319"/>
      <c r="O469" s="157"/>
      <c r="P469" s="3"/>
      <c r="Q469" s="4"/>
      <c r="R469" s="4"/>
      <c r="S469" s="4"/>
      <c r="T469" s="4"/>
      <c r="U469" s="3"/>
      <c r="V469" s="3"/>
      <c r="W469" s="3"/>
      <c r="X469" s="3"/>
      <c r="Y469" s="3"/>
      <c r="Z469" s="3"/>
      <c r="AA469" s="3"/>
      <c r="AB469" s="3"/>
      <c r="AC469" s="3"/>
      <c r="AD469" s="3"/>
      <c r="AE469" s="3"/>
      <c r="AF469" s="3"/>
      <c r="AG469" s="3"/>
      <c r="AH469" s="3"/>
      <c r="AI469" s="3"/>
    </row>
    <row r="470" spans="1:35" ht="12.75">
      <c r="A470" s="3"/>
      <c r="B470" s="3"/>
      <c r="C470" s="3"/>
      <c r="D470" s="3"/>
      <c r="E470" s="3"/>
      <c r="F470" s="3"/>
      <c r="G470" s="156"/>
      <c r="H470" s="3"/>
      <c r="I470" s="3"/>
      <c r="J470" s="3"/>
      <c r="K470" s="3"/>
      <c r="L470" s="3"/>
      <c r="M470" s="4"/>
      <c r="N470" s="319"/>
      <c r="O470" s="157"/>
      <c r="P470" s="3"/>
      <c r="Q470" s="4"/>
      <c r="R470" s="4"/>
      <c r="S470" s="4"/>
      <c r="T470" s="4"/>
      <c r="U470" s="3"/>
      <c r="V470" s="3"/>
      <c r="W470" s="3"/>
      <c r="X470" s="3"/>
      <c r="Y470" s="3"/>
      <c r="Z470" s="3"/>
      <c r="AA470" s="3"/>
      <c r="AB470" s="3"/>
      <c r="AC470" s="3"/>
      <c r="AD470" s="3"/>
      <c r="AE470" s="3"/>
      <c r="AF470" s="3"/>
      <c r="AG470" s="3"/>
      <c r="AH470" s="3"/>
      <c r="AI470" s="3"/>
    </row>
    <row r="471" spans="1:35" ht="12.75">
      <c r="A471" s="3"/>
      <c r="B471" s="3"/>
      <c r="C471" s="3"/>
      <c r="D471" s="3"/>
      <c r="E471" s="3"/>
      <c r="F471" s="3"/>
      <c r="G471" s="156"/>
      <c r="H471" s="3"/>
      <c r="I471" s="3"/>
      <c r="J471" s="3"/>
      <c r="K471" s="3"/>
      <c r="L471" s="3"/>
      <c r="M471" s="4"/>
      <c r="N471" s="319"/>
      <c r="O471" s="157"/>
      <c r="P471" s="3"/>
      <c r="Q471" s="4"/>
      <c r="R471" s="4"/>
      <c r="S471" s="4"/>
      <c r="T471" s="4"/>
      <c r="U471" s="3"/>
      <c r="V471" s="3"/>
      <c r="W471" s="3"/>
      <c r="X471" s="3"/>
      <c r="Y471" s="3"/>
      <c r="Z471" s="3"/>
      <c r="AA471" s="3"/>
      <c r="AB471" s="3"/>
      <c r="AC471" s="3"/>
      <c r="AD471" s="3"/>
      <c r="AE471" s="3"/>
      <c r="AF471" s="3"/>
      <c r="AG471" s="3"/>
      <c r="AH471" s="3"/>
      <c r="AI471" s="3"/>
    </row>
    <row r="472" spans="1:35" ht="12.75">
      <c r="A472" s="3"/>
      <c r="B472" s="3"/>
      <c r="C472" s="3"/>
      <c r="D472" s="3"/>
      <c r="E472" s="3"/>
      <c r="F472" s="3"/>
      <c r="G472" s="156"/>
      <c r="H472" s="3"/>
      <c r="I472" s="3"/>
      <c r="J472" s="3"/>
      <c r="K472" s="3"/>
      <c r="L472" s="3"/>
      <c r="M472" s="4"/>
      <c r="N472" s="319"/>
      <c r="O472" s="157"/>
      <c r="P472" s="3"/>
      <c r="Q472" s="4"/>
      <c r="R472" s="4"/>
      <c r="S472" s="4"/>
      <c r="T472" s="4"/>
      <c r="U472" s="3"/>
      <c r="V472" s="3"/>
      <c r="W472" s="3"/>
      <c r="X472" s="3"/>
      <c r="Y472" s="3"/>
      <c r="Z472" s="3"/>
      <c r="AA472" s="3"/>
      <c r="AB472" s="3"/>
      <c r="AC472" s="3"/>
      <c r="AD472" s="3"/>
      <c r="AE472" s="3"/>
      <c r="AF472" s="3"/>
      <c r="AG472" s="3"/>
      <c r="AH472" s="3"/>
      <c r="AI472" s="3"/>
    </row>
    <row r="473" spans="1:35" ht="12.75">
      <c r="A473" s="3"/>
      <c r="B473" s="3"/>
      <c r="C473" s="3"/>
      <c r="D473" s="3"/>
      <c r="E473" s="3"/>
      <c r="F473" s="3"/>
      <c r="G473" s="156"/>
      <c r="H473" s="3"/>
      <c r="I473" s="3"/>
      <c r="J473" s="3"/>
      <c r="K473" s="3"/>
      <c r="L473" s="3"/>
      <c r="M473" s="4"/>
      <c r="N473" s="319"/>
      <c r="O473" s="157"/>
      <c r="P473" s="3"/>
      <c r="Q473" s="4"/>
      <c r="R473" s="4"/>
      <c r="S473" s="4"/>
      <c r="T473" s="4"/>
      <c r="U473" s="3"/>
      <c r="V473" s="3"/>
      <c r="W473" s="3"/>
      <c r="X473" s="3"/>
      <c r="Y473" s="3"/>
      <c r="Z473" s="3"/>
      <c r="AA473" s="3"/>
      <c r="AB473" s="3"/>
      <c r="AC473" s="3"/>
      <c r="AD473" s="3"/>
      <c r="AE473" s="3"/>
      <c r="AF473" s="3"/>
      <c r="AG473" s="3"/>
      <c r="AH473" s="3"/>
      <c r="AI473" s="3"/>
    </row>
    <row r="474" spans="1:35" ht="12.75">
      <c r="A474" s="3"/>
      <c r="B474" s="3"/>
      <c r="C474" s="3"/>
      <c r="D474" s="3"/>
      <c r="E474" s="3"/>
      <c r="F474" s="3"/>
      <c r="G474" s="156"/>
      <c r="H474" s="3"/>
      <c r="I474" s="3"/>
      <c r="J474" s="3"/>
      <c r="K474" s="3"/>
      <c r="L474" s="3"/>
      <c r="M474" s="4"/>
      <c r="N474" s="319"/>
      <c r="O474" s="157"/>
      <c r="P474" s="3"/>
      <c r="Q474" s="4"/>
      <c r="R474" s="4"/>
      <c r="S474" s="4"/>
      <c r="T474" s="4"/>
      <c r="U474" s="3"/>
      <c r="V474" s="3"/>
      <c r="W474" s="3"/>
      <c r="X474" s="3"/>
      <c r="Y474" s="3"/>
      <c r="Z474" s="3"/>
      <c r="AA474" s="3"/>
      <c r="AB474" s="3"/>
      <c r="AC474" s="3"/>
      <c r="AD474" s="3"/>
      <c r="AE474" s="3"/>
      <c r="AF474" s="3"/>
      <c r="AG474" s="3"/>
      <c r="AH474" s="3"/>
      <c r="AI474" s="3"/>
    </row>
    <row r="475" spans="1:35" ht="12.75">
      <c r="A475" s="3"/>
      <c r="B475" s="3"/>
      <c r="C475" s="3"/>
      <c r="D475" s="3"/>
      <c r="E475" s="3"/>
      <c r="F475" s="3"/>
      <c r="G475" s="156"/>
      <c r="H475" s="3"/>
      <c r="I475" s="3"/>
      <c r="J475" s="3"/>
      <c r="K475" s="3"/>
      <c r="L475" s="3"/>
      <c r="M475" s="4"/>
      <c r="N475" s="319"/>
      <c r="O475" s="157"/>
      <c r="P475" s="3"/>
      <c r="Q475" s="4"/>
      <c r="R475" s="4"/>
      <c r="S475" s="4"/>
      <c r="T475" s="4"/>
      <c r="U475" s="3"/>
      <c r="V475" s="3"/>
      <c r="W475" s="3"/>
      <c r="X475" s="3"/>
      <c r="Y475" s="3"/>
      <c r="Z475" s="3"/>
      <c r="AA475" s="3"/>
      <c r="AB475" s="3"/>
      <c r="AC475" s="3"/>
      <c r="AD475" s="3"/>
      <c r="AE475" s="3"/>
      <c r="AF475" s="3"/>
      <c r="AG475" s="3"/>
      <c r="AH475" s="3"/>
      <c r="AI475" s="3"/>
    </row>
    <row r="476" spans="1:35" ht="12.75">
      <c r="A476" s="3"/>
      <c r="B476" s="3"/>
      <c r="C476" s="3"/>
      <c r="D476" s="3"/>
      <c r="E476" s="3"/>
      <c r="F476" s="3"/>
      <c r="G476" s="156"/>
      <c r="H476" s="3"/>
      <c r="I476" s="3"/>
      <c r="J476" s="3"/>
      <c r="K476" s="3"/>
      <c r="L476" s="3"/>
      <c r="M476" s="4"/>
      <c r="N476" s="319"/>
      <c r="O476" s="157"/>
      <c r="P476" s="3"/>
      <c r="Q476" s="4"/>
      <c r="R476" s="4"/>
      <c r="S476" s="4"/>
      <c r="T476" s="4"/>
      <c r="U476" s="3"/>
      <c r="V476" s="3"/>
      <c r="W476" s="3"/>
      <c r="X476" s="3"/>
      <c r="Y476" s="3"/>
      <c r="Z476" s="3"/>
      <c r="AA476" s="3"/>
      <c r="AB476" s="3"/>
      <c r="AC476" s="3"/>
      <c r="AD476" s="3"/>
      <c r="AE476" s="3"/>
      <c r="AF476" s="3"/>
      <c r="AG476" s="3"/>
      <c r="AH476" s="3"/>
      <c r="AI476" s="3"/>
    </row>
    <row r="477" spans="1:35" ht="12.75">
      <c r="A477" s="3"/>
      <c r="B477" s="3"/>
      <c r="C477" s="3"/>
      <c r="D477" s="3"/>
      <c r="E477" s="3"/>
      <c r="F477" s="3"/>
      <c r="G477" s="156"/>
      <c r="H477" s="3"/>
      <c r="I477" s="3"/>
      <c r="J477" s="3"/>
      <c r="K477" s="3"/>
      <c r="L477" s="3"/>
      <c r="M477" s="4"/>
      <c r="N477" s="319"/>
      <c r="O477" s="157"/>
      <c r="P477" s="3"/>
      <c r="Q477" s="4"/>
      <c r="R477" s="4"/>
      <c r="S477" s="4"/>
      <c r="T477" s="4"/>
      <c r="U477" s="3"/>
      <c r="V477" s="3"/>
      <c r="W477" s="3"/>
      <c r="X477" s="3"/>
      <c r="Y477" s="3"/>
      <c r="Z477" s="3"/>
      <c r="AA477" s="3"/>
      <c r="AB477" s="3"/>
      <c r="AC477" s="3"/>
      <c r="AD477" s="3"/>
      <c r="AE477" s="3"/>
      <c r="AF477" s="3"/>
      <c r="AG477" s="3"/>
      <c r="AH477" s="3"/>
      <c r="AI477" s="3"/>
    </row>
    <row r="478" spans="1:35" ht="12.75">
      <c r="A478" s="3"/>
      <c r="B478" s="3"/>
      <c r="C478" s="3"/>
      <c r="D478" s="3"/>
      <c r="E478" s="3"/>
      <c r="F478" s="3"/>
      <c r="G478" s="156"/>
      <c r="H478" s="3"/>
      <c r="I478" s="3"/>
      <c r="J478" s="3"/>
      <c r="K478" s="3"/>
      <c r="L478" s="3"/>
      <c r="M478" s="4"/>
      <c r="N478" s="319"/>
      <c r="O478" s="157"/>
      <c r="P478" s="3"/>
      <c r="Q478" s="4"/>
      <c r="R478" s="4"/>
      <c r="S478" s="4"/>
      <c r="T478" s="4"/>
      <c r="U478" s="3"/>
      <c r="V478" s="3"/>
      <c r="W478" s="3"/>
      <c r="X478" s="3"/>
      <c r="Y478" s="3"/>
      <c r="Z478" s="3"/>
      <c r="AA478" s="3"/>
      <c r="AB478" s="3"/>
      <c r="AC478" s="3"/>
      <c r="AD478" s="3"/>
      <c r="AE478" s="3"/>
      <c r="AF478" s="3"/>
      <c r="AG478" s="3"/>
      <c r="AH478" s="3"/>
      <c r="AI478" s="3"/>
    </row>
    <row r="479" spans="1:35" ht="12.75">
      <c r="A479" s="3"/>
      <c r="B479" s="3"/>
      <c r="C479" s="3"/>
      <c r="D479" s="3"/>
      <c r="E479" s="3"/>
      <c r="F479" s="3"/>
      <c r="G479" s="156"/>
      <c r="H479" s="3"/>
      <c r="I479" s="3"/>
      <c r="J479" s="3"/>
      <c r="K479" s="3"/>
      <c r="L479" s="3"/>
      <c r="M479" s="4"/>
      <c r="N479" s="319"/>
      <c r="O479" s="157"/>
      <c r="P479" s="3"/>
      <c r="Q479" s="4"/>
      <c r="R479" s="4"/>
      <c r="S479" s="4"/>
      <c r="T479" s="4"/>
      <c r="U479" s="3"/>
      <c r="V479" s="3"/>
      <c r="W479" s="3"/>
      <c r="X479" s="3"/>
      <c r="Y479" s="3"/>
      <c r="Z479" s="3"/>
      <c r="AA479" s="3"/>
      <c r="AB479" s="3"/>
      <c r="AC479" s="3"/>
      <c r="AD479" s="3"/>
      <c r="AE479" s="3"/>
      <c r="AF479" s="3"/>
      <c r="AG479" s="3"/>
      <c r="AH479" s="3"/>
      <c r="AI479" s="3"/>
    </row>
    <row r="480" spans="1:35" ht="12.75">
      <c r="A480" s="3"/>
      <c r="B480" s="3"/>
      <c r="C480" s="3"/>
      <c r="D480" s="3"/>
      <c r="E480" s="3"/>
      <c r="F480" s="3"/>
      <c r="G480" s="156"/>
      <c r="H480" s="3"/>
      <c r="I480" s="3"/>
      <c r="J480" s="3"/>
      <c r="K480" s="3"/>
      <c r="L480" s="3"/>
      <c r="M480" s="4"/>
      <c r="N480" s="319"/>
      <c r="O480" s="157"/>
      <c r="P480" s="3"/>
      <c r="Q480" s="4"/>
      <c r="R480" s="4"/>
      <c r="S480" s="4"/>
      <c r="T480" s="4"/>
      <c r="U480" s="3"/>
      <c r="V480" s="3"/>
      <c r="W480" s="3"/>
      <c r="X480" s="3"/>
      <c r="Y480" s="3"/>
      <c r="Z480" s="3"/>
      <c r="AA480" s="3"/>
      <c r="AB480" s="3"/>
      <c r="AC480" s="3"/>
      <c r="AD480" s="3"/>
      <c r="AE480" s="3"/>
      <c r="AF480" s="3"/>
      <c r="AG480" s="3"/>
      <c r="AH480" s="3"/>
      <c r="AI480" s="3"/>
    </row>
    <row r="481" spans="1:35" ht="12.75">
      <c r="A481" s="3"/>
      <c r="B481" s="3"/>
      <c r="C481" s="3"/>
      <c r="D481" s="3"/>
      <c r="E481" s="3"/>
      <c r="F481" s="3"/>
      <c r="G481" s="156"/>
      <c r="H481" s="3"/>
      <c r="I481" s="3"/>
      <c r="J481" s="3"/>
      <c r="K481" s="3"/>
      <c r="L481" s="3"/>
      <c r="M481" s="4"/>
      <c r="N481" s="319"/>
      <c r="O481" s="157"/>
      <c r="P481" s="3"/>
      <c r="Q481" s="4"/>
      <c r="R481" s="4"/>
      <c r="S481" s="4"/>
      <c r="T481" s="4"/>
      <c r="U481" s="3"/>
      <c r="V481" s="3"/>
      <c r="W481" s="3"/>
      <c r="X481" s="3"/>
      <c r="Y481" s="3"/>
      <c r="Z481" s="3"/>
      <c r="AA481" s="3"/>
      <c r="AB481" s="3"/>
      <c r="AC481" s="3"/>
      <c r="AD481" s="3"/>
      <c r="AE481" s="3"/>
      <c r="AF481" s="3"/>
      <c r="AG481" s="3"/>
      <c r="AH481" s="3"/>
      <c r="AI481" s="3"/>
    </row>
    <row r="482" spans="1:35" ht="12.75">
      <c r="A482" s="3"/>
      <c r="B482" s="3"/>
      <c r="C482" s="3"/>
      <c r="D482" s="3"/>
      <c r="E482" s="3"/>
      <c r="F482" s="3"/>
      <c r="G482" s="156"/>
      <c r="H482" s="3"/>
      <c r="I482" s="3"/>
      <c r="J482" s="3"/>
      <c r="K482" s="3"/>
      <c r="L482" s="3"/>
      <c r="M482" s="4"/>
      <c r="N482" s="319"/>
      <c r="O482" s="157"/>
      <c r="P482" s="3"/>
      <c r="Q482" s="4"/>
      <c r="R482" s="4"/>
      <c r="S482" s="4"/>
      <c r="T482" s="4"/>
      <c r="U482" s="3"/>
      <c r="V482" s="3"/>
      <c r="W482" s="3"/>
      <c r="X482" s="3"/>
      <c r="Y482" s="3"/>
      <c r="Z482" s="3"/>
      <c r="AA482" s="3"/>
      <c r="AB482" s="3"/>
      <c r="AC482" s="3"/>
      <c r="AD482" s="3"/>
      <c r="AE482" s="3"/>
      <c r="AF482" s="3"/>
      <c r="AG482" s="3"/>
      <c r="AH482" s="3"/>
      <c r="AI482" s="3"/>
    </row>
    <row r="483" spans="1:35" ht="12.75">
      <c r="A483" s="3"/>
      <c r="B483" s="3"/>
      <c r="C483" s="3"/>
      <c r="D483" s="3"/>
      <c r="E483" s="3"/>
      <c r="F483" s="3"/>
      <c r="G483" s="156"/>
      <c r="H483" s="3"/>
      <c r="I483" s="3"/>
      <c r="J483" s="3"/>
      <c r="K483" s="3"/>
      <c r="L483" s="3"/>
      <c r="M483" s="4"/>
      <c r="N483" s="319"/>
      <c r="O483" s="157"/>
      <c r="P483" s="3"/>
      <c r="Q483" s="4"/>
      <c r="R483" s="4"/>
      <c r="S483" s="4"/>
      <c r="T483" s="4"/>
      <c r="U483" s="3"/>
      <c r="V483" s="3"/>
      <c r="W483" s="3"/>
      <c r="X483" s="3"/>
      <c r="Y483" s="3"/>
      <c r="Z483" s="3"/>
      <c r="AA483" s="3"/>
      <c r="AB483" s="3"/>
      <c r="AC483" s="3"/>
      <c r="AD483" s="3"/>
      <c r="AE483" s="3"/>
      <c r="AF483" s="3"/>
      <c r="AG483" s="3"/>
      <c r="AH483" s="3"/>
      <c r="AI483" s="3"/>
    </row>
    <row r="484" spans="1:35" ht="12.75">
      <c r="A484" s="3"/>
      <c r="B484" s="3"/>
      <c r="C484" s="3"/>
      <c r="D484" s="3"/>
      <c r="E484" s="3"/>
      <c r="F484" s="3"/>
      <c r="G484" s="156"/>
      <c r="H484" s="3"/>
      <c r="I484" s="3"/>
      <c r="J484" s="3"/>
      <c r="K484" s="3"/>
      <c r="L484" s="3"/>
      <c r="M484" s="4"/>
      <c r="N484" s="319"/>
      <c r="O484" s="157"/>
      <c r="P484" s="3"/>
      <c r="Q484" s="4"/>
      <c r="R484" s="4"/>
      <c r="S484" s="4"/>
      <c r="T484" s="4"/>
      <c r="U484" s="3"/>
      <c r="V484" s="3"/>
      <c r="W484" s="3"/>
      <c r="X484" s="3"/>
      <c r="Y484" s="3"/>
      <c r="Z484" s="3"/>
      <c r="AA484" s="3"/>
      <c r="AB484" s="3"/>
      <c r="AC484" s="3"/>
      <c r="AD484" s="3"/>
      <c r="AE484" s="3"/>
      <c r="AF484" s="3"/>
      <c r="AG484" s="3"/>
      <c r="AH484" s="3"/>
      <c r="AI484" s="3"/>
    </row>
    <row r="485" spans="1:35" ht="12.75">
      <c r="A485" s="3"/>
      <c r="B485" s="3"/>
      <c r="C485" s="3"/>
      <c r="D485" s="3"/>
      <c r="E485" s="3"/>
      <c r="F485" s="3"/>
      <c r="G485" s="156"/>
      <c r="H485" s="3"/>
      <c r="I485" s="3"/>
      <c r="J485" s="3"/>
      <c r="K485" s="3"/>
      <c r="L485" s="3"/>
      <c r="M485" s="4"/>
      <c r="N485" s="319"/>
      <c r="O485" s="157"/>
      <c r="P485" s="3"/>
      <c r="Q485" s="4"/>
      <c r="R485" s="4"/>
      <c r="S485" s="4"/>
      <c r="T485" s="4"/>
      <c r="U485" s="3"/>
      <c r="V485" s="3"/>
      <c r="W485" s="3"/>
      <c r="X485" s="3"/>
      <c r="Y485" s="3"/>
      <c r="Z485" s="3"/>
      <c r="AA485" s="3"/>
      <c r="AB485" s="3"/>
      <c r="AC485" s="3"/>
      <c r="AD485" s="3"/>
      <c r="AE485" s="3"/>
      <c r="AF485" s="3"/>
      <c r="AG485" s="3"/>
      <c r="AH485" s="3"/>
      <c r="AI485" s="3"/>
    </row>
    <row r="486" spans="1:35" ht="12.75">
      <c r="A486" s="3"/>
      <c r="B486" s="3"/>
      <c r="C486" s="3"/>
      <c r="D486" s="3"/>
      <c r="E486" s="3"/>
      <c r="F486" s="3"/>
      <c r="G486" s="156"/>
      <c r="H486" s="3"/>
      <c r="I486" s="3"/>
      <c r="J486" s="3"/>
      <c r="K486" s="3"/>
      <c r="L486" s="3"/>
      <c r="M486" s="4"/>
      <c r="N486" s="319"/>
      <c r="O486" s="157"/>
      <c r="P486" s="3"/>
      <c r="Q486" s="4"/>
      <c r="R486" s="4"/>
      <c r="S486" s="4"/>
      <c r="T486" s="4"/>
      <c r="U486" s="3"/>
      <c r="V486" s="3"/>
      <c r="W486" s="3"/>
      <c r="X486" s="3"/>
      <c r="Y486" s="3"/>
      <c r="Z486" s="3"/>
      <c r="AA486" s="3"/>
      <c r="AB486" s="3"/>
      <c r="AC486" s="3"/>
      <c r="AD486" s="3"/>
      <c r="AE486" s="3"/>
      <c r="AF486" s="3"/>
      <c r="AG486" s="3"/>
      <c r="AH486" s="3"/>
      <c r="AI486" s="3"/>
    </row>
    <row r="487" spans="1:35" ht="12.75">
      <c r="A487" s="3"/>
      <c r="B487" s="3"/>
      <c r="C487" s="3"/>
      <c r="D487" s="3"/>
      <c r="E487" s="3"/>
      <c r="F487" s="3"/>
      <c r="G487" s="156"/>
      <c r="H487" s="3"/>
      <c r="I487" s="3"/>
      <c r="J487" s="3"/>
      <c r="K487" s="3"/>
      <c r="L487" s="3"/>
      <c r="M487" s="4"/>
      <c r="N487" s="319"/>
      <c r="O487" s="157"/>
      <c r="P487" s="3"/>
      <c r="Q487" s="4"/>
      <c r="R487" s="4"/>
      <c r="S487" s="4"/>
      <c r="T487" s="4"/>
      <c r="U487" s="3"/>
      <c r="V487" s="3"/>
      <c r="W487" s="3"/>
      <c r="X487" s="3"/>
      <c r="Y487" s="3"/>
      <c r="Z487" s="3"/>
      <c r="AA487" s="3"/>
      <c r="AB487" s="3"/>
      <c r="AC487" s="3"/>
      <c r="AD487" s="3"/>
      <c r="AE487" s="3"/>
      <c r="AF487" s="3"/>
      <c r="AG487" s="3"/>
      <c r="AH487" s="3"/>
      <c r="AI487" s="3"/>
    </row>
    <row r="488" spans="1:35" ht="12.75">
      <c r="A488" s="3"/>
      <c r="B488" s="3"/>
      <c r="C488" s="3"/>
      <c r="D488" s="3"/>
      <c r="E488" s="3"/>
      <c r="F488" s="3"/>
      <c r="G488" s="156"/>
      <c r="H488" s="3"/>
      <c r="I488" s="3"/>
      <c r="J488" s="3"/>
      <c r="K488" s="3"/>
      <c r="L488" s="3"/>
      <c r="M488" s="4"/>
      <c r="N488" s="319"/>
      <c r="O488" s="157"/>
      <c r="P488" s="3"/>
      <c r="Q488" s="4"/>
      <c r="R488" s="4"/>
      <c r="S488" s="4"/>
      <c r="T488" s="4"/>
      <c r="U488" s="3"/>
      <c r="V488" s="3"/>
      <c r="W488" s="3"/>
      <c r="X488" s="3"/>
      <c r="Y488" s="3"/>
      <c r="Z488" s="3"/>
      <c r="AA488" s="3"/>
      <c r="AB488" s="3"/>
      <c r="AC488" s="3"/>
      <c r="AD488" s="3"/>
      <c r="AE488" s="3"/>
      <c r="AF488" s="3"/>
      <c r="AG488" s="3"/>
      <c r="AH488" s="3"/>
      <c r="AI488" s="3"/>
    </row>
    <row r="489" spans="1:35" ht="12.75">
      <c r="A489" s="3"/>
      <c r="B489" s="3"/>
      <c r="C489" s="3"/>
      <c r="D489" s="3"/>
      <c r="E489" s="3"/>
      <c r="F489" s="3"/>
      <c r="G489" s="156"/>
      <c r="H489" s="3"/>
      <c r="I489" s="3"/>
      <c r="J489" s="3"/>
      <c r="K489" s="3"/>
      <c r="L489" s="3"/>
      <c r="M489" s="4"/>
      <c r="N489" s="319"/>
      <c r="O489" s="157"/>
      <c r="P489" s="3"/>
      <c r="Q489" s="4"/>
      <c r="R489" s="4"/>
      <c r="S489" s="4"/>
      <c r="T489" s="4"/>
      <c r="U489" s="3"/>
      <c r="V489" s="3"/>
      <c r="W489" s="3"/>
      <c r="X489" s="3"/>
      <c r="Y489" s="3"/>
      <c r="Z489" s="3"/>
      <c r="AA489" s="3"/>
      <c r="AB489" s="3"/>
      <c r="AC489" s="3"/>
      <c r="AD489" s="3"/>
      <c r="AE489" s="3"/>
      <c r="AF489" s="3"/>
      <c r="AG489" s="3"/>
      <c r="AH489" s="3"/>
      <c r="AI489" s="3"/>
    </row>
    <row r="490" spans="1:35" ht="12.75">
      <c r="A490" s="3"/>
      <c r="B490" s="3"/>
      <c r="C490" s="3"/>
      <c r="D490" s="3"/>
      <c r="E490" s="3"/>
      <c r="F490" s="3"/>
      <c r="G490" s="156"/>
      <c r="H490" s="3"/>
      <c r="I490" s="3"/>
      <c r="J490" s="3"/>
      <c r="K490" s="3"/>
      <c r="L490" s="3"/>
      <c r="M490" s="4"/>
      <c r="N490" s="319"/>
      <c r="O490" s="157"/>
      <c r="P490" s="3"/>
      <c r="Q490" s="4"/>
      <c r="R490" s="4"/>
      <c r="S490" s="4"/>
      <c r="T490" s="4"/>
      <c r="U490" s="3"/>
      <c r="V490" s="3"/>
      <c r="W490" s="3"/>
      <c r="X490" s="3"/>
      <c r="Y490" s="3"/>
      <c r="Z490" s="3"/>
      <c r="AA490" s="3"/>
      <c r="AB490" s="3"/>
      <c r="AC490" s="3"/>
      <c r="AD490" s="3"/>
      <c r="AE490" s="3"/>
      <c r="AF490" s="3"/>
      <c r="AG490" s="3"/>
      <c r="AH490" s="3"/>
      <c r="AI490" s="3"/>
    </row>
    <row r="491" spans="1:35" ht="12.75">
      <c r="A491" s="3"/>
      <c r="B491" s="3"/>
      <c r="C491" s="3"/>
      <c r="D491" s="3"/>
      <c r="E491" s="3"/>
      <c r="F491" s="3"/>
      <c r="G491" s="156"/>
      <c r="H491" s="3"/>
      <c r="I491" s="3"/>
      <c r="J491" s="3"/>
      <c r="K491" s="3"/>
      <c r="L491" s="3"/>
      <c r="M491" s="4"/>
      <c r="N491" s="319"/>
      <c r="O491" s="157"/>
      <c r="P491" s="3"/>
      <c r="Q491" s="4"/>
      <c r="R491" s="4"/>
      <c r="S491" s="4"/>
      <c r="T491" s="4"/>
      <c r="U491" s="3"/>
      <c r="V491" s="3"/>
      <c r="W491" s="3"/>
      <c r="X491" s="3"/>
      <c r="Y491" s="3"/>
      <c r="Z491" s="3"/>
      <c r="AA491" s="3"/>
      <c r="AB491" s="3"/>
      <c r="AC491" s="3"/>
      <c r="AD491" s="3"/>
      <c r="AE491" s="3"/>
      <c r="AF491" s="3"/>
      <c r="AG491" s="3"/>
      <c r="AH491" s="3"/>
      <c r="AI491" s="3"/>
    </row>
    <row r="492" spans="1:35" ht="12.75">
      <c r="A492" s="3"/>
      <c r="B492" s="3"/>
      <c r="C492" s="3"/>
      <c r="D492" s="3"/>
      <c r="E492" s="3"/>
      <c r="F492" s="3"/>
      <c r="G492" s="156"/>
      <c r="H492" s="3"/>
      <c r="I492" s="3"/>
      <c r="J492" s="3"/>
      <c r="K492" s="3"/>
      <c r="L492" s="3"/>
      <c r="M492" s="4"/>
      <c r="N492" s="319"/>
      <c r="O492" s="157"/>
      <c r="P492" s="3"/>
      <c r="Q492" s="4"/>
      <c r="R492" s="4"/>
      <c r="S492" s="4"/>
      <c r="T492" s="4"/>
      <c r="U492" s="3"/>
      <c r="V492" s="3"/>
      <c r="W492" s="3"/>
      <c r="X492" s="3"/>
      <c r="Y492" s="3"/>
      <c r="Z492" s="3"/>
      <c r="AA492" s="3"/>
      <c r="AB492" s="3"/>
      <c r="AC492" s="3"/>
      <c r="AD492" s="3"/>
      <c r="AE492" s="3"/>
      <c r="AF492" s="3"/>
      <c r="AG492" s="3"/>
      <c r="AH492" s="3"/>
      <c r="AI492" s="3"/>
    </row>
    <row r="493" spans="1:35" ht="12.75">
      <c r="A493" s="3"/>
      <c r="B493" s="3"/>
      <c r="C493" s="3"/>
      <c r="D493" s="3"/>
      <c r="E493" s="3"/>
      <c r="F493" s="3"/>
      <c r="G493" s="156"/>
      <c r="H493" s="3"/>
      <c r="I493" s="3"/>
      <c r="J493" s="3"/>
      <c r="K493" s="3"/>
      <c r="L493" s="3"/>
      <c r="M493" s="4"/>
      <c r="N493" s="319"/>
      <c r="O493" s="157"/>
      <c r="P493" s="3"/>
      <c r="Q493" s="4"/>
      <c r="R493" s="4"/>
      <c r="S493" s="4"/>
      <c r="T493" s="4"/>
      <c r="U493" s="3"/>
      <c r="V493" s="3"/>
      <c r="W493" s="3"/>
      <c r="X493" s="3"/>
      <c r="Y493" s="3"/>
      <c r="Z493" s="3"/>
      <c r="AA493" s="3"/>
      <c r="AB493" s="3"/>
      <c r="AC493" s="3"/>
      <c r="AD493" s="3"/>
      <c r="AE493" s="3"/>
      <c r="AF493" s="3"/>
      <c r="AG493" s="3"/>
      <c r="AH493" s="3"/>
      <c r="AI493" s="3"/>
    </row>
    <row r="494" spans="1:35" ht="12.75">
      <c r="A494" s="3"/>
      <c r="B494" s="3"/>
      <c r="C494" s="3"/>
      <c r="D494" s="3"/>
      <c r="E494" s="3"/>
      <c r="F494" s="3"/>
      <c r="G494" s="156"/>
      <c r="H494" s="3"/>
      <c r="I494" s="3"/>
      <c r="J494" s="3"/>
      <c r="K494" s="3"/>
      <c r="L494" s="3"/>
      <c r="M494" s="4"/>
      <c r="N494" s="319"/>
      <c r="O494" s="157"/>
      <c r="P494" s="3"/>
      <c r="Q494" s="4"/>
      <c r="R494" s="4"/>
      <c r="S494" s="4"/>
      <c r="T494" s="4"/>
      <c r="U494" s="3"/>
      <c r="V494" s="3"/>
      <c r="W494" s="3"/>
      <c r="X494" s="3"/>
      <c r="Y494" s="3"/>
      <c r="Z494" s="3"/>
      <c r="AA494" s="3"/>
      <c r="AB494" s="3"/>
      <c r="AC494" s="3"/>
      <c r="AD494" s="3"/>
      <c r="AE494" s="3"/>
      <c r="AF494" s="3"/>
      <c r="AG494" s="3"/>
      <c r="AH494" s="3"/>
      <c r="AI494" s="3"/>
    </row>
    <row r="495" spans="1:35" ht="12.75">
      <c r="A495" s="3"/>
      <c r="B495" s="3"/>
      <c r="C495" s="3"/>
      <c r="D495" s="3"/>
      <c r="E495" s="3"/>
      <c r="F495" s="3"/>
      <c r="G495" s="156"/>
      <c r="H495" s="3"/>
      <c r="I495" s="3"/>
      <c r="J495" s="3"/>
      <c r="K495" s="3"/>
      <c r="L495" s="3"/>
      <c r="M495" s="4"/>
      <c r="N495" s="319"/>
      <c r="O495" s="157"/>
      <c r="P495" s="3"/>
      <c r="Q495" s="4"/>
      <c r="R495" s="4"/>
      <c r="S495" s="4"/>
      <c r="T495" s="4"/>
      <c r="U495" s="3"/>
      <c r="V495" s="3"/>
      <c r="W495" s="3"/>
      <c r="X495" s="3"/>
      <c r="Y495" s="3"/>
      <c r="Z495" s="3"/>
      <c r="AA495" s="3"/>
      <c r="AB495" s="3"/>
      <c r="AC495" s="3"/>
      <c r="AD495" s="3"/>
      <c r="AE495" s="3"/>
      <c r="AF495" s="3"/>
      <c r="AG495" s="3"/>
      <c r="AH495" s="3"/>
      <c r="AI495" s="3"/>
    </row>
    <row r="496" spans="1:35" ht="12.75">
      <c r="A496" s="3"/>
      <c r="B496" s="3"/>
      <c r="C496" s="3"/>
      <c r="D496" s="3"/>
      <c r="E496" s="3"/>
      <c r="F496" s="3"/>
      <c r="G496" s="156"/>
      <c r="H496" s="3"/>
      <c r="I496" s="3"/>
      <c r="J496" s="3"/>
      <c r="K496" s="3"/>
      <c r="L496" s="3"/>
      <c r="M496" s="4"/>
      <c r="N496" s="319"/>
      <c r="O496" s="157"/>
      <c r="P496" s="3"/>
      <c r="Q496" s="4"/>
      <c r="R496" s="4"/>
      <c r="S496" s="4"/>
      <c r="T496" s="4"/>
      <c r="U496" s="3"/>
      <c r="V496" s="3"/>
      <c r="W496" s="3"/>
      <c r="X496" s="3"/>
      <c r="Y496" s="3"/>
      <c r="Z496" s="3"/>
      <c r="AA496" s="3"/>
      <c r="AB496" s="3"/>
      <c r="AC496" s="3"/>
      <c r="AD496" s="3"/>
      <c r="AE496" s="3"/>
      <c r="AF496" s="3"/>
      <c r="AG496" s="3"/>
      <c r="AH496" s="3"/>
      <c r="AI496" s="3"/>
    </row>
    <row r="497" spans="1:35" ht="12.75">
      <c r="A497" s="3"/>
      <c r="B497" s="3"/>
      <c r="C497" s="3"/>
      <c r="D497" s="3"/>
      <c r="E497" s="3"/>
      <c r="F497" s="3"/>
      <c r="G497" s="156"/>
      <c r="H497" s="3"/>
      <c r="I497" s="3"/>
      <c r="J497" s="3"/>
      <c r="K497" s="3"/>
      <c r="L497" s="3"/>
      <c r="M497" s="4"/>
      <c r="N497" s="319"/>
      <c r="O497" s="157"/>
      <c r="P497" s="3"/>
      <c r="Q497" s="4"/>
      <c r="R497" s="4"/>
      <c r="S497" s="4"/>
      <c r="T497" s="4"/>
      <c r="U497" s="3"/>
      <c r="V497" s="3"/>
      <c r="W497" s="3"/>
      <c r="X497" s="3"/>
      <c r="Y497" s="3"/>
      <c r="Z497" s="3"/>
      <c r="AA497" s="3"/>
      <c r="AB497" s="3"/>
      <c r="AC497" s="3"/>
      <c r="AD497" s="3"/>
      <c r="AE497" s="3"/>
      <c r="AF497" s="3"/>
      <c r="AG497" s="3"/>
      <c r="AH497" s="3"/>
      <c r="AI497" s="3"/>
    </row>
    <row r="498" spans="1:35" ht="12.75">
      <c r="A498" s="3"/>
      <c r="B498" s="3"/>
      <c r="C498" s="3"/>
      <c r="D498" s="3"/>
      <c r="E498" s="3"/>
      <c r="F498" s="3"/>
      <c r="G498" s="156"/>
      <c r="H498" s="3"/>
      <c r="I498" s="3"/>
      <c r="J498" s="3"/>
      <c r="K498" s="3"/>
      <c r="L498" s="3"/>
      <c r="M498" s="4"/>
      <c r="N498" s="319"/>
      <c r="O498" s="157"/>
      <c r="P498" s="3"/>
      <c r="Q498" s="4"/>
      <c r="R498" s="4"/>
      <c r="S498" s="4"/>
      <c r="T498" s="4"/>
      <c r="U498" s="3"/>
      <c r="V498" s="3"/>
      <c r="W498" s="3"/>
      <c r="X498" s="3"/>
      <c r="Y498" s="3"/>
      <c r="Z498" s="3"/>
      <c r="AA498" s="3"/>
      <c r="AB498" s="3"/>
      <c r="AC498" s="3"/>
      <c r="AD498" s="3"/>
      <c r="AE498" s="3"/>
      <c r="AF498" s="3"/>
      <c r="AG498" s="3"/>
      <c r="AH498" s="3"/>
      <c r="AI498" s="3"/>
    </row>
    <row r="499" spans="1:35" ht="12.75">
      <c r="A499" s="3"/>
      <c r="B499" s="3"/>
      <c r="C499" s="3"/>
      <c r="D499" s="3"/>
      <c r="E499" s="3"/>
      <c r="F499" s="3"/>
      <c r="G499" s="156"/>
      <c r="H499" s="3"/>
      <c r="I499" s="3"/>
      <c r="J499" s="3"/>
      <c r="K499" s="3"/>
      <c r="L499" s="3"/>
      <c r="M499" s="4"/>
      <c r="N499" s="319"/>
      <c r="O499" s="157"/>
      <c r="P499" s="3"/>
      <c r="Q499" s="4"/>
      <c r="R499" s="4"/>
      <c r="S499" s="4"/>
      <c r="T499" s="4"/>
      <c r="U499" s="3"/>
      <c r="V499" s="3"/>
      <c r="W499" s="3"/>
      <c r="X499" s="3"/>
      <c r="Y499" s="3"/>
      <c r="Z499" s="3"/>
      <c r="AA499" s="3"/>
      <c r="AB499" s="3"/>
      <c r="AC499" s="3"/>
      <c r="AD499" s="3"/>
      <c r="AE499" s="3"/>
      <c r="AF499" s="3"/>
      <c r="AG499" s="3"/>
      <c r="AH499" s="3"/>
      <c r="AI499" s="3"/>
    </row>
    <row r="500" spans="1:35" ht="12.75">
      <c r="A500" s="3"/>
      <c r="B500" s="3"/>
      <c r="C500" s="3"/>
      <c r="D500" s="3"/>
      <c r="E500" s="3"/>
      <c r="F500" s="3"/>
      <c r="G500" s="156"/>
      <c r="H500" s="3"/>
      <c r="I500" s="3"/>
      <c r="J500" s="3"/>
      <c r="K500" s="3"/>
      <c r="L500" s="3"/>
      <c r="M500" s="4"/>
      <c r="N500" s="319"/>
      <c r="O500" s="157"/>
      <c r="P500" s="3"/>
      <c r="Q500" s="4"/>
      <c r="R500" s="4"/>
      <c r="S500" s="4"/>
      <c r="T500" s="4"/>
      <c r="U500" s="3"/>
      <c r="V500" s="3"/>
      <c r="W500" s="3"/>
      <c r="X500" s="3"/>
      <c r="Y500" s="3"/>
      <c r="Z500" s="3"/>
      <c r="AA500" s="3"/>
      <c r="AB500" s="3"/>
      <c r="AC500" s="3"/>
      <c r="AD500" s="3"/>
      <c r="AE500" s="3"/>
      <c r="AF500" s="3"/>
      <c r="AG500" s="3"/>
      <c r="AH500" s="3"/>
      <c r="AI500" s="3"/>
    </row>
    <row r="501" spans="1:35" ht="12.75">
      <c r="A501" s="3"/>
      <c r="B501" s="3"/>
      <c r="C501" s="3"/>
      <c r="D501" s="3"/>
      <c r="E501" s="3"/>
      <c r="F501" s="3"/>
      <c r="G501" s="156"/>
      <c r="H501" s="3"/>
      <c r="I501" s="3"/>
      <c r="J501" s="3"/>
      <c r="K501" s="3"/>
      <c r="L501" s="3"/>
      <c r="M501" s="4"/>
      <c r="N501" s="319"/>
      <c r="O501" s="157"/>
      <c r="P501" s="3"/>
      <c r="Q501" s="4"/>
      <c r="R501" s="4"/>
      <c r="S501" s="4"/>
      <c r="T501" s="4"/>
      <c r="U501" s="3"/>
      <c r="V501" s="3"/>
      <c r="W501" s="3"/>
      <c r="X501" s="3"/>
      <c r="Y501" s="3"/>
      <c r="Z501" s="3"/>
      <c r="AA501" s="3"/>
      <c r="AB501" s="3"/>
      <c r="AC501" s="3"/>
      <c r="AD501" s="3"/>
      <c r="AE501" s="3"/>
      <c r="AF501" s="3"/>
      <c r="AG501" s="3"/>
      <c r="AH501" s="3"/>
      <c r="AI501" s="3"/>
    </row>
    <row r="502" spans="1:35" ht="12.75">
      <c r="A502" s="3"/>
      <c r="B502" s="3"/>
      <c r="C502" s="3"/>
      <c r="D502" s="3"/>
      <c r="E502" s="3"/>
      <c r="F502" s="3"/>
      <c r="G502" s="156"/>
      <c r="H502" s="3"/>
      <c r="I502" s="3"/>
      <c r="J502" s="3"/>
      <c r="K502" s="3"/>
      <c r="L502" s="3"/>
      <c r="M502" s="4"/>
      <c r="N502" s="319"/>
      <c r="O502" s="157"/>
      <c r="P502" s="3"/>
      <c r="Q502" s="4"/>
      <c r="R502" s="4"/>
      <c r="S502" s="4"/>
      <c r="T502" s="4"/>
      <c r="U502" s="3"/>
      <c r="V502" s="3"/>
      <c r="W502" s="3"/>
      <c r="X502" s="3"/>
      <c r="Y502" s="3"/>
      <c r="Z502" s="3"/>
      <c r="AA502" s="3"/>
      <c r="AB502" s="3"/>
      <c r="AC502" s="3"/>
      <c r="AD502" s="3"/>
      <c r="AE502" s="3"/>
      <c r="AF502" s="3"/>
      <c r="AG502" s="3"/>
      <c r="AH502" s="3"/>
      <c r="AI502" s="3"/>
    </row>
    <row r="503" spans="1:35" ht="12.75">
      <c r="A503" s="3"/>
      <c r="B503" s="3"/>
      <c r="C503" s="3"/>
      <c r="D503" s="3"/>
      <c r="E503" s="3"/>
      <c r="F503" s="3"/>
      <c r="G503" s="156"/>
      <c r="H503" s="3"/>
      <c r="I503" s="3"/>
      <c r="J503" s="3"/>
      <c r="K503" s="3"/>
      <c r="L503" s="3"/>
      <c r="M503" s="4"/>
      <c r="N503" s="319"/>
      <c r="O503" s="157"/>
      <c r="P503" s="3"/>
      <c r="Q503" s="4"/>
      <c r="R503" s="4"/>
      <c r="S503" s="4"/>
      <c r="T503" s="4"/>
      <c r="U503" s="3"/>
      <c r="V503" s="3"/>
      <c r="W503" s="3"/>
      <c r="X503" s="3"/>
      <c r="Y503" s="3"/>
      <c r="Z503" s="3"/>
      <c r="AA503" s="3"/>
      <c r="AB503" s="3"/>
      <c r="AC503" s="3"/>
      <c r="AD503" s="3"/>
      <c r="AE503" s="3"/>
      <c r="AF503" s="3"/>
      <c r="AG503" s="3"/>
      <c r="AH503" s="3"/>
      <c r="AI503" s="3"/>
    </row>
    <row r="504" spans="1:35" ht="12.75">
      <c r="A504" s="3"/>
      <c r="B504" s="3"/>
      <c r="C504" s="3"/>
      <c r="D504" s="3"/>
      <c r="E504" s="3"/>
      <c r="F504" s="3"/>
      <c r="G504" s="156"/>
      <c r="H504" s="3"/>
      <c r="I504" s="3"/>
      <c r="J504" s="3"/>
      <c r="K504" s="3"/>
      <c r="L504" s="3"/>
      <c r="M504" s="4"/>
      <c r="N504" s="319"/>
      <c r="O504" s="157"/>
      <c r="P504" s="3"/>
      <c r="Q504" s="4"/>
      <c r="R504" s="4"/>
      <c r="S504" s="4"/>
      <c r="T504" s="4"/>
      <c r="U504" s="3"/>
      <c r="V504" s="3"/>
      <c r="W504" s="3"/>
      <c r="X504" s="3"/>
      <c r="Y504" s="3"/>
      <c r="Z504" s="3"/>
      <c r="AA504" s="3"/>
      <c r="AB504" s="3"/>
      <c r="AC504" s="3"/>
      <c r="AD504" s="3"/>
      <c r="AE504" s="3"/>
      <c r="AF504" s="3"/>
      <c r="AG504" s="3"/>
      <c r="AH504" s="3"/>
      <c r="AI504" s="3"/>
    </row>
    <row r="505" spans="1:35" ht="12.75">
      <c r="A505" s="3"/>
      <c r="B505" s="3"/>
      <c r="C505" s="3"/>
      <c r="D505" s="3"/>
      <c r="E505" s="3"/>
      <c r="F505" s="3"/>
      <c r="G505" s="156"/>
      <c r="H505" s="3"/>
      <c r="I505" s="3"/>
      <c r="J505" s="3"/>
      <c r="K505" s="3"/>
      <c r="L505" s="3"/>
      <c r="M505" s="4"/>
      <c r="N505" s="319"/>
      <c r="O505" s="157"/>
      <c r="P505" s="3"/>
      <c r="Q505" s="4"/>
      <c r="R505" s="4"/>
      <c r="S505" s="4"/>
      <c r="T505" s="4"/>
      <c r="U505" s="3"/>
      <c r="V505" s="3"/>
      <c r="W505" s="3"/>
      <c r="X505" s="3"/>
      <c r="Y505" s="3"/>
      <c r="Z505" s="3"/>
      <c r="AA505" s="3"/>
      <c r="AB505" s="3"/>
      <c r="AC505" s="3"/>
      <c r="AD505" s="3"/>
      <c r="AE505" s="3"/>
      <c r="AF505" s="3"/>
      <c r="AG505" s="3"/>
      <c r="AH505" s="3"/>
      <c r="AI505" s="3"/>
    </row>
    <row r="506" spans="1:35" ht="12.75">
      <c r="A506" s="3"/>
      <c r="B506" s="3"/>
      <c r="C506" s="3"/>
      <c r="D506" s="3"/>
      <c r="E506" s="3"/>
      <c r="F506" s="3"/>
      <c r="G506" s="156"/>
      <c r="H506" s="3"/>
      <c r="I506" s="3"/>
      <c r="J506" s="3"/>
      <c r="K506" s="3"/>
      <c r="L506" s="3"/>
      <c r="M506" s="4"/>
      <c r="N506" s="319"/>
      <c r="O506" s="157"/>
      <c r="P506" s="3"/>
      <c r="Q506" s="4"/>
      <c r="R506" s="4"/>
      <c r="S506" s="4"/>
      <c r="T506" s="4"/>
      <c r="U506" s="3"/>
      <c r="V506" s="3"/>
      <c r="W506" s="3"/>
      <c r="X506" s="3"/>
      <c r="Y506" s="3"/>
      <c r="Z506" s="3"/>
      <c r="AA506" s="3"/>
      <c r="AB506" s="3"/>
      <c r="AC506" s="3"/>
      <c r="AD506" s="3"/>
      <c r="AE506" s="3"/>
      <c r="AF506" s="3"/>
      <c r="AG506" s="3"/>
      <c r="AH506" s="3"/>
      <c r="AI506" s="3"/>
    </row>
    <row r="507" spans="1:35" ht="12.75">
      <c r="A507" s="3"/>
      <c r="B507" s="3"/>
      <c r="C507" s="3"/>
      <c r="D507" s="3"/>
      <c r="E507" s="3"/>
      <c r="F507" s="3"/>
      <c r="G507" s="156"/>
      <c r="H507" s="3"/>
      <c r="I507" s="3"/>
      <c r="J507" s="3"/>
      <c r="K507" s="3"/>
      <c r="L507" s="3"/>
      <c r="M507" s="4"/>
      <c r="N507" s="319"/>
      <c r="O507" s="157"/>
      <c r="P507" s="3"/>
      <c r="Q507" s="4"/>
      <c r="R507" s="4"/>
      <c r="S507" s="4"/>
      <c r="T507" s="4"/>
      <c r="U507" s="3"/>
      <c r="V507" s="3"/>
      <c r="W507" s="3"/>
      <c r="X507" s="3"/>
      <c r="Y507" s="3"/>
      <c r="Z507" s="3"/>
      <c r="AA507" s="3"/>
      <c r="AB507" s="3"/>
      <c r="AC507" s="3"/>
      <c r="AD507" s="3"/>
      <c r="AE507" s="3"/>
      <c r="AF507" s="3"/>
      <c r="AG507" s="3"/>
      <c r="AH507" s="3"/>
      <c r="AI507" s="3"/>
    </row>
    <row r="508" spans="1:35" ht="12.75">
      <c r="A508" s="3"/>
      <c r="B508" s="3"/>
      <c r="C508" s="3"/>
      <c r="D508" s="3"/>
      <c r="E508" s="3"/>
      <c r="F508" s="3"/>
      <c r="G508" s="156"/>
      <c r="H508" s="3"/>
      <c r="I508" s="3"/>
      <c r="J508" s="3"/>
      <c r="K508" s="3"/>
      <c r="L508" s="3"/>
      <c r="M508" s="4"/>
      <c r="N508" s="319"/>
      <c r="O508" s="157"/>
      <c r="P508" s="3"/>
      <c r="Q508" s="4"/>
      <c r="R508" s="4"/>
      <c r="S508" s="4"/>
      <c r="T508" s="4"/>
      <c r="U508" s="3"/>
      <c r="V508" s="3"/>
      <c r="W508" s="3"/>
      <c r="X508" s="3"/>
      <c r="Y508" s="3"/>
      <c r="Z508" s="3"/>
      <c r="AA508" s="3"/>
      <c r="AB508" s="3"/>
      <c r="AC508" s="3"/>
      <c r="AD508" s="3"/>
      <c r="AE508" s="3"/>
      <c r="AF508" s="3"/>
      <c r="AG508" s="3"/>
      <c r="AH508" s="3"/>
      <c r="AI508" s="3"/>
    </row>
    <row r="509" spans="1:35" ht="12.75">
      <c r="A509" s="3"/>
      <c r="B509" s="3"/>
      <c r="C509" s="3"/>
      <c r="D509" s="3"/>
      <c r="E509" s="3"/>
      <c r="F509" s="3"/>
      <c r="G509" s="156"/>
      <c r="H509" s="3"/>
      <c r="I509" s="3"/>
      <c r="J509" s="3"/>
      <c r="K509" s="3"/>
      <c r="L509" s="3"/>
      <c r="M509" s="4"/>
      <c r="N509" s="319"/>
      <c r="O509" s="157"/>
      <c r="P509" s="3"/>
      <c r="Q509" s="4"/>
      <c r="R509" s="4"/>
      <c r="S509" s="4"/>
      <c r="T509" s="4"/>
      <c r="U509" s="3"/>
      <c r="V509" s="3"/>
      <c r="W509" s="3"/>
      <c r="X509" s="3"/>
      <c r="Y509" s="3"/>
      <c r="Z509" s="3"/>
      <c r="AA509" s="3"/>
      <c r="AB509" s="3"/>
      <c r="AC509" s="3"/>
      <c r="AD509" s="3"/>
      <c r="AE509" s="3"/>
      <c r="AF509" s="3"/>
      <c r="AG509" s="3"/>
      <c r="AH509" s="3"/>
      <c r="AI509" s="3"/>
    </row>
    <row r="510" spans="1:35" ht="12.75">
      <c r="A510" s="3"/>
      <c r="B510" s="3"/>
      <c r="C510" s="3"/>
      <c r="D510" s="3"/>
      <c r="E510" s="3"/>
      <c r="F510" s="3"/>
      <c r="G510" s="156"/>
      <c r="H510" s="3"/>
      <c r="I510" s="3"/>
      <c r="J510" s="3"/>
      <c r="K510" s="3"/>
      <c r="L510" s="3"/>
      <c r="M510" s="4"/>
      <c r="N510" s="319"/>
      <c r="O510" s="157"/>
      <c r="P510" s="3"/>
      <c r="Q510" s="4"/>
      <c r="R510" s="4"/>
      <c r="S510" s="4"/>
      <c r="T510" s="4"/>
      <c r="U510" s="3"/>
      <c r="V510" s="3"/>
      <c r="W510" s="3"/>
      <c r="X510" s="3"/>
      <c r="Y510" s="3"/>
      <c r="Z510" s="3"/>
      <c r="AA510" s="3"/>
      <c r="AB510" s="3"/>
      <c r="AC510" s="3"/>
      <c r="AD510" s="3"/>
      <c r="AE510" s="3"/>
      <c r="AF510" s="3"/>
      <c r="AG510" s="3"/>
      <c r="AH510" s="3"/>
      <c r="AI510" s="3"/>
    </row>
    <row r="511" spans="1:35" ht="12.75">
      <c r="A511" s="3"/>
      <c r="B511" s="3"/>
      <c r="C511" s="3"/>
      <c r="D511" s="3"/>
      <c r="E511" s="3"/>
      <c r="F511" s="3"/>
      <c r="G511" s="156"/>
      <c r="H511" s="3"/>
      <c r="I511" s="3"/>
      <c r="J511" s="3"/>
      <c r="K511" s="3"/>
      <c r="L511" s="3"/>
      <c r="M511" s="4"/>
      <c r="N511" s="319"/>
      <c r="O511" s="157"/>
      <c r="P511" s="3"/>
      <c r="Q511" s="4"/>
      <c r="R511" s="4"/>
      <c r="S511" s="4"/>
      <c r="T511" s="4"/>
      <c r="U511" s="3"/>
      <c r="V511" s="3"/>
      <c r="W511" s="3"/>
      <c r="X511" s="3"/>
      <c r="Y511" s="3"/>
      <c r="Z511" s="3"/>
      <c r="AA511" s="3"/>
      <c r="AB511" s="3"/>
      <c r="AC511" s="3"/>
      <c r="AD511" s="3"/>
      <c r="AE511" s="3"/>
      <c r="AF511" s="3"/>
      <c r="AG511" s="3"/>
      <c r="AH511" s="3"/>
      <c r="AI511" s="3"/>
    </row>
    <row r="512" spans="1:35" ht="12.75">
      <c r="A512" s="3"/>
      <c r="B512" s="3"/>
      <c r="C512" s="3"/>
      <c r="D512" s="3"/>
      <c r="E512" s="3"/>
      <c r="F512" s="3"/>
      <c r="G512" s="156"/>
      <c r="H512" s="3"/>
      <c r="I512" s="3"/>
      <c r="J512" s="3"/>
      <c r="K512" s="3"/>
      <c r="L512" s="3"/>
      <c r="M512" s="4"/>
      <c r="N512" s="319"/>
      <c r="O512" s="157"/>
      <c r="P512" s="3"/>
      <c r="Q512" s="4"/>
      <c r="R512" s="4"/>
      <c r="S512" s="4"/>
      <c r="T512" s="4"/>
      <c r="U512" s="3"/>
      <c r="V512" s="3"/>
      <c r="W512" s="3"/>
      <c r="X512" s="3"/>
      <c r="Y512" s="3"/>
      <c r="Z512" s="3"/>
      <c r="AA512" s="3"/>
      <c r="AB512" s="3"/>
      <c r="AC512" s="3"/>
      <c r="AD512" s="3"/>
      <c r="AE512" s="3"/>
      <c r="AF512" s="3"/>
      <c r="AG512" s="3"/>
      <c r="AH512" s="3"/>
      <c r="AI512" s="3"/>
    </row>
    <row r="513" spans="1:35" ht="12.75">
      <c r="A513" s="3"/>
      <c r="B513" s="3"/>
      <c r="C513" s="3"/>
      <c r="D513" s="3"/>
      <c r="E513" s="3"/>
      <c r="F513" s="3"/>
      <c r="G513" s="156"/>
      <c r="H513" s="3"/>
      <c r="I513" s="3"/>
      <c r="J513" s="3"/>
      <c r="K513" s="3"/>
      <c r="L513" s="3"/>
      <c r="M513" s="4"/>
      <c r="N513" s="319"/>
      <c r="O513" s="157"/>
      <c r="P513" s="3"/>
      <c r="Q513" s="4"/>
      <c r="R513" s="4"/>
      <c r="S513" s="4"/>
      <c r="T513" s="4"/>
      <c r="U513" s="3"/>
      <c r="V513" s="3"/>
      <c r="W513" s="3"/>
      <c r="X513" s="3"/>
      <c r="Y513" s="3"/>
      <c r="Z513" s="3"/>
      <c r="AA513" s="3"/>
      <c r="AB513" s="3"/>
      <c r="AC513" s="3"/>
      <c r="AD513" s="3"/>
      <c r="AE513" s="3"/>
      <c r="AF513" s="3"/>
      <c r="AG513" s="3"/>
      <c r="AH513" s="3"/>
      <c r="AI513" s="3"/>
    </row>
    <row r="514" spans="1:35" ht="12.75">
      <c r="A514" s="3"/>
      <c r="B514" s="3"/>
      <c r="C514" s="3"/>
      <c r="D514" s="3"/>
      <c r="E514" s="3"/>
      <c r="F514" s="3"/>
      <c r="G514" s="156"/>
      <c r="H514" s="3"/>
      <c r="I514" s="3"/>
      <c r="J514" s="3"/>
      <c r="K514" s="3"/>
      <c r="L514" s="3"/>
      <c r="M514" s="4"/>
      <c r="N514" s="319"/>
      <c r="O514" s="157"/>
      <c r="P514" s="3"/>
      <c r="Q514" s="4"/>
      <c r="R514" s="4"/>
      <c r="S514" s="4"/>
      <c r="T514" s="4"/>
      <c r="U514" s="3"/>
      <c r="V514" s="3"/>
      <c r="W514" s="3"/>
      <c r="X514" s="3"/>
      <c r="Y514" s="3"/>
      <c r="Z514" s="3"/>
      <c r="AA514" s="3"/>
      <c r="AB514" s="3"/>
      <c r="AC514" s="3"/>
      <c r="AD514" s="3"/>
      <c r="AE514" s="3"/>
      <c r="AF514" s="3"/>
      <c r="AG514" s="3"/>
      <c r="AH514" s="3"/>
      <c r="AI514" s="3"/>
    </row>
    <row r="515" spans="1:35" ht="12.75">
      <c r="A515" s="3"/>
      <c r="B515" s="3"/>
      <c r="C515" s="3"/>
      <c r="D515" s="3"/>
      <c r="E515" s="3"/>
      <c r="F515" s="3"/>
      <c r="G515" s="156"/>
      <c r="H515" s="3"/>
      <c r="I515" s="3"/>
      <c r="J515" s="3"/>
      <c r="K515" s="3"/>
      <c r="L515" s="3"/>
      <c r="M515" s="4"/>
      <c r="N515" s="319"/>
      <c r="O515" s="157"/>
      <c r="P515" s="3"/>
      <c r="Q515" s="4"/>
      <c r="R515" s="4"/>
      <c r="S515" s="4"/>
      <c r="T515" s="4"/>
      <c r="U515" s="3"/>
      <c r="V515" s="3"/>
      <c r="W515" s="3"/>
      <c r="X515" s="3"/>
      <c r="Y515" s="3"/>
      <c r="Z515" s="3"/>
      <c r="AA515" s="3"/>
      <c r="AB515" s="3"/>
      <c r="AC515" s="3"/>
      <c r="AD515" s="3"/>
      <c r="AE515" s="3"/>
      <c r="AF515" s="3"/>
      <c r="AG515" s="3"/>
      <c r="AH515" s="3"/>
      <c r="AI515" s="3"/>
    </row>
    <row r="516" spans="1:35" ht="12.75">
      <c r="A516" s="3"/>
      <c r="B516" s="3"/>
      <c r="C516" s="3"/>
      <c r="D516" s="3"/>
      <c r="E516" s="3"/>
      <c r="F516" s="3"/>
      <c r="G516" s="156"/>
      <c r="H516" s="3"/>
      <c r="I516" s="3"/>
      <c r="J516" s="3"/>
      <c r="K516" s="3"/>
      <c r="L516" s="3"/>
      <c r="M516" s="4"/>
      <c r="N516" s="319"/>
      <c r="O516" s="157"/>
      <c r="P516" s="3"/>
      <c r="Q516" s="4"/>
      <c r="R516" s="4"/>
      <c r="S516" s="4"/>
      <c r="T516" s="4"/>
      <c r="U516" s="3"/>
      <c r="V516" s="3"/>
      <c r="W516" s="3"/>
      <c r="X516" s="3"/>
      <c r="Y516" s="3"/>
      <c r="Z516" s="3"/>
      <c r="AA516" s="3"/>
      <c r="AB516" s="3"/>
      <c r="AC516" s="3"/>
      <c r="AD516" s="3"/>
      <c r="AE516" s="3"/>
      <c r="AF516" s="3"/>
      <c r="AG516" s="3"/>
      <c r="AH516" s="3"/>
      <c r="AI516" s="3"/>
    </row>
    <row r="517" spans="1:35" ht="12.75">
      <c r="A517" s="3"/>
      <c r="B517" s="3"/>
      <c r="C517" s="3"/>
      <c r="D517" s="3"/>
      <c r="E517" s="3"/>
      <c r="F517" s="3"/>
      <c r="G517" s="156"/>
      <c r="H517" s="3"/>
      <c r="I517" s="3"/>
      <c r="J517" s="3"/>
      <c r="K517" s="3"/>
      <c r="L517" s="3"/>
      <c r="M517" s="4"/>
      <c r="N517" s="319"/>
      <c r="O517" s="157"/>
      <c r="P517" s="3"/>
      <c r="Q517" s="4"/>
      <c r="R517" s="4"/>
      <c r="S517" s="4"/>
      <c r="T517" s="4"/>
      <c r="U517" s="3"/>
      <c r="V517" s="3"/>
      <c r="W517" s="3"/>
      <c r="X517" s="3"/>
      <c r="Y517" s="3"/>
      <c r="Z517" s="3"/>
      <c r="AA517" s="3"/>
      <c r="AB517" s="3"/>
      <c r="AC517" s="3"/>
      <c r="AD517" s="3"/>
      <c r="AE517" s="3"/>
      <c r="AF517" s="3"/>
      <c r="AG517" s="3"/>
      <c r="AH517" s="3"/>
      <c r="AI517" s="3"/>
    </row>
    <row r="518" spans="1:35" ht="12.75">
      <c r="A518" s="3"/>
      <c r="B518" s="3"/>
      <c r="C518" s="3"/>
      <c r="D518" s="3"/>
      <c r="E518" s="3"/>
      <c r="F518" s="3"/>
      <c r="G518" s="156"/>
      <c r="H518" s="3"/>
      <c r="I518" s="3"/>
      <c r="J518" s="3"/>
      <c r="K518" s="3"/>
      <c r="L518" s="3"/>
      <c r="M518" s="4"/>
      <c r="N518" s="319"/>
      <c r="O518" s="157"/>
      <c r="P518" s="3"/>
      <c r="Q518" s="4"/>
      <c r="R518" s="4"/>
      <c r="S518" s="4"/>
      <c r="T518" s="4"/>
      <c r="U518" s="3"/>
      <c r="V518" s="3"/>
      <c r="W518" s="3"/>
      <c r="X518" s="3"/>
      <c r="Y518" s="3"/>
      <c r="Z518" s="3"/>
      <c r="AA518" s="3"/>
      <c r="AB518" s="3"/>
      <c r="AC518" s="3"/>
      <c r="AD518" s="3"/>
      <c r="AE518" s="3"/>
      <c r="AF518" s="3"/>
      <c r="AG518" s="3"/>
      <c r="AH518" s="3"/>
      <c r="AI518" s="3"/>
    </row>
    <row r="519" spans="1:35" ht="12.75">
      <c r="A519" s="3"/>
      <c r="B519" s="3"/>
      <c r="C519" s="3"/>
      <c r="D519" s="3"/>
      <c r="E519" s="3"/>
      <c r="F519" s="3"/>
      <c r="G519" s="156"/>
      <c r="H519" s="3"/>
      <c r="I519" s="3"/>
      <c r="J519" s="3"/>
      <c r="K519" s="3"/>
      <c r="L519" s="3"/>
      <c r="M519" s="4"/>
      <c r="N519" s="319"/>
      <c r="O519" s="157"/>
      <c r="P519" s="3"/>
      <c r="Q519" s="4"/>
      <c r="R519" s="4"/>
      <c r="S519" s="4"/>
      <c r="T519" s="4"/>
      <c r="U519" s="3"/>
      <c r="V519" s="3"/>
      <c r="W519" s="3"/>
      <c r="X519" s="3"/>
      <c r="Y519" s="3"/>
      <c r="Z519" s="3"/>
      <c r="AA519" s="3"/>
      <c r="AB519" s="3"/>
      <c r="AC519" s="3"/>
      <c r="AD519" s="3"/>
      <c r="AE519" s="3"/>
      <c r="AF519" s="3"/>
      <c r="AG519" s="3"/>
      <c r="AH519" s="3"/>
      <c r="AI519" s="3"/>
    </row>
    <row r="520" spans="1:35" ht="12.75">
      <c r="A520" s="3"/>
      <c r="B520" s="3"/>
      <c r="C520" s="3"/>
      <c r="D520" s="3"/>
      <c r="E520" s="3"/>
      <c r="F520" s="3"/>
      <c r="G520" s="156"/>
      <c r="H520" s="3"/>
      <c r="I520" s="3"/>
      <c r="J520" s="3"/>
      <c r="K520" s="3"/>
      <c r="L520" s="3"/>
      <c r="M520" s="4"/>
      <c r="N520" s="319"/>
      <c r="O520" s="157"/>
      <c r="P520" s="3"/>
      <c r="Q520" s="4"/>
      <c r="R520" s="4"/>
      <c r="S520" s="4"/>
      <c r="T520" s="4"/>
      <c r="U520" s="3"/>
      <c r="V520" s="3"/>
      <c r="W520" s="3"/>
      <c r="X520" s="3"/>
      <c r="Y520" s="3"/>
      <c r="Z520" s="3"/>
      <c r="AA520" s="3"/>
      <c r="AB520" s="3"/>
      <c r="AC520" s="3"/>
      <c r="AD520" s="3"/>
      <c r="AE520" s="3"/>
      <c r="AF520" s="3"/>
      <c r="AG520" s="3"/>
      <c r="AH520" s="3"/>
      <c r="AI520" s="3"/>
    </row>
    <row r="521" spans="1:35" ht="12.75">
      <c r="A521" s="3"/>
      <c r="B521" s="3"/>
      <c r="C521" s="3"/>
      <c r="D521" s="3"/>
      <c r="E521" s="3"/>
      <c r="F521" s="3"/>
      <c r="G521" s="156"/>
      <c r="H521" s="3"/>
      <c r="I521" s="3"/>
      <c r="J521" s="3"/>
      <c r="K521" s="3"/>
      <c r="L521" s="3"/>
      <c r="M521" s="4"/>
      <c r="N521" s="319"/>
      <c r="O521" s="157"/>
      <c r="P521" s="3"/>
      <c r="Q521" s="4"/>
      <c r="R521" s="4"/>
      <c r="S521" s="4"/>
      <c r="T521" s="4"/>
      <c r="U521" s="3"/>
      <c r="V521" s="3"/>
      <c r="W521" s="3"/>
      <c r="X521" s="3"/>
      <c r="Y521" s="3"/>
      <c r="Z521" s="3"/>
      <c r="AA521" s="3"/>
      <c r="AB521" s="3"/>
      <c r="AC521" s="3"/>
      <c r="AD521" s="3"/>
      <c r="AE521" s="3"/>
      <c r="AF521" s="3"/>
      <c r="AG521" s="3"/>
      <c r="AH521" s="3"/>
      <c r="AI521" s="3"/>
    </row>
    <row r="522" spans="1:35" ht="12.75">
      <c r="A522" s="3"/>
      <c r="B522" s="3"/>
      <c r="C522" s="3"/>
      <c r="D522" s="3"/>
      <c r="E522" s="3"/>
      <c r="F522" s="3"/>
      <c r="G522" s="156"/>
      <c r="H522" s="3"/>
      <c r="I522" s="3"/>
      <c r="J522" s="3"/>
      <c r="K522" s="3"/>
      <c r="L522" s="3"/>
      <c r="M522" s="4"/>
      <c r="N522" s="319"/>
      <c r="O522" s="157"/>
      <c r="P522" s="3"/>
      <c r="Q522" s="4"/>
      <c r="R522" s="4"/>
      <c r="S522" s="4"/>
      <c r="T522" s="4"/>
      <c r="U522" s="3"/>
      <c r="V522" s="3"/>
      <c r="W522" s="3"/>
      <c r="X522" s="3"/>
      <c r="Y522" s="3"/>
      <c r="Z522" s="3"/>
      <c r="AA522" s="3"/>
      <c r="AB522" s="3"/>
      <c r="AC522" s="3"/>
      <c r="AD522" s="3"/>
      <c r="AE522" s="3"/>
      <c r="AF522" s="3"/>
      <c r="AG522" s="3"/>
      <c r="AH522" s="3"/>
      <c r="AI522" s="3"/>
    </row>
    <row r="523" spans="1:35" ht="12.75">
      <c r="A523" s="3"/>
      <c r="B523" s="3"/>
      <c r="C523" s="3"/>
      <c r="D523" s="3"/>
      <c r="E523" s="3"/>
      <c r="F523" s="3"/>
      <c r="G523" s="156"/>
      <c r="H523" s="3"/>
      <c r="I523" s="3"/>
      <c r="J523" s="3"/>
      <c r="K523" s="3"/>
      <c r="L523" s="3"/>
      <c r="M523" s="4"/>
      <c r="N523" s="319"/>
      <c r="O523" s="157"/>
      <c r="P523" s="3"/>
      <c r="Q523" s="4"/>
      <c r="R523" s="4"/>
      <c r="S523" s="4"/>
      <c r="T523" s="4"/>
      <c r="U523" s="3"/>
      <c r="V523" s="3"/>
      <c r="W523" s="3"/>
      <c r="X523" s="3"/>
      <c r="Y523" s="3"/>
      <c r="Z523" s="3"/>
      <c r="AA523" s="3"/>
      <c r="AB523" s="3"/>
      <c r="AC523" s="3"/>
      <c r="AD523" s="3"/>
      <c r="AE523" s="3"/>
      <c r="AF523" s="3"/>
      <c r="AG523" s="3"/>
      <c r="AH523" s="3"/>
      <c r="AI523" s="3"/>
    </row>
    <row r="524" spans="1:35" ht="12.75">
      <c r="A524" s="3"/>
      <c r="B524" s="3"/>
      <c r="C524" s="3"/>
      <c r="D524" s="3"/>
      <c r="E524" s="3"/>
      <c r="F524" s="3"/>
      <c r="G524" s="156"/>
      <c r="H524" s="3"/>
      <c r="I524" s="3"/>
      <c r="J524" s="3"/>
      <c r="K524" s="3"/>
      <c r="L524" s="3"/>
      <c r="M524" s="4"/>
      <c r="N524" s="319"/>
      <c r="O524" s="157"/>
      <c r="P524" s="3"/>
      <c r="Q524" s="4"/>
      <c r="R524" s="4"/>
      <c r="S524" s="4"/>
      <c r="T524" s="4"/>
      <c r="U524" s="3"/>
      <c r="V524" s="3"/>
      <c r="W524" s="3"/>
      <c r="X524" s="3"/>
      <c r="Y524" s="3"/>
      <c r="Z524" s="3"/>
      <c r="AA524" s="3"/>
      <c r="AB524" s="3"/>
      <c r="AC524" s="3"/>
      <c r="AD524" s="3"/>
      <c r="AE524" s="3"/>
      <c r="AF524" s="3"/>
      <c r="AG524" s="3"/>
      <c r="AH524" s="3"/>
      <c r="AI524" s="3"/>
    </row>
    <row r="525" spans="1:35" ht="12.75">
      <c r="A525" s="3"/>
      <c r="B525" s="3"/>
      <c r="C525" s="3"/>
      <c r="D525" s="3"/>
      <c r="E525" s="3"/>
      <c r="F525" s="3"/>
      <c r="G525" s="156"/>
      <c r="H525" s="3"/>
      <c r="I525" s="3"/>
      <c r="J525" s="3"/>
      <c r="K525" s="3"/>
      <c r="L525" s="3"/>
      <c r="M525" s="4"/>
      <c r="N525" s="319"/>
      <c r="O525" s="157"/>
      <c r="P525" s="3"/>
      <c r="Q525" s="4"/>
      <c r="R525" s="4"/>
      <c r="S525" s="4"/>
      <c r="T525" s="4"/>
      <c r="U525" s="3"/>
      <c r="V525" s="3"/>
      <c r="W525" s="3"/>
      <c r="X525" s="3"/>
      <c r="Y525" s="3"/>
      <c r="Z525" s="3"/>
      <c r="AA525" s="3"/>
      <c r="AB525" s="3"/>
      <c r="AC525" s="3"/>
      <c r="AD525" s="3"/>
      <c r="AE525" s="3"/>
      <c r="AF525" s="3"/>
      <c r="AG525" s="3"/>
      <c r="AH525" s="3"/>
      <c r="AI525" s="3"/>
    </row>
    <row r="526" spans="1:35" ht="12.75">
      <c r="A526" s="3"/>
      <c r="B526" s="3"/>
      <c r="C526" s="3"/>
      <c r="D526" s="3"/>
      <c r="E526" s="3"/>
      <c r="F526" s="3"/>
      <c r="G526" s="156"/>
      <c r="H526" s="3"/>
      <c r="I526" s="3"/>
      <c r="J526" s="3"/>
      <c r="K526" s="3"/>
      <c r="L526" s="3"/>
      <c r="M526" s="4"/>
      <c r="N526" s="319"/>
      <c r="O526" s="157"/>
      <c r="P526" s="3"/>
      <c r="Q526" s="4"/>
      <c r="R526" s="4"/>
      <c r="S526" s="4"/>
      <c r="T526" s="4"/>
      <c r="U526" s="3"/>
      <c r="V526" s="3"/>
      <c r="W526" s="3"/>
      <c r="X526" s="3"/>
      <c r="Y526" s="3"/>
      <c r="Z526" s="3"/>
      <c r="AA526" s="3"/>
      <c r="AB526" s="3"/>
      <c r="AC526" s="3"/>
      <c r="AD526" s="3"/>
      <c r="AE526" s="3"/>
      <c r="AF526" s="3"/>
      <c r="AG526" s="3"/>
      <c r="AH526" s="3"/>
      <c r="AI526" s="3"/>
    </row>
    <row r="527" spans="1:35" ht="12.75">
      <c r="A527" s="3"/>
      <c r="B527" s="3"/>
      <c r="C527" s="3"/>
      <c r="D527" s="3"/>
      <c r="E527" s="3"/>
      <c r="F527" s="3"/>
      <c r="G527" s="156"/>
      <c r="H527" s="3"/>
      <c r="I527" s="3"/>
      <c r="J527" s="3"/>
      <c r="K527" s="3"/>
      <c r="L527" s="3"/>
      <c r="M527" s="4"/>
      <c r="N527" s="319"/>
      <c r="O527" s="157"/>
      <c r="P527" s="3"/>
      <c r="Q527" s="4"/>
      <c r="R527" s="4"/>
      <c r="S527" s="4"/>
      <c r="T527" s="4"/>
      <c r="U527" s="3"/>
      <c r="V527" s="3"/>
      <c r="W527" s="3"/>
      <c r="X527" s="3"/>
      <c r="Y527" s="3"/>
      <c r="Z527" s="3"/>
      <c r="AA527" s="3"/>
      <c r="AB527" s="3"/>
      <c r="AC527" s="3"/>
      <c r="AD527" s="3"/>
      <c r="AE527" s="3"/>
      <c r="AF527" s="3"/>
      <c r="AG527" s="3"/>
      <c r="AH527" s="3"/>
      <c r="AI527" s="3"/>
    </row>
    <row r="528" spans="1:35" ht="12.75">
      <c r="A528" s="3"/>
      <c r="B528" s="3"/>
      <c r="C528" s="3"/>
      <c r="D528" s="3"/>
      <c r="E528" s="3"/>
      <c r="F528" s="3"/>
      <c r="G528" s="156"/>
      <c r="H528" s="3"/>
      <c r="I528" s="3"/>
      <c r="J528" s="3"/>
      <c r="K528" s="3"/>
      <c r="L528" s="3"/>
      <c r="M528" s="4"/>
      <c r="N528" s="319"/>
      <c r="O528" s="157"/>
      <c r="P528" s="3"/>
      <c r="Q528" s="4"/>
      <c r="R528" s="4"/>
      <c r="S528" s="4"/>
      <c r="T528" s="4"/>
      <c r="U528" s="3"/>
      <c r="V528" s="3"/>
      <c r="W528" s="3"/>
      <c r="X528" s="3"/>
      <c r="Y528" s="3"/>
      <c r="Z528" s="3"/>
      <c r="AA528" s="3"/>
      <c r="AB528" s="3"/>
      <c r="AC528" s="3"/>
      <c r="AD528" s="3"/>
      <c r="AE528" s="3"/>
      <c r="AF528" s="3"/>
      <c r="AG528" s="3"/>
      <c r="AH528" s="3"/>
      <c r="AI528" s="3"/>
    </row>
    <row r="529" spans="1:35" ht="12.75">
      <c r="A529" s="3"/>
      <c r="B529" s="3"/>
      <c r="C529" s="3"/>
      <c r="D529" s="3"/>
      <c r="E529" s="3"/>
      <c r="F529" s="3"/>
      <c r="G529" s="156"/>
      <c r="H529" s="3"/>
      <c r="I529" s="3"/>
      <c r="J529" s="3"/>
      <c r="K529" s="3"/>
      <c r="L529" s="3"/>
      <c r="M529" s="4"/>
      <c r="N529" s="319"/>
      <c r="O529" s="157"/>
      <c r="P529" s="3"/>
      <c r="Q529" s="4"/>
      <c r="R529" s="4"/>
      <c r="S529" s="4"/>
      <c r="T529" s="4"/>
      <c r="U529" s="3"/>
      <c r="V529" s="3"/>
      <c r="W529" s="3"/>
      <c r="X529" s="3"/>
      <c r="Y529" s="3"/>
      <c r="Z529" s="3"/>
      <c r="AA529" s="3"/>
      <c r="AB529" s="3"/>
      <c r="AC529" s="3"/>
      <c r="AD529" s="3"/>
      <c r="AE529" s="3"/>
      <c r="AF529" s="3"/>
      <c r="AG529" s="3"/>
      <c r="AH529" s="3"/>
      <c r="AI529" s="3"/>
    </row>
    <row r="530" spans="1:35" ht="12.75">
      <c r="A530" s="3"/>
      <c r="B530" s="3"/>
      <c r="C530" s="3"/>
      <c r="D530" s="3"/>
      <c r="E530" s="3"/>
      <c r="F530" s="3"/>
      <c r="G530" s="156"/>
      <c r="H530" s="3"/>
      <c r="I530" s="3"/>
      <c r="J530" s="3"/>
      <c r="K530" s="3"/>
      <c r="L530" s="3"/>
      <c r="M530" s="4"/>
      <c r="N530" s="319"/>
      <c r="O530" s="157"/>
      <c r="P530" s="3"/>
      <c r="Q530" s="4"/>
      <c r="R530" s="4"/>
      <c r="S530" s="4"/>
      <c r="T530" s="4"/>
      <c r="U530" s="3"/>
      <c r="V530" s="3"/>
      <c r="W530" s="3"/>
      <c r="X530" s="3"/>
      <c r="Y530" s="3"/>
      <c r="Z530" s="3"/>
      <c r="AA530" s="3"/>
      <c r="AB530" s="3"/>
      <c r="AC530" s="3"/>
      <c r="AD530" s="3"/>
      <c r="AE530" s="3"/>
      <c r="AF530" s="3"/>
      <c r="AG530" s="3"/>
      <c r="AH530" s="3"/>
      <c r="AI530" s="3"/>
    </row>
    <row r="531" spans="1:35" ht="12.75">
      <c r="A531" s="3"/>
      <c r="B531" s="3"/>
      <c r="C531" s="3"/>
      <c r="D531" s="3"/>
      <c r="E531" s="3"/>
      <c r="F531" s="3"/>
      <c r="G531" s="156"/>
      <c r="H531" s="3"/>
      <c r="I531" s="3"/>
      <c r="J531" s="3"/>
      <c r="K531" s="3"/>
      <c r="L531" s="3"/>
      <c r="M531" s="4"/>
      <c r="N531" s="319"/>
      <c r="O531" s="157"/>
      <c r="P531" s="3"/>
      <c r="Q531" s="4"/>
      <c r="R531" s="4"/>
      <c r="S531" s="4"/>
      <c r="T531" s="4"/>
      <c r="U531" s="3"/>
      <c r="V531" s="3"/>
      <c r="W531" s="3"/>
      <c r="X531" s="3"/>
      <c r="Y531" s="3"/>
      <c r="Z531" s="3"/>
      <c r="AA531" s="3"/>
      <c r="AB531" s="3"/>
      <c r="AC531" s="3"/>
      <c r="AD531" s="3"/>
      <c r="AE531" s="3"/>
      <c r="AF531" s="3"/>
      <c r="AG531" s="3"/>
      <c r="AH531" s="3"/>
      <c r="AI531" s="3"/>
    </row>
    <row r="532" spans="1:35" ht="12.75">
      <c r="A532" s="3"/>
      <c r="B532" s="3"/>
      <c r="C532" s="3"/>
      <c r="D532" s="3"/>
      <c r="E532" s="3"/>
      <c r="F532" s="3"/>
      <c r="G532" s="156"/>
      <c r="H532" s="3"/>
      <c r="I532" s="3"/>
      <c r="J532" s="3"/>
      <c r="K532" s="3"/>
      <c r="L532" s="3"/>
      <c r="M532" s="4"/>
      <c r="N532" s="319"/>
      <c r="O532" s="157"/>
      <c r="P532" s="3"/>
      <c r="Q532" s="4"/>
      <c r="R532" s="4"/>
      <c r="S532" s="4"/>
      <c r="T532" s="4"/>
      <c r="U532" s="3"/>
      <c r="V532" s="3"/>
      <c r="W532" s="3"/>
      <c r="X532" s="3"/>
      <c r="Y532" s="3"/>
      <c r="Z532" s="3"/>
      <c r="AA532" s="3"/>
      <c r="AB532" s="3"/>
      <c r="AC532" s="3"/>
      <c r="AD532" s="3"/>
      <c r="AE532" s="3"/>
      <c r="AF532" s="3"/>
      <c r="AG532" s="3"/>
      <c r="AH532" s="3"/>
      <c r="AI532" s="3"/>
    </row>
    <row r="533" spans="1:35" ht="12.75">
      <c r="A533" s="3"/>
      <c r="B533" s="3"/>
      <c r="C533" s="3"/>
      <c r="D533" s="3"/>
      <c r="E533" s="3"/>
      <c r="F533" s="3"/>
      <c r="G533" s="156"/>
      <c r="H533" s="3"/>
      <c r="I533" s="3"/>
      <c r="J533" s="3"/>
      <c r="K533" s="3"/>
      <c r="L533" s="3"/>
      <c r="M533" s="4"/>
      <c r="N533" s="319"/>
      <c r="O533" s="157"/>
      <c r="P533" s="3"/>
      <c r="Q533" s="4"/>
      <c r="R533" s="4"/>
      <c r="S533" s="4"/>
      <c r="T533" s="4"/>
      <c r="U533" s="3"/>
      <c r="V533" s="3"/>
      <c r="W533" s="3"/>
      <c r="X533" s="3"/>
      <c r="Y533" s="3"/>
      <c r="Z533" s="3"/>
      <c r="AA533" s="3"/>
      <c r="AB533" s="3"/>
      <c r="AC533" s="3"/>
      <c r="AD533" s="3"/>
      <c r="AE533" s="3"/>
      <c r="AF533" s="3"/>
      <c r="AG533" s="3"/>
      <c r="AH533" s="3"/>
      <c r="AI533" s="3"/>
    </row>
    <row r="534" spans="1:35" ht="12.75">
      <c r="A534" s="3"/>
      <c r="B534" s="3"/>
      <c r="C534" s="3"/>
      <c r="D534" s="3"/>
      <c r="E534" s="3"/>
      <c r="F534" s="3"/>
      <c r="G534" s="156"/>
      <c r="H534" s="3"/>
      <c r="I534" s="3"/>
      <c r="J534" s="3"/>
      <c r="K534" s="3"/>
      <c r="L534" s="3"/>
      <c r="M534" s="4"/>
      <c r="N534" s="319"/>
      <c r="O534" s="157"/>
      <c r="P534" s="3"/>
      <c r="Q534" s="4"/>
      <c r="R534" s="4"/>
      <c r="S534" s="4"/>
      <c r="T534" s="4"/>
      <c r="U534" s="3"/>
      <c r="V534" s="3"/>
      <c r="W534" s="3"/>
      <c r="X534" s="3"/>
      <c r="Y534" s="3"/>
      <c r="Z534" s="3"/>
      <c r="AA534" s="3"/>
      <c r="AB534" s="3"/>
      <c r="AC534" s="3"/>
      <c r="AD534" s="3"/>
      <c r="AE534" s="3"/>
      <c r="AF534" s="3"/>
      <c r="AG534" s="3"/>
      <c r="AH534" s="3"/>
      <c r="AI534" s="3"/>
    </row>
    <row r="535" spans="1:35" ht="12.75">
      <c r="A535" s="3"/>
      <c r="B535" s="3"/>
      <c r="C535" s="3"/>
      <c r="D535" s="3"/>
      <c r="E535" s="3"/>
      <c r="F535" s="3"/>
      <c r="G535" s="156"/>
      <c r="H535" s="3"/>
      <c r="I535" s="3"/>
      <c r="J535" s="3"/>
      <c r="K535" s="3"/>
      <c r="L535" s="3"/>
      <c r="M535" s="4"/>
      <c r="N535" s="319"/>
      <c r="O535" s="157"/>
      <c r="P535" s="3"/>
      <c r="Q535" s="4"/>
      <c r="R535" s="4"/>
      <c r="S535" s="4"/>
      <c r="T535" s="4"/>
      <c r="U535" s="3"/>
      <c r="V535" s="3"/>
      <c r="W535" s="3"/>
      <c r="X535" s="3"/>
      <c r="Y535" s="3"/>
      <c r="Z535" s="3"/>
      <c r="AA535" s="3"/>
      <c r="AB535" s="3"/>
      <c r="AC535" s="3"/>
      <c r="AD535" s="3"/>
      <c r="AE535" s="3"/>
      <c r="AF535" s="3"/>
      <c r="AG535" s="3"/>
      <c r="AH535" s="3"/>
      <c r="AI535" s="3"/>
    </row>
    <row r="536" spans="1:35" ht="12.75">
      <c r="A536" s="3"/>
      <c r="B536" s="3"/>
      <c r="C536" s="3"/>
      <c r="D536" s="3"/>
      <c r="E536" s="3"/>
      <c r="F536" s="3"/>
      <c r="G536" s="156"/>
      <c r="H536" s="3"/>
      <c r="I536" s="3"/>
      <c r="J536" s="3"/>
      <c r="K536" s="3"/>
      <c r="L536" s="3"/>
      <c r="M536" s="4"/>
      <c r="N536" s="319"/>
      <c r="O536" s="157"/>
      <c r="P536" s="3"/>
      <c r="Q536" s="4"/>
      <c r="R536" s="4"/>
      <c r="S536" s="4"/>
      <c r="T536" s="4"/>
      <c r="U536" s="3"/>
      <c r="V536" s="3"/>
      <c r="W536" s="3"/>
      <c r="X536" s="3"/>
      <c r="Y536" s="3"/>
      <c r="Z536" s="3"/>
      <c r="AA536" s="3"/>
      <c r="AB536" s="3"/>
      <c r="AC536" s="3"/>
      <c r="AD536" s="3"/>
      <c r="AE536" s="3"/>
      <c r="AF536" s="3"/>
      <c r="AG536" s="3"/>
      <c r="AH536" s="3"/>
      <c r="AI536" s="3"/>
    </row>
    <row r="537" spans="1:35" ht="12.75">
      <c r="A537" s="3"/>
      <c r="B537" s="3"/>
      <c r="C537" s="3"/>
      <c r="D537" s="3"/>
      <c r="E537" s="3"/>
      <c r="F537" s="3"/>
      <c r="G537" s="156"/>
      <c r="H537" s="3"/>
      <c r="I537" s="3"/>
      <c r="J537" s="3"/>
      <c r="K537" s="3"/>
      <c r="L537" s="3"/>
      <c r="M537" s="4"/>
      <c r="N537" s="319"/>
      <c r="O537" s="157"/>
      <c r="P537" s="3"/>
      <c r="Q537" s="4"/>
      <c r="R537" s="4"/>
      <c r="S537" s="4"/>
      <c r="T537" s="4"/>
      <c r="U537" s="3"/>
      <c r="V537" s="3"/>
      <c r="W537" s="3"/>
      <c r="X537" s="3"/>
      <c r="Y537" s="3"/>
      <c r="Z537" s="3"/>
      <c r="AA537" s="3"/>
      <c r="AB537" s="3"/>
      <c r="AC537" s="3"/>
      <c r="AD537" s="3"/>
      <c r="AE537" s="3"/>
      <c r="AF537" s="3"/>
      <c r="AG537" s="3"/>
      <c r="AH537" s="3"/>
      <c r="AI537" s="3"/>
    </row>
    <row r="538" spans="1:35" ht="12.75">
      <c r="A538" s="3"/>
      <c r="B538" s="3"/>
      <c r="C538" s="3"/>
      <c r="D538" s="3"/>
      <c r="E538" s="3"/>
      <c r="F538" s="3"/>
      <c r="G538" s="156"/>
      <c r="H538" s="3"/>
      <c r="I538" s="3"/>
      <c r="J538" s="3"/>
      <c r="K538" s="3"/>
      <c r="L538" s="3"/>
      <c r="M538" s="4"/>
      <c r="N538" s="319"/>
      <c r="O538" s="157"/>
      <c r="P538" s="3"/>
      <c r="Q538" s="4"/>
      <c r="R538" s="4"/>
      <c r="S538" s="4"/>
      <c r="T538" s="4"/>
      <c r="U538" s="3"/>
      <c r="V538" s="3"/>
      <c r="W538" s="3"/>
      <c r="X538" s="3"/>
      <c r="Y538" s="3"/>
      <c r="Z538" s="3"/>
      <c r="AA538" s="3"/>
      <c r="AB538" s="3"/>
      <c r="AC538" s="3"/>
      <c r="AD538" s="3"/>
      <c r="AE538" s="3"/>
      <c r="AF538" s="3"/>
      <c r="AG538" s="3"/>
      <c r="AH538" s="3"/>
      <c r="AI538" s="3"/>
    </row>
    <row r="539" spans="1:35" ht="12.75">
      <c r="A539" s="3"/>
      <c r="B539" s="3"/>
      <c r="C539" s="3"/>
      <c r="D539" s="3"/>
      <c r="E539" s="3"/>
      <c r="F539" s="3"/>
      <c r="G539" s="156"/>
      <c r="H539" s="3"/>
      <c r="I539" s="3"/>
      <c r="J539" s="3"/>
      <c r="K539" s="3"/>
      <c r="L539" s="3"/>
      <c r="M539" s="4"/>
      <c r="N539" s="319"/>
      <c r="O539" s="157"/>
      <c r="P539" s="3"/>
      <c r="Q539" s="4"/>
      <c r="R539" s="4"/>
      <c r="S539" s="4"/>
      <c r="T539" s="4"/>
      <c r="U539" s="3"/>
      <c r="V539" s="3"/>
      <c r="W539" s="3"/>
      <c r="X539" s="3"/>
      <c r="Y539" s="3"/>
      <c r="Z539" s="3"/>
      <c r="AA539" s="3"/>
      <c r="AB539" s="3"/>
      <c r="AC539" s="3"/>
      <c r="AD539" s="3"/>
      <c r="AE539" s="3"/>
      <c r="AF539" s="3"/>
      <c r="AG539" s="3"/>
      <c r="AH539" s="3"/>
      <c r="AI539" s="3"/>
    </row>
    <row r="540" spans="1:35" ht="12.75">
      <c r="A540" s="3"/>
      <c r="B540" s="3"/>
      <c r="C540" s="3"/>
      <c r="D540" s="3"/>
      <c r="E540" s="3"/>
      <c r="F540" s="3"/>
      <c r="G540" s="156"/>
      <c r="H540" s="3"/>
      <c r="I540" s="3"/>
      <c r="J540" s="3"/>
      <c r="K540" s="3"/>
      <c r="L540" s="3"/>
      <c r="M540" s="4"/>
      <c r="N540" s="319"/>
      <c r="O540" s="157"/>
      <c r="P540" s="3"/>
      <c r="Q540" s="4"/>
      <c r="R540" s="4"/>
      <c r="S540" s="4"/>
      <c r="T540" s="4"/>
      <c r="U540" s="3"/>
      <c r="V540" s="3"/>
      <c r="W540" s="3"/>
      <c r="X540" s="3"/>
      <c r="Y540" s="3"/>
      <c r="Z540" s="3"/>
      <c r="AA540" s="3"/>
      <c r="AB540" s="3"/>
      <c r="AC540" s="3"/>
      <c r="AD540" s="3"/>
      <c r="AE540" s="3"/>
      <c r="AF540" s="3"/>
      <c r="AG540" s="3"/>
      <c r="AH540" s="3"/>
      <c r="AI540" s="3"/>
    </row>
    <row r="541" spans="1:35" ht="12.75">
      <c r="A541" s="3"/>
      <c r="B541" s="3"/>
      <c r="C541" s="3"/>
      <c r="D541" s="3"/>
      <c r="E541" s="3"/>
      <c r="F541" s="3"/>
      <c r="G541" s="156"/>
      <c r="H541" s="3"/>
      <c r="I541" s="3"/>
      <c r="J541" s="3"/>
      <c r="K541" s="3"/>
      <c r="L541" s="3"/>
      <c r="M541" s="4"/>
      <c r="N541" s="319"/>
      <c r="O541" s="157"/>
      <c r="P541" s="3"/>
      <c r="Q541" s="4"/>
      <c r="R541" s="4"/>
      <c r="S541" s="4"/>
      <c r="T541" s="4"/>
      <c r="U541" s="3"/>
      <c r="V541" s="3"/>
      <c r="W541" s="3"/>
      <c r="X541" s="3"/>
      <c r="Y541" s="3"/>
      <c r="Z541" s="3"/>
      <c r="AA541" s="3"/>
      <c r="AB541" s="3"/>
      <c r="AC541" s="3"/>
      <c r="AD541" s="3"/>
      <c r="AE541" s="3"/>
      <c r="AF541" s="3"/>
      <c r="AG541" s="3"/>
      <c r="AH541" s="3"/>
      <c r="AI541" s="3"/>
    </row>
    <row r="542" spans="1:35" ht="12.75">
      <c r="A542" s="3"/>
      <c r="B542" s="3"/>
      <c r="C542" s="3"/>
      <c r="D542" s="3"/>
      <c r="E542" s="3"/>
      <c r="F542" s="3"/>
      <c r="G542" s="156"/>
      <c r="H542" s="3"/>
      <c r="I542" s="3"/>
      <c r="J542" s="3"/>
      <c r="K542" s="3"/>
      <c r="L542" s="3"/>
      <c r="M542" s="4"/>
      <c r="N542" s="319"/>
      <c r="O542" s="157"/>
      <c r="P542" s="3"/>
      <c r="Q542" s="4"/>
      <c r="R542" s="4"/>
      <c r="S542" s="4"/>
      <c r="T542" s="4"/>
      <c r="U542" s="3"/>
      <c r="V542" s="3"/>
      <c r="W542" s="3"/>
      <c r="X542" s="3"/>
      <c r="Y542" s="3"/>
      <c r="Z542" s="3"/>
      <c r="AA542" s="3"/>
      <c r="AB542" s="3"/>
      <c r="AC542" s="3"/>
      <c r="AD542" s="3"/>
      <c r="AE542" s="3"/>
      <c r="AF542" s="3"/>
      <c r="AG542" s="3"/>
      <c r="AH542" s="3"/>
      <c r="AI542" s="3"/>
    </row>
    <row r="543" spans="1:35" ht="12.75">
      <c r="A543" s="3"/>
      <c r="B543" s="3"/>
      <c r="C543" s="3"/>
      <c r="D543" s="3"/>
      <c r="E543" s="3"/>
      <c r="F543" s="3"/>
      <c r="G543" s="156"/>
      <c r="H543" s="3"/>
      <c r="I543" s="3"/>
      <c r="J543" s="3"/>
      <c r="K543" s="3"/>
      <c r="L543" s="3"/>
      <c r="M543" s="4"/>
      <c r="N543" s="319"/>
      <c r="O543" s="157"/>
      <c r="P543" s="3"/>
      <c r="Q543" s="4"/>
      <c r="R543" s="4"/>
      <c r="S543" s="4"/>
      <c r="T543" s="4"/>
      <c r="U543" s="3"/>
      <c r="V543" s="3"/>
      <c r="W543" s="3"/>
      <c r="X543" s="3"/>
      <c r="Y543" s="3"/>
      <c r="Z543" s="3"/>
      <c r="AA543" s="3"/>
      <c r="AB543" s="3"/>
      <c r="AC543" s="3"/>
      <c r="AD543" s="3"/>
      <c r="AE543" s="3"/>
      <c r="AF543" s="3"/>
      <c r="AG543" s="3"/>
      <c r="AH543" s="3"/>
      <c r="AI543" s="3"/>
    </row>
    <row r="544" spans="1:35" ht="12.75">
      <c r="A544" s="3"/>
      <c r="B544" s="3"/>
      <c r="C544" s="3"/>
      <c r="D544" s="3"/>
      <c r="E544" s="3"/>
      <c r="F544" s="3"/>
      <c r="G544" s="156"/>
      <c r="H544" s="3"/>
      <c r="I544" s="3"/>
      <c r="J544" s="3"/>
      <c r="K544" s="3"/>
      <c r="L544" s="3"/>
      <c r="M544" s="4"/>
      <c r="N544" s="319"/>
      <c r="O544" s="157"/>
      <c r="P544" s="3"/>
      <c r="Q544" s="4"/>
      <c r="R544" s="4"/>
      <c r="S544" s="4"/>
      <c r="T544" s="4"/>
      <c r="U544" s="3"/>
      <c r="V544" s="3"/>
      <c r="W544" s="3"/>
      <c r="X544" s="3"/>
      <c r="Y544" s="3"/>
      <c r="Z544" s="3"/>
      <c r="AA544" s="3"/>
      <c r="AB544" s="3"/>
      <c r="AC544" s="3"/>
      <c r="AD544" s="3"/>
      <c r="AE544" s="3"/>
      <c r="AF544" s="3"/>
      <c r="AG544" s="3"/>
      <c r="AH544" s="3"/>
      <c r="AI544" s="3"/>
    </row>
    <row r="545" spans="1:35" ht="12.75">
      <c r="A545" s="3"/>
      <c r="B545" s="3"/>
      <c r="C545" s="3"/>
      <c r="D545" s="3"/>
      <c r="E545" s="3"/>
      <c r="F545" s="3"/>
      <c r="G545" s="156"/>
      <c r="H545" s="3"/>
      <c r="I545" s="3"/>
      <c r="J545" s="3"/>
      <c r="K545" s="3"/>
      <c r="L545" s="3"/>
      <c r="M545" s="4"/>
      <c r="N545" s="319"/>
      <c r="O545" s="157"/>
      <c r="P545" s="3"/>
      <c r="Q545" s="4"/>
      <c r="R545" s="4"/>
      <c r="S545" s="4"/>
      <c r="T545" s="4"/>
      <c r="U545" s="3"/>
      <c r="V545" s="3"/>
      <c r="W545" s="3"/>
      <c r="X545" s="3"/>
      <c r="Y545" s="3"/>
      <c r="Z545" s="3"/>
      <c r="AA545" s="3"/>
      <c r="AB545" s="3"/>
      <c r="AC545" s="3"/>
      <c r="AD545" s="3"/>
      <c r="AE545" s="3"/>
      <c r="AF545" s="3"/>
      <c r="AG545" s="3"/>
      <c r="AH545" s="3"/>
      <c r="AI545" s="3"/>
    </row>
    <row r="546" spans="1:35" ht="12.75">
      <c r="A546" s="3"/>
      <c r="B546" s="3"/>
      <c r="C546" s="3"/>
      <c r="D546" s="3"/>
      <c r="E546" s="3"/>
      <c r="F546" s="3"/>
      <c r="G546" s="156"/>
      <c r="H546" s="3"/>
      <c r="I546" s="3"/>
      <c r="J546" s="3"/>
      <c r="K546" s="3"/>
      <c r="L546" s="3"/>
      <c r="M546" s="4"/>
      <c r="N546" s="319"/>
      <c r="O546" s="157"/>
      <c r="P546" s="3"/>
      <c r="Q546" s="4"/>
      <c r="R546" s="4"/>
      <c r="S546" s="4"/>
      <c r="T546" s="4"/>
      <c r="U546" s="3"/>
      <c r="V546" s="3"/>
      <c r="W546" s="3"/>
      <c r="X546" s="3"/>
      <c r="Y546" s="3"/>
      <c r="Z546" s="3"/>
      <c r="AA546" s="3"/>
      <c r="AB546" s="3"/>
      <c r="AC546" s="3"/>
      <c r="AD546" s="3"/>
      <c r="AE546" s="3"/>
      <c r="AF546" s="3"/>
      <c r="AG546" s="3"/>
      <c r="AH546" s="3"/>
      <c r="AI546" s="3"/>
    </row>
    <row r="547" spans="1:35" ht="12.75">
      <c r="A547" s="3"/>
      <c r="B547" s="3"/>
      <c r="C547" s="3"/>
      <c r="D547" s="3"/>
      <c r="E547" s="3"/>
      <c r="F547" s="3"/>
      <c r="G547" s="156"/>
      <c r="H547" s="3"/>
      <c r="I547" s="3"/>
      <c r="J547" s="3"/>
      <c r="K547" s="3"/>
      <c r="L547" s="3"/>
      <c r="M547" s="4"/>
      <c r="N547" s="319"/>
      <c r="O547" s="157"/>
      <c r="P547" s="3"/>
      <c r="Q547" s="4"/>
      <c r="R547" s="4"/>
      <c r="S547" s="4"/>
      <c r="T547" s="4"/>
      <c r="U547" s="3"/>
      <c r="V547" s="3"/>
      <c r="W547" s="3"/>
      <c r="X547" s="3"/>
      <c r="Y547" s="3"/>
      <c r="Z547" s="3"/>
      <c r="AA547" s="3"/>
      <c r="AB547" s="3"/>
      <c r="AC547" s="3"/>
      <c r="AD547" s="3"/>
      <c r="AE547" s="3"/>
      <c r="AF547" s="3"/>
      <c r="AG547" s="3"/>
      <c r="AH547" s="3"/>
      <c r="AI547" s="3"/>
    </row>
    <row r="548" spans="1:35" ht="12.75">
      <c r="A548" s="3"/>
      <c r="B548" s="3"/>
      <c r="C548" s="3"/>
      <c r="D548" s="3"/>
      <c r="E548" s="3"/>
      <c r="F548" s="3"/>
      <c r="G548" s="156"/>
      <c r="H548" s="3"/>
      <c r="I548" s="3"/>
      <c r="J548" s="3"/>
      <c r="K548" s="3"/>
      <c r="L548" s="3"/>
      <c r="M548" s="4"/>
      <c r="N548" s="319"/>
      <c r="O548" s="157"/>
      <c r="P548" s="3"/>
      <c r="Q548" s="4"/>
      <c r="R548" s="4"/>
      <c r="S548" s="4"/>
      <c r="T548" s="4"/>
      <c r="U548" s="3"/>
      <c r="V548" s="3"/>
      <c r="W548" s="3"/>
      <c r="X548" s="3"/>
      <c r="Y548" s="3"/>
      <c r="Z548" s="3"/>
      <c r="AA548" s="3"/>
      <c r="AB548" s="3"/>
      <c r="AC548" s="3"/>
      <c r="AD548" s="3"/>
      <c r="AE548" s="3"/>
      <c r="AF548" s="3"/>
      <c r="AG548" s="3"/>
      <c r="AH548" s="3"/>
      <c r="AI548" s="3"/>
    </row>
    <row r="549" spans="1:35" ht="12.75">
      <c r="A549" s="3"/>
      <c r="B549" s="3"/>
      <c r="C549" s="3"/>
      <c r="D549" s="3"/>
      <c r="E549" s="3"/>
      <c r="F549" s="3"/>
      <c r="G549" s="156"/>
      <c r="H549" s="3"/>
      <c r="I549" s="3"/>
      <c r="J549" s="3"/>
      <c r="K549" s="3"/>
      <c r="L549" s="3"/>
      <c r="M549" s="4"/>
      <c r="N549" s="319"/>
      <c r="O549" s="157"/>
      <c r="P549" s="3"/>
      <c r="Q549" s="4"/>
      <c r="R549" s="4"/>
      <c r="S549" s="4"/>
      <c r="T549" s="4"/>
      <c r="U549" s="3"/>
      <c r="V549" s="3"/>
      <c r="W549" s="3"/>
      <c r="X549" s="3"/>
      <c r="Y549" s="3"/>
      <c r="Z549" s="3"/>
      <c r="AA549" s="3"/>
      <c r="AB549" s="3"/>
      <c r="AC549" s="3"/>
      <c r="AD549" s="3"/>
      <c r="AE549" s="3"/>
      <c r="AF549" s="3"/>
      <c r="AG549" s="3"/>
      <c r="AH549" s="3"/>
      <c r="AI549" s="3"/>
    </row>
    <row r="550" spans="1:35" ht="12.75">
      <c r="A550" s="3"/>
      <c r="B550" s="3"/>
      <c r="C550" s="3"/>
      <c r="D550" s="3"/>
      <c r="E550" s="3"/>
      <c r="F550" s="3"/>
      <c r="G550" s="156"/>
      <c r="H550" s="3"/>
      <c r="I550" s="3"/>
      <c r="J550" s="3"/>
      <c r="K550" s="3"/>
      <c r="L550" s="3"/>
      <c r="M550" s="4"/>
      <c r="N550" s="319"/>
      <c r="O550" s="157"/>
      <c r="P550" s="3"/>
      <c r="Q550" s="4"/>
      <c r="R550" s="4"/>
      <c r="S550" s="4"/>
      <c r="T550" s="4"/>
      <c r="U550" s="3"/>
      <c r="V550" s="3"/>
      <c r="W550" s="3"/>
      <c r="X550" s="3"/>
      <c r="Y550" s="3"/>
      <c r="Z550" s="3"/>
      <c r="AA550" s="3"/>
      <c r="AB550" s="3"/>
      <c r="AC550" s="3"/>
      <c r="AD550" s="3"/>
      <c r="AE550" s="3"/>
      <c r="AF550" s="3"/>
      <c r="AG550" s="3"/>
      <c r="AH550" s="3"/>
      <c r="AI550" s="3"/>
    </row>
    <row r="551" spans="1:35" ht="12.75">
      <c r="A551" s="3"/>
      <c r="B551" s="3"/>
      <c r="C551" s="3"/>
      <c r="D551" s="3"/>
      <c r="E551" s="3"/>
      <c r="F551" s="3"/>
      <c r="G551" s="156"/>
      <c r="H551" s="3"/>
      <c r="I551" s="3"/>
      <c r="J551" s="3"/>
      <c r="K551" s="3"/>
      <c r="L551" s="3"/>
      <c r="M551" s="4"/>
      <c r="N551" s="319"/>
      <c r="O551" s="157"/>
      <c r="P551" s="3"/>
      <c r="Q551" s="4"/>
      <c r="R551" s="4"/>
      <c r="S551" s="4"/>
      <c r="T551" s="4"/>
      <c r="U551" s="3"/>
      <c r="V551" s="3"/>
      <c r="W551" s="3"/>
      <c r="X551" s="3"/>
      <c r="Y551" s="3"/>
      <c r="Z551" s="3"/>
      <c r="AA551" s="3"/>
      <c r="AB551" s="3"/>
      <c r="AC551" s="3"/>
      <c r="AD551" s="3"/>
      <c r="AE551" s="3"/>
      <c r="AF551" s="3"/>
      <c r="AG551" s="3"/>
      <c r="AH551" s="3"/>
      <c r="AI551" s="3"/>
    </row>
    <row r="552" spans="1:35" ht="12.75">
      <c r="A552" s="3"/>
      <c r="B552" s="3"/>
      <c r="C552" s="3"/>
      <c r="D552" s="3"/>
      <c r="E552" s="3"/>
      <c r="F552" s="3"/>
      <c r="G552" s="156"/>
      <c r="H552" s="3"/>
      <c r="I552" s="3"/>
      <c r="J552" s="3"/>
      <c r="K552" s="3"/>
      <c r="L552" s="3"/>
      <c r="M552" s="4"/>
      <c r="N552" s="319"/>
      <c r="O552" s="157"/>
      <c r="P552" s="3"/>
      <c r="Q552" s="4"/>
      <c r="R552" s="4"/>
      <c r="S552" s="4"/>
      <c r="T552" s="4"/>
      <c r="U552" s="3"/>
      <c r="V552" s="3"/>
      <c r="W552" s="3"/>
      <c r="X552" s="3"/>
      <c r="Y552" s="3"/>
      <c r="Z552" s="3"/>
      <c r="AA552" s="3"/>
      <c r="AB552" s="3"/>
      <c r="AC552" s="3"/>
      <c r="AD552" s="3"/>
      <c r="AE552" s="3"/>
      <c r="AF552" s="3"/>
      <c r="AG552" s="3"/>
      <c r="AH552" s="3"/>
      <c r="AI552" s="3"/>
    </row>
    <row r="553" spans="1:35" ht="12.75">
      <c r="A553" s="3"/>
      <c r="B553" s="3"/>
      <c r="C553" s="3"/>
      <c r="D553" s="3"/>
      <c r="E553" s="3"/>
      <c r="F553" s="3"/>
      <c r="G553" s="156"/>
      <c r="H553" s="3"/>
      <c r="I553" s="3"/>
      <c r="J553" s="3"/>
      <c r="K553" s="3"/>
      <c r="L553" s="3"/>
      <c r="M553" s="4"/>
      <c r="N553" s="319"/>
      <c r="O553" s="157"/>
      <c r="P553" s="3"/>
      <c r="Q553" s="4"/>
      <c r="R553" s="4"/>
      <c r="S553" s="4"/>
      <c r="T553" s="4"/>
      <c r="U553" s="3"/>
      <c r="V553" s="3"/>
      <c r="W553" s="3"/>
      <c r="X553" s="3"/>
      <c r="Y553" s="3"/>
      <c r="Z553" s="3"/>
      <c r="AA553" s="3"/>
      <c r="AB553" s="3"/>
      <c r="AC553" s="3"/>
      <c r="AD553" s="3"/>
      <c r="AE553" s="3"/>
      <c r="AF553" s="3"/>
      <c r="AG553" s="3"/>
      <c r="AH553" s="3"/>
      <c r="AI553" s="3"/>
    </row>
    <row r="554" spans="1:35" ht="12.75">
      <c r="A554" s="3"/>
      <c r="B554" s="3"/>
      <c r="C554" s="3"/>
      <c r="D554" s="3"/>
      <c r="E554" s="3"/>
      <c r="F554" s="3"/>
      <c r="G554" s="156"/>
      <c r="H554" s="3"/>
      <c r="I554" s="3"/>
      <c r="J554" s="3"/>
      <c r="K554" s="3"/>
      <c r="L554" s="3"/>
      <c r="M554" s="4"/>
      <c r="N554" s="319"/>
      <c r="O554" s="157"/>
      <c r="P554" s="3"/>
      <c r="Q554" s="4"/>
      <c r="R554" s="4"/>
      <c r="S554" s="4"/>
      <c r="T554" s="4"/>
      <c r="U554" s="3"/>
      <c r="V554" s="3"/>
      <c r="W554" s="3"/>
      <c r="X554" s="3"/>
      <c r="Y554" s="3"/>
      <c r="Z554" s="3"/>
      <c r="AA554" s="3"/>
      <c r="AB554" s="3"/>
      <c r="AC554" s="3"/>
      <c r="AD554" s="3"/>
      <c r="AE554" s="3"/>
      <c r="AF554" s="3"/>
      <c r="AG554" s="3"/>
      <c r="AH554" s="3"/>
      <c r="AI554" s="3"/>
    </row>
    <row r="555" spans="1:35" ht="12.75">
      <c r="A555" s="3"/>
      <c r="B555" s="3"/>
      <c r="C555" s="3"/>
      <c r="D555" s="3"/>
      <c r="E555" s="3"/>
      <c r="F555" s="3"/>
      <c r="G555" s="156"/>
      <c r="H555" s="3"/>
      <c r="I555" s="3"/>
      <c r="J555" s="3"/>
      <c r="K555" s="3"/>
      <c r="L555" s="3"/>
      <c r="M555" s="4"/>
      <c r="N555" s="319"/>
      <c r="O555" s="157"/>
      <c r="P555" s="3"/>
      <c r="Q555" s="4"/>
      <c r="R555" s="4"/>
      <c r="S555" s="4"/>
      <c r="T555" s="4"/>
      <c r="U555" s="3"/>
      <c r="V555" s="3"/>
      <c r="W555" s="3"/>
      <c r="X555" s="3"/>
      <c r="Y555" s="3"/>
      <c r="Z555" s="3"/>
      <c r="AA555" s="3"/>
      <c r="AB555" s="3"/>
      <c r="AC555" s="3"/>
      <c r="AD555" s="3"/>
      <c r="AE555" s="3"/>
      <c r="AF555" s="3"/>
      <c r="AG555" s="3"/>
      <c r="AH555" s="3"/>
      <c r="AI555" s="3"/>
    </row>
    <row r="556" spans="1:35" ht="12.75">
      <c r="A556" s="3"/>
      <c r="B556" s="3"/>
      <c r="C556" s="3"/>
      <c r="D556" s="3"/>
      <c r="E556" s="3"/>
      <c r="F556" s="3"/>
      <c r="G556" s="156"/>
      <c r="H556" s="3"/>
      <c r="I556" s="3"/>
      <c r="J556" s="3"/>
      <c r="K556" s="3"/>
      <c r="L556" s="3"/>
      <c r="M556" s="4"/>
      <c r="N556" s="319"/>
      <c r="O556" s="157"/>
      <c r="P556" s="3"/>
      <c r="Q556" s="4"/>
      <c r="R556" s="4"/>
      <c r="S556" s="4"/>
      <c r="T556" s="4"/>
      <c r="U556" s="3"/>
      <c r="V556" s="3"/>
      <c r="W556" s="3"/>
      <c r="X556" s="3"/>
      <c r="Y556" s="3"/>
      <c r="Z556" s="3"/>
      <c r="AA556" s="3"/>
      <c r="AB556" s="3"/>
      <c r="AC556" s="3"/>
      <c r="AD556" s="3"/>
      <c r="AE556" s="3"/>
      <c r="AF556" s="3"/>
      <c r="AG556" s="3"/>
      <c r="AH556" s="3"/>
      <c r="AI556" s="3"/>
    </row>
    <row r="557" spans="1:35" ht="12.75">
      <c r="A557" s="3"/>
      <c r="B557" s="3"/>
      <c r="C557" s="3"/>
      <c r="D557" s="3"/>
      <c r="E557" s="3"/>
      <c r="F557" s="3"/>
      <c r="G557" s="156"/>
      <c r="H557" s="3"/>
      <c r="I557" s="3"/>
      <c r="J557" s="3"/>
      <c r="K557" s="3"/>
      <c r="L557" s="3"/>
      <c r="M557" s="4"/>
      <c r="N557" s="319"/>
      <c r="O557" s="157"/>
      <c r="P557" s="3"/>
      <c r="Q557" s="4"/>
      <c r="R557" s="4"/>
      <c r="S557" s="4"/>
      <c r="T557" s="4"/>
      <c r="U557" s="3"/>
      <c r="V557" s="3"/>
      <c r="W557" s="3"/>
      <c r="X557" s="3"/>
      <c r="Y557" s="3"/>
      <c r="Z557" s="3"/>
      <c r="AA557" s="3"/>
      <c r="AB557" s="3"/>
      <c r="AC557" s="3"/>
      <c r="AD557" s="3"/>
      <c r="AE557" s="3"/>
      <c r="AF557" s="3"/>
      <c r="AG557" s="3"/>
      <c r="AH557" s="3"/>
      <c r="AI557" s="3"/>
    </row>
    <row r="558" spans="1:35" ht="12.75">
      <c r="A558" s="3"/>
      <c r="B558" s="3"/>
      <c r="C558" s="3"/>
      <c r="D558" s="3"/>
      <c r="E558" s="3"/>
      <c r="F558" s="3"/>
      <c r="G558" s="156"/>
      <c r="H558" s="3"/>
      <c r="I558" s="3"/>
      <c r="J558" s="3"/>
      <c r="K558" s="3"/>
      <c r="L558" s="3"/>
      <c r="M558" s="4"/>
      <c r="N558" s="319"/>
      <c r="O558" s="157"/>
      <c r="P558" s="3"/>
      <c r="Q558" s="4"/>
      <c r="R558" s="4"/>
      <c r="S558" s="4"/>
      <c r="T558" s="4"/>
      <c r="U558" s="3"/>
      <c r="V558" s="3"/>
      <c r="W558" s="3"/>
      <c r="X558" s="3"/>
      <c r="Y558" s="3"/>
      <c r="Z558" s="3"/>
      <c r="AA558" s="3"/>
      <c r="AB558" s="3"/>
      <c r="AC558" s="3"/>
      <c r="AD558" s="3"/>
      <c r="AE558" s="3"/>
      <c r="AF558" s="3"/>
      <c r="AG558" s="3"/>
      <c r="AH558" s="3"/>
      <c r="AI558" s="3"/>
    </row>
    <row r="559" spans="1:35" ht="12.75">
      <c r="A559" s="3"/>
      <c r="B559" s="3"/>
      <c r="C559" s="3"/>
      <c r="D559" s="3"/>
      <c r="E559" s="3"/>
      <c r="F559" s="3"/>
      <c r="G559" s="156"/>
      <c r="H559" s="3"/>
      <c r="I559" s="3"/>
      <c r="J559" s="3"/>
      <c r="K559" s="3"/>
      <c r="L559" s="3"/>
      <c r="M559" s="4"/>
      <c r="N559" s="319"/>
      <c r="O559" s="157"/>
      <c r="P559" s="3"/>
      <c r="Q559" s="4"/>
      <c r="R559" s="4"/>
      <c r="S559" s="4"/>
      <c r="T559" s="4"/>
      <c r="U559" s="3"/>
      <c r="V559" s="3"/>
      <c r="W559" s="3"/>
      <c r="X559" s="3"/>
      <c r="Y559" s="3"/>
      <c r="Z559" s="3"/>
      <c r="AA559" s="3"/>
      <c r="AB559" s="3"/>
      <c r="AC559" s="3"/>
      <c r="AD559" s="3"/>
      <c r="AE559" s="3"/>
      <c r="AF559" s="3"/>
      <c r="AG559" s="3"/>
      <c r="AH559" s="3"/>
      <c r="AI559" s="3"/>
    </row>
    <row r="560" spans="1:35" ht="12.75">
      <c r="A560" s="3"/>
      <c r="B560" s="3"/>
      <c r="C560" s="3"/>
      <c r="D560" s="3"/>
      <c r="E560" s="3"/>
      <c r="F560" s="3"/>
      <c r="G560" s="156"/>
      <c r="H560" s="3"/>
      <c r="I560" s="3"/>
      <c r="J560" s="3"/>
      <c r="K560" s="3"/>
      <c r="L560" s="3"/>
      <c r="M560" s="4"/>
      <c r="N560" s="319"/>
      <c r="O560" s="157"/>
      <c r="P560" s="3"/>
      <c r="Q560" s="4"/>
      <c r="R560" s="4"/>
      <c r="S560" s="4"/>
      <c r="T560" s="4"/>
      <c r="U560" s="3"/>
      <c r="V560" s="3"/>
      <c r="W560" s="3"/>
      <c r="X560" s="3"/>
      <c r="Y560" s="3"/>
      <c r="Z560" s="3"/>
      <c r="AA560" s="3"/>
      <c r="AB560" s="3"/>
      <c r="AC560" s="3"/>
      <c r="AD560" s="3"/>
      <c r="AE560" s="3"/>
      <c r="AF560" s="3"/>
      <c r="AG560" s="3"/>
      <c r="AH560" s="3"/>
      <c r="AI560" s="3"/>
    </row>
    <row r="561" spans="1:35" ht="12.75">
      <c r="A561" s="3"/>
      <c r="B561" s="3"/>
      <c r="C561" s="3"/>
      <c r="D561" s="3"/>
      <c r="E561" s="3"/>
      <c r="F561" s="3"/>
      <c r="G561" s="156"/>
      <c r="H561" s="3"/>
      <c r="I561" s="3"/>
      <c r="J561" s="3"/>
      <c r="K561" s="3"/>
      <c r="L561" s="3"/>
      <c r="M561" s="4"/>
      <c r="N561" s="319"/>
      <c r="O561" s="157"/>
      <c r="P561" s="3"/>
      <c r="Q561" s="4"/>
      <c r="R561" s="4"/>
      <c r="S561" s="4"/>
      <c r="T561" s="4"/>
      <c r="U561" s="3"/>
      <c r="V561" s="3"/>
      <c r="W561" s="3"/>
      <c r="X561" s="3"/>
      <c r="Y561" s="3"/>
      <c r="Z561" s="3"/>
      <c r="AA561" s="3"/>
      <c r="AB561" s="3"/>
      <c r="AC561" s="3"/>
      <c r="AD561" s="3"/>
      <c r="AE561" s="3"/>
      <c r="AF561" s="3"/>
      <c r="AG561" s="3"/>
      <c r="AH561" s="3"/>
      <c r="AI561" s="3"/>
    </row>
    <row r="562" spans="1:35" ht="12.75">
      <c r="A562" s="3"/>
      <c r="B562" s="3"/>
      <c r="C562" s="3"/>
      <c r="D562" s="3"/>
      <c r="E562" s="3"/>
      <c r="F562" s="3"/>
      <c r="G562" s="156"/>
      <c r="H562" s="3"/>
      <c r="I562" s="3"/>
      <c r="J562" s="3"/>
      <c r="K562" s="3"/>
      <c r="L562" s="3"/>
      <c r="M562" s="4"/>
      <c r="N562" s="319"/>
      <c r="O562" s="157"/>
      <c r="P562" s="3"/>
      <c r="Q562" s="4"/>
      <c r="R562" s="4"/>
      <c r="S562" s="4"/>
      <c r="T562" s="4"/>
      <c r="U562" s="3"/>
      <c r="V562" s="3"/>
      <c r="W562" s="3"/>
      <c r="X562" s="3"/>
      <c r="Y562" s="3"/>
      <c r="Z562" s="3"/>
      <c r="AA562" s="3"/>
      <c r="AB562" s="3"/>
      <c r="AC562" s="3"/>
      <c r="AD562" s="3"/>
      <c r="AE562" s="3"/>
      <c r="AF562" s="3"/>
      <c r="AG562" s="3"/>
      <c r="AH562" s="3"/>
      <c r="AI562" s="3"/>
    </row>
    <row r="563" spans="1:35" ht="12.75">
      <c r="A563" s="3"/>
      <c r="B563" s="3"/>
      <c r="C563" s="3"/>
      <c r="D563" s="3"/>
      <c r="E563" s="3"/>
      <c r="F563" s="3"/>
      <c r="G563" s="156"/>
      <c r="H563" s="3"/>
      <c r="I563" s="3"/>
      <c r="J563" s="3"/>
      <c r="K563" s="3"/>
      <c r="L563" s="3"/>
      <c r="M563" s="4"/>
      <c r="N563" s="319"/>
      <c r="O563" s="157"/>
      <c r="P563" s="3"/>
      <c r="Q563" s="4"/>
      <c r="R563" s="4"/>
      <c r="S563" s="4"/>
      <c r="T563" s="4"/>
      <c r="U563" s="3"/>
      <c r="V563" s="3"/>
      <c r="W563" s="3"/>
      <c r="X563" s="3"/>
      <c r="Y563" s="3"/>
      <c r="Z563" s="3"/>
      <c r="AA563" s="3"/>
      <c r="AB563" s="3"/>
      <c r="AC563" s="3"/>
      <c r="AD563" s="3"/>
      <c r="AE563" s="3"/>
      <c r="AF563" s="3"/>
      <c r="AG563" s="3"/>
      <c r="AH563" s="3"/>
      <c r="AI563" s="3"/>
    </row>
    <row r="564" spans="1:35" ht="12.75">
      <c r="A564" s="3"/>
      <c r="B564" s="3"/>
      <c r="C564" s="3"/>
      <c r="D564" s="3"/>
      <c r="E564" s="3"/>
      <c r="F564" s="3"/>
      <c r="G564" s="156"/>
      <c r="H564" s="3"/>
      <c r="I564" s="3"/>
      <c r="J564" s="3"/>
      <c r="K564" s="3"/>
      <c r="L564" s="3"/>
      <c r="M564" s="4"/>
      <c r="N564" s="319"/>
      <c r="O564" s="157"/>
      <c r="P564" s="3"/>
      <c r="Q564" s="4"/>
      <c r="R564" s="4"/>
      <c r="S564" s="4"/>
      <c r="T564" s="4"/>
      <c r="U564" s="3"/>
      <c r="V564" s="3"/>
      <c r="W564" s="3"/>
      <c r="X564" s="3"/>
      <c r="Y564" s="3"/>
      <c r="Z564" s="3"/>
      <c r="AA564" s="3"/>
      <c r="AB564" s="3"/>
      <c r="AC564" s="3"/>
      <c r="AD564" s="3"/>
      <c r="AE564" s="3"/>
      <c r="AF564" s="3"/>
      <c r="AG564" s="3"/>
      <c r="AH564" s="3"/>
      <c r="AI564" s="3"/>
    </row>
    <row r="565" spans="1:35" ht="12.75">
      <c r="A565" s="3"/>
      <c r="B565" s="3"/>
      <c r="C565" s="3"/>
      <c r="D565" s="3"/>
      <c r="E565" s="3"/>
      <c r="F565" s="3"/>
      <c r="G565" s="156"/>
      <c r="H565" s="3"/>
      <c r="I565" s="3"/>
      <c r="J565" s="3"/>
      <c r="K565" s="3"/>
      <c r="L565" s="3"/>
      <c r="M565" s="4"/>
      <c r="N565" s="319"/>
      <c r="O565" s="157"/>
      <c r="P565" s="3"/>
      <c r="Q565" s="4"/>
      <c r="R565" s="4"/>
      <c r="S565" s="4"/>
      <c r="T565" s="4"/>
      <c r="U565" s="3"/>
      <c r="V565" s="3"/>
      <c r="W565" s="3"/>
      <c r="X565" s="3"/>
      <c r="Y565" s="3"/>
      <c r="Z565" s="3"/>
      <c r="AA565" s="3"/>
      <c r="AB565" s="3"/>
      <c r="AC565" s="3"/>
      <c r="AD565" s="3"/>
      <c r="AE565" s="3"/>
      <c r="AF565" s="3"/>
      <c r="AG565" s="3"/>
      <c r="AH565" s="3"/>
      <c r="AI565" s="3"/>
    </row>
    <row r="566" spans="1:35" ht="12.75">
      <c r="A566" s="3"/>
      <c r="B566" s="3"/>
      <c r="C566" s="3"/>
      <c r="D566" s="3"/>
      <c r="E566" s="3"/>
      <c r="F566" s="3"/>
      <c r="G566" s="156"/>
      <c r="H566" s="3"/>
      <c r="I566" s="3"/>
      <c r="J566" s="3"/>
      <c r="K566" s="3"/>
      <c r="L566" s="3"/>
      <c r="M566" s="4"/>
      <c r="N566" s="319"/>
      <c r="O566" s="157"/>
      <c r="P566" s="3"/>
      <c r="Q566" s="4"/>
      <c r="R566" s="4"/>
      <c r="S566" s="4"/>
      <c r="T566" s="4"/>
      <c r="U566" s="3"/>
      <c r="V566" s="3"/>
      <c r="W566" s="3"/>
      <c r="X566" s="3"/>
      <c r="Y566" s="3"/>
      <c r="Z566" s="3"/>
      <c r="AA566" s="3"/>
      <c r="AB566" s="3"/>
      <c r="AC566" s="3"/>
      <c r="AD566" s="3"/>
      <c r="AE566" s="3"/>
      <c r="AF566" s="3"/>
      <c r="AG566" s="3"/>
      <c r="AH566" s="3"/>
      <c r="AI566" s="3"/>
    </row>
    <row r="567" spans="1:35" ht="12.75">
      <c r="A567" s="3"/>
      <c r="B567" s="3"/>
      <c r="C567" s="3"/>
      <c r="D567" s="3"/>
      <c r="E567" s="3"/>
      <c r="F567" s="3"/>
      <c r="G567" s="156"/>
      <c r="H567" s="3"/>
      <c r="I567" s="3"/>
      <c r="J567" s="3"/>
      <c r="K567" s="3"/>
      <c r="L567" s="3"/>
      <c r="M567" s="4"/>
      <c r="N567" s="319"/>
      <c r="O567" s="157"/>
      <c r="P567" s="3"/>
      <c r="Q567" s="4"/>
      <c r="R567" s="4"/>
      <c r="S567" s="4"/>
      <c r="T567" s="4"/>
      <c r="U567" s="3"/>
      <c r="V567" s="3"/>
      <c r="W567" s="3"/>
      <c r="X567" s="3"/>
      <c r="Y567" s="3"/>
      <c r="Z567" s="3"/>
      <c r="AA567" s="3"/>
      <c r="AB567" s="3"/>
      <c r="AC567" s="3"/>
      <c r="AD567" s="3"/>
      <c r="AE567" s="3"/>
      <c r="AF567" s="3"/>
      <c r="AG567" s="3"/>
      <c r="AH567" s="3"/>
      <c r="AI567" s="3"/>
    </row>
    <row r="568" spans="1:35" ht="12.75">
      <c r="A568" s="3"/>
      <c r="B568" s="3"/>
      <c r="C568" s="3"/>
      <c r="D568" s="3"/>
      <c r="E568" s="3"/>
      <c r="F568" s="3"/>
      <c r="G568" s="156"/>
      <c r="H568" s="3"/>
      <c r="I568" s="3"/>
      <c r="J568" s="3"/>
      <c r="K568" s="3"/>
      <c r="L568" s="3"/>
      <c r="M568" s="4"/>
      <c r="N568" s="319"/>
      <c r="O568" s="157"/>
      <c r="P568" s="3"/>
      <c r="Q568" s="4"/>
      <c r="R568" s="4"/>
      <c r="S568" s="4"/>
      <c r="T568" s="4"/>
      <c r="U568" s="3"/>
      <c r="V568" s="3"/>
      <c r="W568" s="3"/>
      <c r="X568" s="3"/>
      <c r="Y568" s="3"/>
      <c r="Z568" s="3"/>
      <c r="AA568" s="3"/>
      <c r="AB568" s="3"/>
      <c r="AC568" s="3"/>
      <c r="AD568" s="3"/>
      <c r="AE568" s="3"/>
      <c r="AF568" s="3"/>
      <c r="AG568" s="3"/>
      <c r="AH568" s="3"/>
      <c r="AI568" s="3"/>
    </row>
    <row r="569" spans="1:35" ht="12.75">
      <c r="A569" s="3"/>
      <c r="B569" s="3"/>
      <c r="C569" s="3"/>
      <c r="D569" s="3"/>
      <c r="E569" s="3"/>
      <c r="F569" s="3"/>
      <c r="G569" s="156"/>
      <c r="H569" s="3"/>
      <c r="I569" s="3"/>
      <c r="J569" s="3"/>
      <c r="K569" s="3"/>
      <c r="L569" s="3"/>
      <c r="M569" s="4"/>
      <c r="N569" s="319"/>
      <c r="O569" s="157"/>
      <c r="P569" s="3"/>
      <c r="Q569" s="4"/>
      <c r="R569" s="4"/>
      <c r="S569" s="4"/>
      <c r="T569" s="4"/>
      <c r="U569" s="3"/>
      <c r="V569" s="3"/>
      <c r="W569" s="3"/>
      <c r="X569" s="3"/>
      <c r="Y569" s="3"/>
      <c r="Z569" s="3"/>
      <c r="AA569" s="3"/>
      <c r="AB569" s="3"/>
      <c r="AC569" s="3"/>
      <c r="AD569" s="3"/>
      <c r="AE569" s="3"/>
      <c r="AF569" s="3"/>
      <c r="AG569" s="3"/>
      <c r="AH569" s="3"/>
      <c r="AI569" s="3"/>
    </row>
    <row r="570" spans="1:35" ht="12.75">
      <c r="A570" s="3"/>
      <c r="B570" s="3"/>
      <c r="C570" s="3"/>
      <c r="D570" s="3"/>
      <c r="E570" s="3"/>
      <c r="F570" s="3"/>
      <c r="G570" s="156"/>
      <c r="H570" s="3"/>
      <c r="I570" s="3"/>
      <c r="J570" s="3"/>
      <c r="K570" s="3"/>
      <c r="L570" s="3"/>
      <c r="M570" s="4"/>
      <c r="N570" s="319"/>
      <c r="O570" s="157"/>
      <c r="P570" s="3"/>
      <c r="Q570" s="4"/>
      <c r="R570" s="4"/>
      <c r="S570" s="4"/>
      <c r="T570" s="4"/>
      <c r="U570" s="3"/>
      <c r="V570" s="3"/>
      <c r="W570" s="3"/>
      <c r="X570" s="3"/>
      <c r="Y570" s="3"/>
      <c r="Z570" s="3"/>
      <c r="AA570" s="3"/>
      <c r="AB570" s="3"/>
      <c r="AC570" s="3"/>
      <c r="AD570" s="3"/>
      <c r="AE570" s="3"/>
      <c r="AF570" s="3"/>
      <c r="AG570" s="3"/>
      <c r="AH570" s="3"/>
      <c r="AI570" s="3"/>
    </row>
    <row r="571" spans="1:35" ht="12.75">
      <c r="A571" s="3"/>
      <c r="B571" s="3"/>
      <c r="C571" s="3"/>
      <c r="D571" s="3"/>
      <c r="E571" s="3"/>
      <c r="F571" s="3"/>
      <c r="G571" s="156"/>
      <c r="H571" s="3"/>
      <c r="I571" s="3"/>
      <c r="J571" s="3"/>
      <c r="K571" s="3"/>
      <c r="L571" s="3"/>
      <c r="M571" s="4"/>
      <c r="N571" s="319"/>
      <c r="O571" s="157"/>
      <c r="P571" s="3"/>
      <c r="Q571" s="4"/>
      <c r="R571" s="4"/>
      <c r="S571" s="4"/>
      <c r="T571" s="4"/>
      <c r="U571" s="3"/>
      <c r="V571" s="3"/>
      <c r="W571" s="3"/>
      <c r="X571" s="3"/>
      <c r="Y571" s="3"/>
      <c r="Z571" s="3"/>
      <c r="AA571" s="3"/>
      <c r="AB571" s="3"/>
      <c r="AC571" s="3"/>
      <c r="AD571" s="3"/>
      <c r="AE571" s="3"/>
      <c r="AF571" s="3"/>
      <c r="AG571" s="3"/>
      <c r="AH571" s="3"/>
      <c r="AI571" s="3"/>
    </row>
    <row r="572" spans="1:35" ht="12.75">
      <c r="A572" s="3"/>
      <c r="B572" s="3"/>
      <c r="C572" s="3"/>
      <c r="D572" s="3"/>
      <c r="E572" s="3"/>
      <c r="F572" s="3"/>
      <c r="G572" s="156"/>
      <c r="H572" s="3"/>
      <c r="I572" s="3"/>
      <c r="J572" s="3"/>
      <c r="K572" s="3"/>
      <c r="L572" s="3"/>
      <c r="M572" s="4"/>
      <c r="N572" s="319"/>
      <c r="O572" s="157"/>
      <c r="P572" s="3"/>
      <c r="Q572" s="4"/>
      <c r="R572" s="4"/>
      <c r="S572" s="4"/>
      <c r="T572" s="4"/>
      <c r="U572" s="3"/>
      <c r="V572" s="3"/>
      <c r="W572" s="3"/>
      <c r="X572" s="3"/>
      <c r="Y572" s="3"/>
      <c r="Z572" s="3"/>
      <c r="AA572" s="3"/>
      <c r="AB572" s="3"/>
      <c r="AC572" s="3"/>
      <c r="AD572" s="3"/>
      <c r="AE572" s="3"/>
      <c r="AF572" s="3"/>
      <c r="AG572" s="3"/>
      <c r="AH572" s="3"/>
      <c r="AI572" s="3"/>
    </row>
    <row r="573" spans="1:35" ht="12.75">
      <c r="A573" s="3"/>
      <c r="B573" s="3"/>
      <c r="C573" s="3"/>
      <c r="D573" s="3"/>
      <c r="E573" s="3"/>
      <c r="F573" s="3"/>
      <c r="G573" s="156"/>
      <c r="H573" s="3"/>
      <c r="I573" s="3"/>
      <c r="J573" s="3"/>
      <c r="K573" s="3"/>
      <c r="L573" s="3"/>
      <c r="M573" s="4"/>
      <c r="N573" s="319"/>
      <c r="O573" s="157"/>
      <c r="P573" s="3"/>
      <c r="Q573" s="4"/>
      <c r="R573" s="4"/>
      <c r="S573" s="4"/>
      <c r="T573" s="4"/>
      <c r="U573" s="3"/>
      <c r="V573" s="3"/>
      <c r="W573" s="3"/>
      <c r="X573" s="3"/>
      <c r="Y573" s="3"/>
      <c r="Z573" s="3"/>
      <c r="AA573" s="3"/>
      <c r="AB573" s="3"/>
      <c r="AC573" s="3"/>
      <c r="AD573" s="3"/>
      <c r="AE573" s="3"/>
      <c r="AF573" s="3"/>
      <c r="AG573" s="3"/>
      <c r="AH573" s="3"/>
      <c r="AI573" s="3"/>
    </row>
    <row r="574" spans="1:35" ht="12.75">
      <c r="A574" s="3"/>
      <c r="B574" s="3"/>
      <c r="C574" s="3"/>
      <c r="D574" s="3"/>
      <c r="E574" s="3"/>
      <c r="F574" s="3"/>
      <c r="G574" s="156"/>
      <c r="H574" s="3"/>
      <c r="I574" s="3"/>
      <c r="J574" s="3"/>
      <c r="K574" s="3"/>
      <c r="L574" s="3"/>
      <c r="M574" s="4"/>
      <c r="N574" s="319"/>
      <c r="O574" s="157"/>
      <c r="P574" s="3"/>
      <c r="Q574" s="4"/>
      <c r="R574" s="4"/>
      <c r="S574" s="4"/>
      <c r="T574" s="4"/>
      <c r="U574" s="3"/>
      <c r="V574" s="3"/>
      <c r="W574" s="3"/>
      <c r="X574" s="3"/>
      <c r="Y574" s="3"/>
      <c r="Z574" s="3"/>
      <c r="AA574" s="3"/>
      <c r="AB574" s="3"/>
      <c r="AC574" s="3"/>
      <c r="AD574" s="3"/>
      <c r="AE574" s="3"/>
      <c r="AF574" s="3"/>
      <c r="AG574" s="3"/>
      <c r="AH574" s="3"/>
      <c r="AI574" s="3"/>
    </row>
    <row r="575" spans="1:35" ht="12.75">
      <c r="A575" s="3"/>
      <c r="B575" s="3"/>
      <c r="C575" s="3"/>
      <c r="D575" s="3"/>
      <c r="E575" s="3"/>
      <c r="F575" s="3"/>
      <c r="G575" s="156"/>
      <c r="H575" s="3"/>
      <c r="I575" s="3"/>
      <c r="J575" s="3"/>
      <c r="K575" s="3"/>
      <c r="L575" s="3"/>
      <c r="M575" s="4"/>
      <c r="N575" s="319"/>
      <c r="O575" s="157"/>
      <c r="P575" s="3"/>
      <c r="Q575" s="4"/>
      <c r="R575" s="4"/>
      <c r="S575" s="4"/>
      <c r="T575" s="4"/>
      <c r="U575" s="3"/>
      <c r="V575" s="3"/>
      <c r="W575" s="3"/>
      <c r="X575" s="3"/>
      <c r="Y575" s="3"/>
      <c r="Z575" s="3"/>
      <c r="AA575" s="3"/>
      <c r="AB575" s="3"/>
      <c r="AC575" s="3"/>
      <c r="AD575" s="3"/>
      <c r="AE575" s="3"/>
      <c r="AF575" s="3"/>
      <c r="AG575" s="3"/>
      <c r="AH575" s="3"/>
      <c r="AI575" s="3"/>
    </row>
    <row r="576" spans="1:35" ht="12.75">
      <c r="A576" s="3"/>
      <c r="B576" s="3"/>
      <c r="C576" s="3"/>
      <c r="D576" s="3"/>
      <c r="E576" s="3"/>
      <c r="F576" s="3"/>
      <c r="G576" s="156"/>
      <c r="H576" s="3"/>
      <c r="I576" s="3"/>
      <c r="J576" s="3"/>
      <c r="K576" s="3"/>
      <c r="L576" s="3"/>
      <c r="M576" s="4"/>
      <c r="N576" s="319"/>
      <c r="O576" s="157"/>
      <c r="P576" s="3"/>
      <c r="Q576" s="4"/>
      <c r="R576" s="4"/>
      <c r="S576" s="4"/>
      <c r="T576" s="4"/>
      <c r="U576" s="3"/>
      <c r="V576" s="3"/>
      <c r="W576" s="3"/>
      <c r="X576" s="3"/>
      <c r="Y576" s="3"/>
      <c r="Z576" s="3"/>
      <c r="AA576" s="3"/>
      <c r="AB576" s="3"/>
      <c r="AC576" s="3"/>
      <c r="AD576" s="3"/>
      <c r="AE576" s="3"/>
      <c r="AF576" s="3"/>
      <c r="AG576" s="3"/>
      <c r="AH576" s="3"/>
      <c r="AI576" s="3"/>
    </row>
    <row r="577" spans="1:35" ht="12.75">
      <c r="A577" s="3"/>
      <c r="B577" s="3"/>
      <c r="C577" s="3"/>
      <c r="D577" s="3"/>
      <c r="E577" s="3"/>
      <c r="F577" s="3"/>
      <c r="G577" s="156"/>
      <c r="H577" s="3"/>
      <c r="I577" s="3"/>
      <c r="J577" s="3"/>
      <c r="K577" s="3"/>
      <c r="L577" s="3"/>
      <c r="M577" s="4"/>
      <c r="N577" s="319"/>
      <c r="O577" s="157"/>
      <c r="P577" s="3"/>
      <c r="Q577" s="4"/>
      <c r="R577" s="4"/>
      <c r="S577" s="4"/>
      <c r="T577" s="4"/>
      <c r="U577" s="3"/>
      <c r="V577" s="3"/>
      <c r="W577" s="3"/>
      <c r="X577" s="3"/>
      <c r="Y577" s="3"/>
      <c r="Z577" s="3"/>
      <c r="AA577" s="3"/>
      <c r="AB577" s="3"/>
      <c r="AC577" s="3"/>
      <c r="AD577" s="3"/>
      <c r="AE577" s="3"/>
      <c r="AF577" s="3"/>
      <c r="AG577" s="3"/>
      <c r="AH577" s="3"/>
      <c r="AI577" s="3"/>
    </row>
    <row r="578" spans="1:35" ht="12.75">
      <c r="A578" s="3"/>
      <c r="B578" s="3"/>
      <c r="C578" s="3"/>
      <c r="D578" s="3"/>
      <c r="E578" s="3"/>
      <c r="F578" s="3"/>
      <c r="G578" s="156"/>
      <c r="H578" s="3"/>
      <c r="I578" s="3"/>
      <c r="J578" s="3"/>
      <c r="K578" s="3"/>
      <c r="L578" s="3"/>
      <c r="M578" s="4"/>
      <c r="N578" s="319"/>
      <c r="O578" s="157"/>
      <c r="P578" s="3"/>
      <c r="Q578" s="4"/>
      <c r="R578" s="4"/>
      <c r="S578" s="4"/>
      <c r="T578" s="4"/>
      <c r="U578" s="3"/>
      <c r="V578" s="3"/>
      <c r="W578" s="3"/>
      <c r="X578" s="3"/>
      <c r="Y578" s="3"/>
      <c r="Z578" s="3"/>
      <c r="AA578" s="3"/>
      <c r="AB578" s="3"/>
      <c r="AC578" s="3"/>
      <c r="AD578" s="3"/>
      <c r="AE578" s="3"/>
      <c r="AF578" s="3"/>
      <c r="AG578" s="3"/>
      <c r="AH578" s="3"/>
      <c r="AI578" s="3"/>
    </row>
    <row r="579" spans="1:35" ht="12.75">
      <c r="A579" s="3"/>
      <c r="B579" s="3"/>
      <c r="C579" s="3"/>
      <c r="D579" s="3"/>
      <c r="E579" s="3"/>
      <c r="F579" s="3"/>
      <c r="G579" s="156"/>
      <c r="H579" s="3"/>
      <c r="I579" s="3"/>
      <c r="J579" s="3"/>
      <c r="K579" s="3"/>
      <c r="L579" s="3"/>
      <c r="M579" s="4"/>
      <c r="N579" s="319"/>
      <c r="O579" s="157"/>
      <c r="P579" s="3"/>
      <c r="Q579" s="4"/>
      <c r="R579" s="4"/>
      <c r="S579" s="4"/>
      <c r="T579" s="4"/>
      <c r="U579" s="3"/>
      <c r="V579" s="3"/>
      <c r="W579" s="3"/>
      <c r="X579" s="3"/>
      <c r="Y579" s="3"/>
      <c r="Z579" s="3"/>
      <c r="AA579" s="3"/>
      <c r="AB579" s="3"/>
      <c r="AC579" s="3"/>
      <c r="AD579" s="3"/>
      <c r="AE579" s="3"/>
      <c r="AF579" s="3"/>
      <c r="AG579" s="3"/>
      <c r="AH579" s="3"/>
      <c r="AI579" s="3"/>
    </row>
    <row r="580" spans="1:35" ht="12.75">
      <c r="A580" s="3"/>
      <c r="B580" s="3"/>
      <c r="C580" s="3"/>
      <c r="D580" s="3"/>
      <c r="E580" s="3"/>
      <c r="F580" s="3"/>
      <c r="G580" s="156"/>
      <c r="H580" s="3"/>
      <c r="I580" s="3"/>
      <c r="J580" s="3"/>
      <c r="K580" s="3"/>
      <c r="L580" s="3"/>
      <c r="M580" s="4"/>
      <c r="N580" s="319"/>
      <c r="O580" s="157"/>
      <c r="P580" s="3"/>
      <c r="Q580" s="4"/>
      <c r="R580" s="4"/>
      <c r="S580" s="4"/>
      <c r="T580" s="4"/>
      <c r="U580" s="3"/>
      <c r="V580" s="3"/>
      <c r="W580" s="3"/>
      <c r="X580" s="3"/>
      <c r="Y580" s="3"/>
      <c r="Z580" s="3"/>
      <c r="AA580" s="3"/>
      <c r="AB580" s="3"/>
      <c r="AC580" s="3"/>
      <c r="AD580" s="3"/>
      <c r="AE580" s="3"/>
      <c r="AF580" s="3"/>
      <c r="AG580" s="3"/>
      <c r="AH580" s="3"/>
      <c r="AI580" s="3"/>
    </row>
    <row r="581" spans="1:35" ht="12.75">
      <c r="A581" s="3"/>
      <c r="B581" s="3"/>
      <c r="C581" s="3"/>
      <c r="D581" s="3"/>
      <c r="E581" s="3"/>
      <c r="F581" s="3"/>
      <c r="G581" s="156"/>
      <c r="H581" s="3"/>
      <c r="I581" s="3"/>
      <c r="J581" s="3"/>
      <c r="K581" s="3"/>
      <c r="L581" s="3"/>
      <c r="M581" s="4"/>
      <c r="N581" s="319"/>
      <c r="O581" s="157"/>
      <c r="P581" s="3"/>
      <c r="Q581" s="4"/>
      <c r="R581" s="4"/>
      <c r="S581" s="4"/>
      <c r="T581" s="4"/>
      <c r="U581" s="3"/>
      <c r="V581" s="3"/>
      <c r="W581" s="3"/>
      <c r="X581" s="3"/>
      <c r="Y581" s="3"/>
      <c r="Z581" s="3"/>
      <c r="AA581" s="3"/>
      <c r="AB581" s="3"/>
      <c r="AC581" s="3"/>
      <c r="AD581" s="3"/>
      <c r="AE581" s="3"/>
      <c r="AF581" s="3"/>
      <c r="AG581" s="3"/>
      <c r="AH581" s="3"/>
      <c r="AI581" s="3"/>
    </row>
    <row r="582" spans="1:35" ht="12.75">
      <c r="A582" s="3"/>
      <c r="B582" s="3"/>
      <c r="C582" s="3"/>
      <c r="D582" s="3"/>
      <c r="E582" s="3"/>
      <c r="F582" s="3"/>
      <c r="G582" s="156"/>
      <c r="H582" s="3"/>
      <c r="I582" s="3"/>
      <c r="J582" s="3"/>
      <c r="K582" s="3"/>
      <c r="L582" s="3"/>
      <c r="M582" s="4"/>
      <c r="N582" s="319"/>
      <c r="O582" s="157"/>
      <c r="P582" s="3"/>
      <c r="Q582" s="4"/>
      <c r="R582" s="4"/>
      <c r="S582" s="4"/>
      <c r="T582" s="4"/>
      <c r="U582" s="3"/>
      <c r="V582" s="3"/>
      <c r="W582" s="3"/>
      <c r="X582" s="3"/>
      <c r="Y582" s="3"/>
      <c r="Z582" s="3"/>
      <c r="AA582" s="3"/>
      <c r="AB582" s="3"/>
      <c r="AC582" s="3"/>
      <c r="AD582" s="3"/>
      <c r="AE582" s="3"/>
      <c r="AF582" s="3"/>
      <c r="AG582" s="3"/>
      <c r="AH582" s="3"/>
      <c r="AI582" s="3"/>
    </row>
    <row r="583" spans="1:35" ht="12.75">
      <c r="A583" s="3"/>
      <c r="B583" s="3"/>
      <c r="C583" s="3"/>
      <c r="D583" s="3"/>
      <c r="E583" s="3"/>
      <c r="F583" s="3"/>
      <c r="G583" s="156"/>
      <c r="H583" s="3"/>
      <c r="I583" s="3"/>
      <c r="J583" s="3"/>
      <c r="K583" s="3"/>
      <c r="L583" s="3"/>
      <c r="M583" s="4"/>
      <c r="N583" s="319"/>
      <c r="O583" s="157"/>
      <c r="P583" s="3"/>
      <c r="Q583" s="4"/>
      <c r="R583" s="4"/>
      <c r="S583" s="4"/>
      <c r="T583" s="4"/>
      <c r="U583" s="3"/>
      <c r="V583" s="3"/>
      <c r="W583" s="3"/>
      <c r="X583" s="3"/>
      <c r="Y583" s="3"/>
      <c r="Z583" s="3"/>
      <c r="AA583" s="3"/>
      <c r="AB583" s="3"/>
      <c r="AC583" s="3"/>
      <c r="AD583" s="3"/>
      <c r="AE583" s="3"/>
      <c r="AF583" s="3"/>
      <c r="AG583" s="3"/>
      <c r="AH583" s="3"/>
      <c r="AI583" s="3"/>
    </row>
    <row r="584" spans="1:35" ht="12.75">
      <c r="A584" s="3"/>
      <c r="B584" s="3"/>
      <c r="C584" s="3"/>
      <c r="D584" s="3"/>
      <c r="E584" s="3"/>
      <c r="F584" s="3"/>
      <c r="G584" s="156"/>
      <c r="H584" s="3"/>
      <c r="I584" s="3"/>
      <c r="J584" s="3"/>
      <c r="K584" s="3"/>
      <c r="L584" s="3"/>
      <c r="M584" s="4"/>
      <c r="N584" s="319"/>
      <c r="O584" s="157"/>
      <c r="P584" s="3"/>
      <c r="Q584" s="4"/>
      <c r="R584" s="4"/>
      <c r="S584" s="4"/>
      <c r="T584" s="4"/>
      <c r="U584" s="3"/>
      <c r="V584" s="3"/>
      <c r="W584" s="3"/>
      <c r="X584" s="3"/>
      <c r="Y584" s="3"/>
      <c r="Z584" s="3"/>
      <c r="AA584" s="3"/>
      <c r="AB584" s="3"/>
      <c r="AC584" s="3"/>
      <c r="AD584" s="3"/>
      <c r="AE584" s="3"/>
      <c r="AF584" s="3"/>
      <c r="AG584" s="3"/>
      <c r="AH584" s="3"/>
      <c r="AI584" s="3"/>
    </row>
    <row r="585" spans="1:35" ht="12.75">
      <c r="A585" s="3"/>
      <c r="B585" s="3"/>
      <c r="C585" s="3"/>
      <c r="D585" s="3"/>
      <c r="E585" s="3"/>
      <c r="F585" s="3"/>
      <c r="G585" s="156"/>
      <c r="H585" s="3"/>
      <c r="I585" s="3"/>
      <c r="J585" s="3"/>
      <c r="K585" s="3"/>
      <c r="L585" s="3"/>
      <c r="M585" s="4"/>
      <c r="N585" s="319"/>
      <c r="O585" s="157"/>
      <c r="P585" s="3"/>
      <c r="Q585" s="4"/>
      <c r="R585" s="4"/>
      <c r="S585" s="4"/>
      <c r="T585" s="4"/>
      <c r="U585" s="3"/>
      <c r="V585" s="3"/>
      <c r="W585" s="3"/>
      <c r="X585" s="3"/>
      <c r="Y585" s="3"/>
      <c r="Z585" s="3"/>
      <c r="AA585" s="3"/>
      <c r="AB585" s="3"/>
      <c r="AC585" s="3"/>
      <c r="AD585" s="3"/>
      <c r="AE585" s="3"/>
      <c r="AF585" s="3"/>
      <c r="AG585" s="3"/>
      <c r="AH585" s="3"/>
      <c r="AI585" s="3"/>
    </row>
    <row r="586" spans="1:35" ht="12.75">
      <c r="A586" s="3"/>
      <c r="B586" s="3"/>
      <c r="C586" s="3"/>
      <c r="D586" s="3"/>
      <c r="E586" s="3"/>
      <c r="F586" s="3"/>
      <c r="G586" s="156"/>
      <c r="H586" s="3"/>
      <c r="I586" s="3"/>
      <c r="J586" s="3"/>
      <c r="K586" s="3"/>
      <c r="L586" s="3"/>
      <c r="M586" s="4"/>
      <c r="N586" s="319"/>
      <c r="O586" s="157"/>
      <c r="P586" s="3"/>
      <c r="Q586" s="4"/>
      <c r="R586" s="4"/>
      <c r="S586" s="4"/>
      <c r="T586" s="4"/>
      <c r="U586" s="3"/>
      <c r="V586" s="3"/>
      <c r="W586" s="3"/>
      <c r="X586" s="3"/>
      <c r="Y586" s="3"/>
      <c r="Z586" s="3"/>
      <c r="AA586" s="3"/>
      <c r="AB586" s="3"/>
      <c r="AC586" s="3"/>
      <c r="AD586" s="3"/>
      <c r="AE586" s="3"/>
      <c r="AF586" s="3"/>
      <c r="AG586" s="3"/>
      <c r="AH586" s="3"/>
      <c r="AI586" s="3"/>
    </row>
    <row r="587" spans="1:35" ht="12.75">
      <c r="A587" s="3"/>
      <c r="B587" s="3"/>
      <c r="C587" s="3"/>
      <c r="D587" s="3"/>
      <c r="E587" s="3"/>
      <c r="F587" s="3"/>
      <c r="G587" s="156"/>
      <c r="H587" s="3"/>
      <c r="I587" s="3"/>
      <c r="J587" s="3"/>
      <c r="K587" s="3"/>
      <c r="L587" s="3"/>
      <c r="M587" s="4"/>
      <c r="N587" s="319"/>
      <c r="O587" s="157"/>
      <c r="P587" s="3"/>
      <c r="Q587" s="4"/>
      <c r="R587" s="4"/>
      <c r="S587" s="4"/>
      <c r="T587" s="4"/>
      <c r="U587" s="3"/>
      <c r="V587" s="3"/>
      <c r="W587" s="3"/>
      <c r="X587" s="3"/>
      <c r="Y587" s="3"/>
      <c r="Z587" s="3"/>
      <c r="AA587" s="3"/>
      <c r="AB587" s="3"/>
      <c r="AC587" s="3"/>
      <c r="AD587" s="3"/>
      <c r="AE587" s="3"/>
      <c r="AF587" s="3"/>
      <c r="AG587" s="3"/>
      <c r="AH587" s="3"/>
      <c r="AI587" s="3"/>
    </row>
    <row r="588" spans="1:35" ht="12.75">
      <c r="A588" s="3"/>
      <c r="B588" s="3"/>
      <c r="C588" s="3"/>
      <c r="D588" s="3"/>
      <c r="E588" s="3"/>
      <c r="F588" s="3"/>
      <c r="G588" s="156"/>
      <c r="H588" s="3"/>
      <c r="I588" s="3"/>
      <c r="J588" s="3"/>
      <c r="K588" s="3"/>
      <c r="L588" s="3"/>
      <c r="M588" s="4"/>
      <c r="N588" s="319"/>
      <c r="O588" s="157"/>
      <c r="P588" s="3"/>
      <c r="Q588" s="4"/>
      <c r="R588" s="4"/>
      <c r="S588" s="4"/>
      <c r="T588" s="4"/>
      <c r="U588" s="3"/>
      <c r="V588" s="3"/>
      <c r="W588" s="3"/>
      <c r="X588" s="3"/>
      <c r="Y588" s="3"/>
      <c r="Z588" s="3"/>
      <c r="AA588" s="3"/>
      <c r="AB588" s="3"/>
      <c r="AC588" s="3"/>
      <c r="AD588" s="3"/>
      <c r="AE588" s="3"/>
      <c r="AF588" s="3"/>
      <c r="AG588" s="3"/>
      <c r="AH588" s="3"/>
      <c r="AI588" s="3"/>
    </row>
    <row r="589" spans="1:35" ht="12.75">
      <c r="A589" s="3"/>
      <c r="B589" s="3"/>
      <c r="C589" s="3"/>
      <c r="D589" s="3"/>
      <c r="E589" s="3"/>
      <c r="F589" s="3"/>
      <c r="G589" s="156"/>
      <c r="H589" s="3"/>
      <c r="I589" s="3"/>
      <c r="J589" s="3"/>
      <c r="K589" s="3"/>
      <c r="L589" s="3"/>
      <c r="M589" s="4"/>
      <c r="N589" s="319"/>
      <c r="O589" s="157"/>
      <c r="P589" s="3"/>
      <c r="Q589" s="4"/>
      <c r="R589" s="4"/>
      <c r="S589" s="4"/>
      <c r="T589" s="4"/>
      <c r="U589" s="3"/>
      <c r="V589" s="3"/>
      <c r="W589" s="3"/>
      <c r="X589" s="3"/>
      <c r="Y589" s="3"/>
      <c r="Z589" s="3"/>
      <c r="AA589" s="3"/>
      <c r="AB589" s="3"/>
      <c r="AC589" s="3"/>
      <c r="AD589" s="3"/>
      <c r="AE589" s="3"/>
      <c r="AF589" s="3"/>
      <c r="AG589" s="3"/>
      <c r="AH589" s="3"/>
      <c r="AI589" s="3"/>
    </row>
    <row r="590" spans="1:35" ht="12.75">
      <c r="A590" s="3"/>
      <c r="B590" s="3"/>
      <c r="C590" s="3"/>
      <c r="D590" s="3"/>
      <c r="E590" s="3"/>
      <c r="F590" s="3"/>
      <c r="G590" s="156"/>
      <c r="H590" s="3"/>
      <c r="I590" s="3"/>
      <c r="J590" s="3"/>
      <c r="K590" s="3"/>
      <c r="L590" s="3"/>
      <c r="M590" s="4"/>
      <c r="N590" s="319"/>
      <c r="O590" s="157"/>
      <c r="P590" s="3"/>
      <c r="Q590" s="4"/>
      <c r="R590" s="4"/>
      <c r="S590" s="4"/>
      <c r="T590" s="4"/>
      <c r="U590" s="3"/>
      <c r="V590" s="3"/>
      <c r="W590" s="3"/>
      <c r="X590" s="3"/>
      <c r="Y590" s="3"/>
      <c r="Z590" s="3"/>
      <c r="AA590" s="3"/>
      <c r="AB590" s="3"/>
      <c r="AC590" s="3"/>
      <c r="AD590" s="3"/>
      <c r="AE590" s="3"/>
      <c r="AF590" s="3"/>
      <c r="AG590" s="3"/>
      <c r="AH590" s="3"/>
      <c r="AI590" s="3"/>
    </row>
    <row r="591" spans="1:35" ht="12.75">
      <c r="A591" s="3"/>
      <c r="B591" s="3"/>
      <c r="C591" s="3"/>
      <c r="D591" s="3"/>
      <c r="E591" s="3"/>
      <c r="F591" s="3"/>
      <c r="G591" s="156"/>
      <c r="H591" s="3"/>
      <c r="I591" s="3"/>
      <c r="J591" s="3"/>
      <c r="K591" s="3"/>
      <c r="L591" s="3"/>
      <c r="M591" s="4"/>
      <c r="N591" s="319"/>
      <c r="O591" s="157"/>
      <c r="P591" s="3"/>
      <c r="Q591" s="4"/>
      <c r="R591" s="4"/>
      <c r="S591" s="4"/>
      <c r="T591" s="4"/>
      <c r="U591" s="3"/>
      <c r="V591" s="3"/>
      <c r="W591" s="3"/>
      <c r="X591" s="3"/>
      <c r="Y591" s="3"/>
      <c r="Z591" s="3"/>
      <c r="AA591" s="3"/>
      <c r="AB591" s="3"/>
      <c r="AC591" s="3"/>
      <c r="AD591" s="3"/>
      <c r="AE591" s="3"/>
      <c r="AF591" s="3"/>
      <c r="AG591" s="3"/>
      <c r="AH591" s="3"/>
      <c r="AI591" s="3"/>
    </row>
    <row r="592" spans="1:35" ht="12.75">
      <c r="A592" s="3"/>
      <c r="B592" s="3"/>
      <c r="C592" s="3"/>
      <c r="D592" s="3"/>
      <c r="E592" s="3"/>
      <c r="F592" s="3"/>
      <c r="G592" s="156"/>
      <c r="H592" s="3"/>
      <c r="I592" s="3"/>
      <c r="J592" s="3"/>
      <c r="K592" s="3"/>
      <c r="L592" s="3"/>
      <c r="M592" s="4"/>
      <c r="N592" s="319"/>
      <c r="O592" s="157"/>
      <c r="P592" s="3"/>
      <c r="Q592" s="4"/>
      <c r="R592" s="4"/>
      <c r="S592" s="4"/>
      <c r="T592" s="4"/>
      <c r="U592" s="3"/>
      <c r="V592" s="3"/>
      <c r="W592" s="3"/>
      <c r="X592" s="3"/>
      <c r="Y592" s="3"/>
      <c r="Z592" s="3"/>
      <c r="AA592" s="3"/>
      <c r="AB592" s="3"/>
      <c r="AC592" s="3"/>
      <c r="AD592" s="3"/>
      <c r="AE592" s="3"/>
      <c r="AF592" s="3"/>
      <c r="AG592" s="3"/>
      <c r="AH592" s="3"/>
      <c r="AI592" s="3"/>
    </row>
    <row r="593" spans="1:35" ht="12.75">
      <c r="A593" s="3"/>
      <c r="B593" s="3"/>
      <c r="C593" s="3"/>
      <c r="D593" s="3"/>
      <c r="E593" s="3"/>
      <c r="F593" s="3"/>
      <c r="G593" s="156"/>
      <c r="H593" s="3"/>
      <c r="I593" s="3"/>
      <c r="J593" s="3"/>
      <c r="K593" s="3"/>
      <c r="L593" s="3"/>
      <c r="M593" s="4"/>
      <c r="N593" s="319"/>
      <c r="O593" s="157"/>
      <c r="P593" s="3"/>
      <c r="Q593" s="4"/>
      <c r="R593" s="4"/>
      <c r="S593" s="4"/>
      <c r="T593" s="4"/>
      <c r="U593" s="3"/>
      <c r="V593" s="3"/>
      <c r="W593" s="3"/>
      <c r="X593" s="3"/>
      <c r="Y593" s="3"/>
      <c r="Z593" s="3"/>
      <c r="AA593" s="3"/>
      <c r="AB593" s="3"/>
      <c r="AC593" s="3"/>
      <c r="AD593" s="3"/>
      <c r="AE593" s="3"/>
      <c r="AF593" s="3"/>
      <c r="AG593" s="3"/>
      <c r="AH593" s="3"/>
      <c r="AI593" s="3"/>
    </row>
    <row r="594" spans="1:35" ht="12.75">
      <c r="A594" s="3"/>
      <c r="B594" s="3"/>
      <c r="C594" s="3"/>
      <c r="D594" s="3"/>
      <c r="E594" s="3"/>
      <c r="F594" s="3"/>
      <c r="G594" s="156"/>
      <c r="H594" s="3"/>
      <c r="I594" s="3"/>
      <c r="J594" s="3"/>
      <c r="K594" s="3"/>
      <c r="L594" s="3"/>
      <c r="M594" s="4"/>
      <c r="N594" s="319"/>
      <c r="O594" s="157"/>
      <c r="P594" s="3"/>
      <c r="Q594" s="4"/>
      <c r="R594" s="4"/>
      <c r="S594" s="4"/>
      <c r="T594" s="4"/>
      <c r="U594" s="3"/>
      <c r="V594" s="3"/>
      <c r="W594" s="3"/>
      <c r="X594" s="3"/>
      <c r="Y594" s="3"/>
      <c r="Z594" s="3"/>
      <c r="AA594" s="3"/>
      <c r="AB594" s="3"/>
      <c r="AC594" s="3"/>
      <c r="AD594" s="3"/>
      <c r="AE594" s="3"/>
      <c r="AF594" s="3"/>
      <c r="AG594" s="3"/>
      <c r="AH594" s="3"/>
      <c r="AI594" s="3"/>
    </row>
    <row r="595" spans="1:35" ht="12.75">
      <c r="A595" s="3"/>
      <c r="B595" s="3"/>
      <c r="C595" s="3"/>
      <c r="D595" s="3"/>
      <c r="E595" s="3"/>
      <c r="F595" s="3"/>
      <c r="G595" s="156"/>
      <c r="H595" s="3"/>
      <c r="I595" s="3"/>
      <c r="J595" s="3"/>
      <c r="K595" s="3"/>
      <c r="L595" s="3"/>
      <c r="M595" s="4"/>
      <c r="N595" s="319"/>
      <c r="O595" s="157"/>
      <c r="P595" s="3"/>
      <c r="Q595" s="4"/>
      <c r="R595" s="4"/>
      <c r="S595" s="4"/>
      <c r="T595" s="4"/>
      <c r="U595" s="3"/>
      <c r="V595" s="3"/>
      <c r="W595" s="3"/>
      <c r="X595" s="3"/>
      <c r="Y595" s="3"/>
      <c r="Z595" s="3"/>
      <c r="AA595" s="3"/>
      <c r="AB595" s="3"/>
      <c r="AC595" s="3"/>
      <c r="AD595" s="3"/>
      <c r="AE595" s="3"/>
      <c r="AF595" s="3"/>
      <c r="AG595" s="3"/>
      <c r="AH595" s="3"/>
      <c r="AI595" s="3"/>
    </row>
    <row r="596" spans="1:35" ht="12.75">
      <c r="A596" s="3"/>
      <c r="B596" s="3"/>
      <c r="C596" s="3"/>
      <c r="D596" s="3"/>
      <c r="E596" s="3"/>
      <c r="F596" s="3"/>
      <c r="G596" s="156"/>
      <c r="H596" s="3"/>
      <c r="I596" s="3"/>
      <c r="J596" s="3"/>
      <c r="K596" s="3"/>
      <c r="L596" s="3"/>
      <c r="M596" s="4"/>
      <c r="N596" s="319"/>
      <c r="O596" s="157"/>
      <c r="P596" s="3"/>
      <c r="Q596" s="4"/>
      <c r="R596" s="4"/>
      <c r="S596" s="4"/>
      <c r="T596" s="4"/>
      <c r="U596" s="3"/>
      <c r="V596" s="3"/>
      <c r="W596" s="3"/>
      <c r="X596" s="3"/>
      <c r="Y596" s="3"/>
      <c r="Z596" s="3"/>
      <c r="AA596" s="3"/>
      <c r="AB596" s="3"/>
      <c r="AC596" s="3"/>
      <c r="AD596" s="3"/>
      <c r="AE596" s="3"/>
      <c r="AF596" s="3"/>
      <c r="AG596" s="3"/>
      <c r="AH596" s="3"/>
      <c r="AI596" s="3"/>
    </row>
    <row r="597" spans="1:35" ht="12.75">
      <c r="A597" s="3"/>
      <c r="B597" s="3"/>
      <c r="C597" s="3"/>
      <c r="D597" s="3"/>
      <c r="E597" s="3"/>
      <c r="F597" s="3"/>
      <c r="G597" s="156"/>
      <c r="H597" s="3"/>
      <c r="I597" s="3"/>
      <c r="J597" s="3"/>
      <c r="K597" s="3"/>
      <c r="L597" s="3"/>
      <c r="M597" s="4"/>
      <c r="N597" s="319"/>
      <c r="O597" s="157"/>
      <c r="P597" s="3"/>
      <c r="Q597" s="4"/>
      <c r="R597" s="4"/>
      <c r="S597" s="4"/>
      <c r="T597" s="4"/>
      <c r="U597" s="3"/>
      <c r="V597" s="3"/>
      <c r="W597" s="3"/>
      <c r="X597" s="3"/>
      <c r="Y597" s="3"/>
      <c r="Z597" s="3"/>
      <c r="AA597" s="3"/>
      <c r="AB597" s="3"/>
      <c r="AC597" s="3"/>
      <c r="AD597" s="3"/>
      <c r="AE597" s="3"/>
      <c r="AF597" s="3"/>
      <c r="AG597" s="3"/>
      <c r="AH597" s="3"/>
      <c r="AI597" s="3"/>
    </row>
    <row r="598" spans="1:35" ht="12.75">
      <c r="A598" s="3"/>
      <c r="B598" s="3"/>
      <c r="C598" s="3"/>
      <c r="D598" s="3"/>
      <c r="E598" s="3"/>
      <c r="F598" s="3"/>
      <c r="G598" s="156"/>
      <c r="H598" s="3"/>
      <c r="I598" s="3"/>
      <c r="J598" s="3"/>
      <c r="K598" s="3"/>
      <c r="L598" s="3"/>
      <c r="M598" s="4"/>
      <c r="N598" s="319"/>
      <c r="O598" s="157"/>
      <c r="P598" s="3"/>
      <c r="Q598" s="4"/>
      <c r="R598" s="4"/>
      <c r="S598" s="4"/>
      <c r="T598" s="4"/>
      <c r="U598" s="3"/>
      <c r="V598" s="3"/>
      <c r="W598" s="3"/>
      <c r="X598" s="3"/>
      <c r="Y598" s="3"/>
      <c r="Z598" s="3"/>
      <c r="AA598" s="3"/>
      <c r="AB598" s="3"/>
      <c r="AC598" s="3"/>
      <c r="AD598" s="3"/>
      <c r="AE598" s="3"/>
      <c r="AF598" s="3"/>
      <c r="AG598" s="3"/>
      <c r="AH598" s="3"/>
      <c r="AI598" s="3"/>
    </row>
    <row r="599" spans="1:35" ht="12.75">
      <c r="A599" s="3"/>
      <c r="B599" s="3"/>
      <c r="C599" s="3"/>
      <c r="D599" s="3"/>
      <c r="E599" s="3"/>
      <c r="F599" s="3"/>
      <c r="G599" s="156"/>
      <c r="H599" s="3"/>
      <c r="I599" s="3"/>
      <c r="J599" s="3"/>
      <c r="K599" s="3"/>
      <c r="L599" s="3"/>
      <c r="M599" s="4"/>
      <c r="N599" s="319"/>
      <c r="O599" s="157"/>
      <c r="P599" s="3"/>
      <c r="Q599" s="4"/>
      <c r="R599" s="4"/>
      <c r="S599" s="4"/>
      <c r="T599" s="4"/>
      <c r="U599" s="3"/>
      <c r="V599" s="3"/>
      <c r="W599" s="3"/>
      <c r="X599" s="3"/>
      <c r="Y599" s="3"/>
      <c r="Z599" s="3"/>
      <c r="AA599" s="3"/>
      <c r="AB599" s="3"/>
      <c r="AC599" s="3"/>
      <c r="AD599" s="3"/>
      <c r="AE599" s="3"/>
      <c r="AF599" s="3"/>
      <c r="AG599" s="3"/>
      <c r="AH599" s="3"/>
      <c r="AI599" s="3"/>
    </row>
    <row r="600" spans="1:35" ht="12.75">
      <c r="A600" s="3"/>
      <c r="B600" s="3"/>
      <c r="C600" s="3"/>
      <c r="D600" s="3"/>
      <c r="E600" s="3"/>
      <c r="F600" s="3"/>
      <c r="G600" s="156"/>
      <c r="H600" s="3"/>
      <c r="I600" s="3"/>
      <c r="J600" s="3"/>
      <c r="K600" s="3"/>
      <c r="L600" s="3"/>
      <c r="M600" s="4"/>
      <c r="N600" s="319"/>
      <c r="O600" s="157"/>
      <c r="P600" s="3"/>
      <c r="Q600" s="4"/>
      <c r="R600" s="4"/>
      <c r="S600" s="4"/>
      <c r="T600" s="4"/>
      <c r="U600" s="3"/>
      <c r="V600" s="3"/>
      <c r="W600" s="3"/>
      <c r="X600" s="3"/>
      <c r="Y600" s="3"/>
      <c r="Z600" s="3"/>
      <c r="AA600" s="3"/>
      <c r="AB600" s="3"/>
      <c r="AC600" s="3"/>
      <c r="AD600" s="3"/>
      <c r="AE600" s="3"/>
      <c r="AF600" s="3"/>
      <c r="AG600" s="3"/>
      <c r="AH600" s="3"/>
      <c r="AI600" s="3"/>
    </row>
    <row r="601" spans="1:35" ht="12.75">
      <c r="A601" s="3"/>
      <c r="B601" s="3"/>
      <c r="C601" s="3"/>
      <c r="D601" s="3"/>
      <c r="E601" s="3"/>
      <c r="F601" s="3"/>
      <c r="G601" s="156"/>
      <c r="H601" s="3"/>
      <c r="I601" s="3"/>
      <c r="J601" s="3"/>
      <c r="K601" s="3"/>
      <c r="L601" s="3"/>
      <c r="M601" s="4"/>
      <c r="N601" s="319"/>
      <c r="O601" s="157"/>
      <c r="P601" s="3"/>
      <c r="Q601" s="4"/>
      <c r="R601" s="4"/>
      <c r="S601" s="4"/>
      <c r="T601" s="4"/>
      <c r="U601" s="3"/>
      <c r="V601" s="3"/>
      <c r="W601" s="3"/>
      <c r="X601" s="3"/>
      <c r="Y601" s="3"/>
      <c r="Z601" s="3"/>
      <c r="AA601" s="3"/>
      <c r="AB601" s="3"/>
      <c r="AC601" s="3"/>
      <c r="AD601" s="3"/>
      <c r="AE601" s="3"/>
      <c r="AF601" s="3"/>
      <c r="AG601" s="3"/>
      <c r="AH601" s="3"/>
      <c r="AI601" s="3"/>
    </row>
    <row r="602" spans="1:35" ht="12.75">
      <c r="A602" s="3"/>
      <c r="B602" s="3"/>
      <c r="C602" s="3"/>
      <c r="D602" s="3"/>
      <c r="E602" s="3"/>
      <c r="F602" s="3"/>
      <c r="G602" s="156"/>
      <c r="H602" s="3"/>
      <c r="I602" s="3"/>
      <c r="J602" s="3"/>
      <c r="K602" s="3"/>
      <c r="L602" s="3"/>
      <c r="M602" s="4"/>
      <c r="N602" s="319"/>
      <c r="O602" s="157"/>
      <c r="P602" s="3"/>
      <c r="Q602" s="4"/>
      <c r="R602" s="4"/>
      <c r="S602" s="4"/>
      <c r="T602" s="4"/>
      <c r="U602" s="3"/>
      <c r="V602" s="3"/>
      <c r="W602" s="3"/>
      <c r="X602" s="3"/>
      <c r="Y602" s="3"/>
      <c r="Z602" s="3"/>
      <c r="AA602" s="3"/>
      <c r="AB602" s="3"/>
      <c r="AC602" s="3"/>
      <c r="AD602" s="3"/>
      <c r="AE602" s="3"/>
      <c r="AF602" s="3"/>
      <c r="AG602" s="3"/>
      <c r="AH602" s="3"/>
      <c r="AI602" s="3"/>
    </row>
    <row r="603" spans="1:35" ht="12.75">
      <c r="A603" s="3"/>
      <c r="B603" s="3"/>
      <c r="C603" s="3"/>
      <c r="D603" s="3"/>
      <c r="E603" s="3"/>
      <c r="F603" s="3"/>
      <c r="G603" s="156"/>
      <c r="H603" s="3"/>
      <c r="I603" s="3"/>
      <c r="J603" s="3"/>
      <c r="K603" s="3"/>
      <c r="L603" s="3"/>
      <c r="M603" s="4"/>
      <c r="N603" s="319"/>
      <c r="O603" s="157"/>
      <c r="P603" s="3"/>
      <c r="Q603" s="4"/>
      <c r="R603" s="4"/>
      <c r="S603" s="4"/>
      <c r="T603" s="4"/>
      <c r="U603" s="3"/>
      <c r="V603" s="3"/>
      <c r="W603" s="3"/>
      <c r="X603" s="3"/>
      <c r="Y603" s="3"/>
      <c r="Z603" s="3"/>
      <c r="AA603" s="3"/>
      <c r="AB603" s="3"/>
      <c r="AC603" s="3"/>
      <c r="AD603" s="3"/>
      <c r="AE603" s="3"/>
      <c r="AF603" s="3"/>
      <c r="AG603" s="3"/>
      <c r="AH603" s="3"/>
      <c r="AI603" s="3"/>
    </row>
    <row r="604" spans="1:35" ht="12.75">
      <c r="A604" s="3"/>
      <c r="B604" s="3"/>
      <c r="C604" s="3"/>
      <c r="D604" s="3"/>
      <c r="E604" s="3"/>
      <c r="F604" s="3"/>
      <c r="G604" s="156"/>
      <c r="H604" s="3"/>
      <c r="I604" s="3"/>
      <c r="J604" s="3"/>
      <c r="K604" s="3"/>
      <c r="L604" s="3"/>
      <c r="M604" s="4"/>
      <c r="N604" s="319"/>
      <c r="O604" s="157"/>
      <c r="P604" s="3"/>
      <c r="Q604" s="4"/>
      <c r="R604" s="4"/>
      <c r="S604" s="4"/>
      <c r="T604" s="4"/>
      <c r="U604" s="3"/>
      <c r="V604" s="3"/>
      <c r="W604" s="3"/>
      <c r="X604" s="3"/>
      <c r="Y604" s="3"/>
      <c r="Z604" s="3"/>
      <c r="AA604" s="3"/>
      <c r="AB604" s="3"/>
      <c r="AC604" s="3"/>
      <c r="AD604" s="3"/>
      <c r="AE604" s="3"/>
      <c r="AF604" s="3"/>
      <c r="AG604" s="3"/>
      <c r="AH604" s="3"/>
      <c r="AI604" s="3"/>
    </row>
    <row r="605" spans="1:35" ht="12.75">
      <c r="A605" s="3"/>
      <c r="B605" s="3"/>
      <c r="C605" s="3"/>
      <c r="D605" s="3"/>
      <c r="E605" s="3"/>
      <c r="F605" s="3"/>
      <c r="G605" s="156"/>
      <c r="H605" s="3"/>
      <c r="I605" s="3"/>
      <c r="J605" s="3"/>
      <c r="K605" s="3"/>
      <c r="L605" s="3"/>
      <c r="M605" s="4"/>
      <c r="N605" s="319"/>
      <c r="O605" s="157"/>
      <c r="P605" s="3"/>
      <c r="Q605" s="4"/>
      <c r="R605" s="4"/>
      <c r="S605" s="4"/>
      <c r="T605" s="4"/>
      <c r="U605" s="3"/>
      <c r="V605" s="3"/>
      <c r="W605" s="3"/>
      <c r="X605" s="3"/>
      <c r="Y605" s="3"/>
      <c r="Z605" s="3"/>
      <c r="AA605" s="3"/>
      <c r="AB605" s="3"/>
      <c r="AC605" s="3"/>
      <c r="AD605" s="3"/>
      <c r="AE605" s="3"/>
      <c r="AF605" s="3"/>
      <c r="AG605" s="3"/>
      <c r="AH605" s="3"/>
      <c r="AI605" s="3"/>
    </row>
    <row r="606" spans="1:35" ht="12.75">
      <c r="A606" s="3"/>
      <c r="B606" s="3"/>
      <c r="C606" s="3"/>
      <c r="D606" s="3"/>
      <c r="E606" s="3"/>
      <c r="F606" s="3"/>
      <c r="G606" s="156"/>
      <c r="H606" s="3"/>
      <c r="I606" s="3"/>
      <c r="J606" s="3"/>
      <c r="K606" s="3"/>
      <c r="L606" s="3"/>
      <c r="M606" s="4"/>
      <c r="N606" s="319"/>
      <c r="O606" s="157"/>
      <c r="P606" s="3"/>
      <c r="Q606" s="4"/>
      <c r="R606" s="4"/>
      <c r="S606" s="4"/>
      <c r="T606" s="4"/>
      <c r="U606" s="3"/>
      <c r="V606" s="3"/>
      <c r="W606" s="3"/>
      <c r="X606" s="3"/>
      <c r="Y606" s="3"/>
      <c r="Z606" s="3"/>
      <c r="AA606" s="3"/>
      <c r="AB606" s="3"/>
      <c r="AC606" s="3"/>
      <c r="AD606" s="3"/>
      <c r="AE606" s="3"/>
      <c r="AF606" s="3"/>
      <c r="AG606" s="3"/>
      <c r="AH606" s="3"/>
      <c r="AI606" s="3"/>
    </row>
    <row r="607" spans="1:35" ht="12.75">
      <c r="A607" s="3"/>
      <c r="B607" s="3"/>
      <c r="C607" s="3"/>
      <c r="D607" s="3"/>
      <c r="E607" s="3"/>
      <c r="F607" s="3"/>
      <c r="G607" s="156"/>
      <c r="H607" s="3"/>
      <c r="I607" s="3"/>
      <c r="J607" s="3"/>
      <c r="K607" s="3"/>
      <c r="L607" s="3"/>
      <c r="M607" s="4"/>
      <c r="N607" s="319"/>
      <c r="O607" s="157"/>
      <c r="P607" s="3"/>
      <c r="Q607" s="4"/>
      <c r="R607" s="4"/>
      <c r="S607" s="4"/>
      <c r="T607" s="4"/>
      <c r="U607" s="3"/>
      <c r="V607" s="3"/>
      <c r="W607" s="3"/>
      <c r="X607" s="3"/>
      <c r="Y607" s="3"/>
      <c r="Z607" s="3"/>
      <c r="AA607" s="3"/>
      <c r="AB607" s="3"/>
      <c r="AC607" s="3"/>
      <c r="AD607" s="3"/>
      <c r="AE607" s="3"/>
      <c r="AF607" s="3"/>
      <c r="AG607" s="3"/>
      <c r="AH607" s="3"/>
      <c r="AI607" s="3"/>
    </row>
    <row r="608" spans="1:35" ht="12.75">
      <c r="A608" s="3"/>
      <c r="B608" s="3"/>
      <c r="C608" s="3"/>
      <c r="D608" s="3"/>
      <c r="E608" s="3"/>
      <c r="F608" s="3"/>
      <c r="G608" s="156"/>
      <c r="H608" s="3"/>
      <c r="I608" s="3"/>
      <c r="J608" s="3"/>
      <c r="K608" s="3"/>
      <c r="L608" s="3"/>
      <c r="M608" s="4"/>
      <c r="N608" s="319"/>
      <c r="O608" s="157"/>
      <c r="P608" s="3"/>
      <c r="Q608" s="4"/>
      <c r="R608" s="4"/>
      <c r="S608" s="4"/>
      <c r="T608" s="4"/>
      <c r="U608" s="3"/>
      <c r="V608" s="3"/>
      <c r="W608" s="3"/>
      <c r="X608" s="3"/>
      <c r="Y608" s="3"/>
      <c r="Z608" s="3"/>
      <c r="AA608" s="3"/>
      <c r="AB608" s="3"/>
      <c r="AC608" s="3"/>
      <c r="AD608" s="3"/>
      <c r="AE608" s="3"/>
      <c r="AF608" s="3"/>
      <c r="AG608" s="3"/>
      <c r="AH608" s="3"/>
      <c r="AI608" s="3"/>
    </row>
    <row r="609" spans="1:35" ht="12.75">
      <c r="A609" s="3"/>
      <c r="B609" s="3"/>
      <c r="C609" s="3"/>
      <c r="D609" s="3"/>
      <c r="E609" s="3"/>
      <c r="F609" s="3"/>
      <c r="G609" s="156"/>
      <c r="H609" s="3"/>
      <c r="I609" s="3"/>
      <c r="J609" s="3"/>
      <c r="K609" s="3"/>
      <c r="L609" s="3"/>
      <c r="M609" s="4"/>
      <c r="N609" s="319"/>
      <c r="O609" s="157"/>
      <c r="P609" s="3"/>
      <c r="Q609" s="4"/>
      <c r="R609" s="4"/>
      <c r="S609" s="4"/>
      <c r="T609" s="4"/>
      <c r="U609" s="3"/>
      <c r="V609" s="3"/>
      <c r="W609" s="3"/>
      <c r="X609" s="3"/>
      <c r="Y609" s="3"/>
      <c r="Z609" s="3"/>
      <c r="AA609" s="3"/>
      <c r="AB609" s="3"/>
      <c r="AC609" s="3"/>
      <c r="AD609" s="3"/>
      <c r="AE609" s="3"/>
      <c r="AF609" s="3"/>
      <c r="AG609" s="3"/>
      <c r="AH609" s="3"/>
      <c r="AI609" s="3"/>
    </row>
    <row r="610" spans="1:35" ht="12.75">
      <c r="A610" s="3"/>
      <c r="B610" s="3"/>
      <c r="C610" s="3"/>
      <c r="D610" s="3"/>
      <c r="E610" s="3"/>
      <c r="F610" s="3"/>
      <c r="G610" s="156"/>
      <c r="H610" s="3"/>
      <c r="I610" s="3"/>
      <c r="J610" s="3"/>
      <c r="K610" s="3"/>
      <c r="L610" s="3"/>
      <c r="M610" s="4"/>
      <c r="N610" s="319"/>
      <c r="O610" s="157"/>
      <c r="P610" s="3"/>
      <c r="Q610" s="4"/>
      <c r="R610" s="4"/>
      <c r="S610" s="4"/>
      <c r="T610" s="4"/>
      <c r="U610" s="3"/>
      <c r="V610" s="3"/>
      <c r="W610" s="3"/>
      <c r="X610" s="3"/>
      <c r="Y610" s="3"/>
      <c r="Z610" s="3"/>
      <c r="AA610" s="3"/>
      <c r="AB610" s="3"/>
      <c r="AC610" s="3"/>
      <c r="AD610" s="3"/>
      <c r="AE610" s="3"/>
      <c r="AF610" s="3"/>
      <c r="AG610" s="3"/>
      <c r="AH610" s="3"/>
      <c r="AI610" s="3"/>
    </row>
    <row r="611" spans="1:35" ht="12.75">
      <c r="A611" s="3"/>
      <c r="B611" s="3"/>
      <c r="C611" s="3"/>
      <c r="D611" s="3"/>
      <c r="E611" s="3"/>
      <c r="F611" s="3"/>
      <c r="G611" s="156"/>
      <c r="H611" s="3"/>
      <c r="I611" s="3"/>
      <c r="J611" s="3"/>
      <c r="K611" s="3"/>
      <c r="L611" s="3"/>
      <c r="M611" s="4"/>
      <c r="N611" s="319"/>
      <c r="O611" s="157"/>
      <c r="P611" s="3"/>
      <c r="Q611" s="4"/>
      <c r="R611" s="4"/>
      <c r="S611" s="4"/>
      <c r="T611" s="4"/>
      <c r="U611" s="3"/>
      <c r="V611" s="3"/>
      <c r="W611" s="3"/>
      <c r="X611" s="3"/>
      <c r="Y611" s="3"/>
      <c r="Z611" s="3"/>
      <c r="AA611" s="3"/>
      <c r="AB611" s="3"/>
      <c r="AC611" s="3"/>
      <c r="AD611" s="3"/>
      <c r="AE611" s="3"/>
      <c r="AF611" s="3"/>
      <c r="AG611" s="3"/>
      <c r="AH611" s="3"/>
      <c r="AI611" s="3"/>
    </row>
    <row r="612" spans="1:35" ht="12.75">
      <c r="A612" s="3"/>
      <c r="B612" s="3"/>
      <c r="C612" s="3"/>
      <c r="D612" s="3"/>
      <c r="E612" s="3"/>
      <c r="F612" s="3"/>
      <c r="G612" s="156"/>
      <c r="H612" s="3"/>
      <c r="I612" s="3"/>
      <c r="J612" s="3"/>
      <c r="K612" s="3"/>
      <c r="L612" s="3"/>
      <c r="M612" s="4"/>
      <c r="N612" s="319"/>
      <c r="O612" s="157"/>
      <c r="P612" s="3"/>
      <c r="Q612" s="4"/>
      <c r="R612" s="4"/>
      <c r="S612" s="4"/>
      <c r="T612" s="4"/>
      <c r="U612" s="3"/>
      <c r="V612" s="3"/>
      <c r="W612" s="3"/>
      <c r="X612" s="3"/>
      <c r="Y612" s="3"/>
      <c r="Z612" s="3"/>
      <c r="AA612" s="3"/>
      <c r="AB612" s="3"/>
      <c r="AC612" s="3"/>
      <c r="AD612" s="3"/>
      <c r="AE612" s="3"/>
      <c r="AF612" s="3"/>
      <c r="AG612" s="3"/>
      <c r="AH612" s="3"/>
      <c r="AI612" s="3"/>
    </row>
    <row r="613" spans="1:35" ht="12.75">
      <c r="A613" s="3"/>
      <c r="B613" s="3"/>
      <c r="C613" s="3"/>
      <c r="D613" s="3"/>
      <c r="E613" s="3"/>
      <c r="F613" s="3"/>
      <c r="G613" s="156"/>
      <c r="H613" s="3"/>
      <c r="I613" s="3"/>
      <c r="J613" s="3"/>
      <c r="K613" s="3"/>
      <c r="L613" s="3"/>
      <c r="M613" s="4"/>
      <c r="N613" s="319"/>
      <c r="O613" s="157"/>
      <c r="P613" s="3"/>
      <c r="Q613" s="4"/>
      <c r="R613" s="4"/>
      <c r="S613" s="4"/>
      <c r="T613" s="4"/>
      <c r="U613" s="3"/>
      <c r="V613" s="3"/>
      <c r="W613" s="3"/>
      <c r="X613" s="3"/>
      <c r="Y613" s="3"/>
      <c r="Z613" s="3"/>
      <c r="AA613" s="3"/>
      <c r="AB613" s="3"/>
      <c r="AC613" s="3"/>
      <c r="AD613" s="3"/>
      <c r="AE613" s="3"/>
      <c r="AF613" s="3"/>
      <c r="AG613" s="3"/>
      <c r="AH613" s="3"/>
      <c r="AI613" s="3"/>
    </row>
    <row r="614" spans="1:35" ht="12.75">
      <c r="A614" s="3"/>
      <c r="B614" s="3"/>
      <c r="C614" s="3"/>
      <c r="D614" s="3"/>
      <c r="E614" s="3"/>
      <c r="F614" s="3"/>
      <c r="G614" s="156"/>
      <c r="H614" s="3"/>
      <c r="I614" s="3"/>
      <c r="J614" s="3"/>
      <c r="K614" s="3"/>
      <c r="L614" s="3"/>
      <c r="M614" s="4"/>
      <c r="N614" s="319"/>
      <c r="O614" s="157"/>
      <c r="P614" s="3"/>
      <c r="Q614" s="4"/>
      <c r="R614" s="4"/>
      <c r="S614" s="4"/>
      <c r="T614" s="4"/>
      <c r="U614" s="3"/>
      <c r="V614" s="3"/>
      <c r="W614" s="3"/>
      <c r="X614" s="3"/>
      <c r="Y614" s="3"/>
      <c r="Z614" s="3"/>
      <c r="AA614" s="3"/>
      <c r="AB614" s="3"/>
      <c r="AC614" s="3"/>
      <c r="AD614" s="3"/>
      <c r="AE614" s="3"/>
      <c r="AF614" s="3"/>
      <c r="AG614" s="3"/>
      <c r="AH614" s="3"/>
      <c r="AI614" s="3"/>
    </row>
    <row r="615" spans="1:35" ht="12.75">
      <c r="A615" s="3"/>
      <c r="B615" s="3"/>
      <c r="C615" s="3"/>
      <c r="D615" s="3"/>
      <c r="E615" s="3"/>
      <c r="F615" s="3"/>
      <c r="G615" s="156"/>
      <c r="H615" s="3"/>
      <c r="I615" s="3"/>
      <c r="J615" s="3"/>
      <c r="K615" s="3"/>
      <c r="L615" s="3"/>
      <c r="M615" s="4"/>
      <c r="N615" s="319"/>
      <c r="O615" s="157"/>
      <c r="P615" s="3"/>
      <c r="Q615" s="4"/>
      <c r="R615" s="4"/>
      <c r="S615" s="4"/>
      <c r="T615" s="4"/>
      <c r="U615" s="3"/>
      <c r="V615" s="3"/>
      <c r="W615" s="3"/>
      <c r="X615" s="3"/>
      <c r="Y615" s="3"/>
      <c r="Z615" s="3"/>
      <c r="AA615" s="3"/>
      <c r="AB615" s="3"/>
      <c r="AC615" s="3"/>
      <c r="AD615" s="3"/>
      <c r="AE615" s="3"/>
      <c r="AF615" s="3"/>
      <c r="AG615" s="3"/>
      <c r="AH615" s="3"/>
      <c r="AI615" s="3"/>
    </row>
    <row r="616" spans="1:35" ht="12.75">
      <c r="A616" s="3"/>
      <c r="B616" s="3"/>
      <c r="C616" s="3"/>
      <c r="D616" s="3"/>
      <c r="E616" s="3"/>
      <c r="F616" s="3"/>
      <c r="G616" s="156"/>
      <c r="H616" s="3"/>
      <c r="I616" s="3"/>
      <c r="J616" s="3"/>
      <c r="K616" s="3"/>
      <c r="L616" s="3"/>
      <c r="M616" s="4"/>
      <c r="N616" s="319"/>
      <c r="O616" s="157"/>
      <c r="P616" s="3"/>
      <c r="Q616" s="4"/>
      <c r="R616" s="4"/>
      <c r="S616" s="4"/>
      <c r="T616" s="4"/>
      <c r="U616" s="3"/>
      <c r="V616" s="3"/>
      <c r="W616" s="3"/>
      <c r="X616" s="3"/>
      <c r="Y616" s="3"/>
      <c r="Z616" s="3"/>
      <c r="AA616" s="3"/>
      <c r="AB616" s="3"/>
      <c r="AC616" s="3"/>
      <c r="AD616" s="3"/>
      <c r="AE616" s="3"/>
      <c r="AF616" s="3"/>
      <c r="AG616" s="3"/>
      <c r="AH616" s="3"/>
      <c r="AI616" s="3"/>
    </row>
    <row r="617" spans="1:35" ht="12.75">
      <c r="A617" s="3"/>
      <c r="B617" s="3"/>
      <c r="C617" s="3"/>
      <c r="D617" s="3"/>
      <c r="E617" s="3"/>
      <c r="F617" s="3"/>
      <c r="G617" s="156"/>
      <c r="H617" s="3"/>
      <c r="I617" s="3"/>
      <c r="J617" s="3"/>
      <c r="K617" s="3"/>
      <c r="L617" s="3"/>
      <c r="M617" s="4"/>
      <c r="N617" s="319"/>
      <c r="O617" s="157"/>
      <c r="P617" s="3"/>
      <c r="Q617" s="4"/>
      <c r="R617" s="4"/>
      <c r="S617" s="4"/>
      <c r="T617" s="4"/>
      <c r="U617" s="3"/>
      <c r="V617" s="3"/>
      <c r="W617" s="3"/>
      <c r="X617" s="3"/>
      <c r="Y617" s="3"/>
      <c r="Z617" s="3"/>
      <c r="AA617" s="3"/>
      <c r="AB617" s="3"/>
      <c r="AC617" s="3"/>
      <c r="AD617" s="3"/>
      <c r="AE617" s="3"/>
      <c r="AF617" s="3"/>
      <c r="AG617" s="3"/>
      <c r="AH617" s="3"/>
      <c r="AI617" s="3"/>
    </row>
    <row r="618" spans="1:35" ht="12.75">
      <c r="A618" s="3"/>
      <c r="B618" s="3"/>
      <c r="C618" s="3"/>
      <c r="D618" s="3"/>
      <c r="E618" s="3"/>
      <c r="F618" s="3"/>
      <c r="G618" s="156"/>
      <c r="H618" s="3"/>
      <c r="I618" s="3"/>
      <c r="J618" s="3"/>
      <c r="K618" s="3"/>
      <c r="L618" s="3"/>
      <c r="M618" s="4"/>
      <c r="N618" s="319"/>
      <c r="O618" s="157"/>
      <c r="P618" s="3"/>
      <c r="Q618" s="4"/>
      <c r="R618" s="4"/>
      <c r="S618" s="4"/>
      <c r="T618" s="4"/>
      <c r="U618" s="3"/>
      <c r="V618" s="3"/>
      <c r="W618" s="3"/>
      <c r="X618" s="3"/>
      <c r="Y618" s="3"/>
      <c r="Z618" s="3"/>
      <c r="AA618" s="3"/>
      <c r="AB618" s="3"/>
      <c r="AC618" s="3"/>
      <c r="AD618" s="3"/>
      <c r="AE618" s="3"/>
      <c r="AF618" s="3"/>
      <c r="AG618" s="3"/>
      <c r="AH618" s="3"/>
      <c r="AI618" s="3"/>
    </row>
    <row r="619" spans="1:35" ht="12.75">
      <c r="A619" s="3"/>
      <c r="B619" s="3"/>
      <c r="C619" s="3"/>
      <c r="D619" s="3"/>
      <c r="E619" s="3"/>
      <c r="F619" s="3"/>
      <c r="G619" s="156"/>
      <c r="H619" s="3"/>
      <c r="I619" s="3"/>
      <c r="J619" s="3"/>
      <c r="K619" s="3"/>
      <c r="L619" s="3"/>
      <c r="M619" s="4"/>
      <c r="N619" s="319"/>
      <c r="O619" s="157"/>
      <c r="P619" s="3"/>
      <c r="Q619" s="4"/>
      <c r="R619" s="4"/>
      <c r="S619" s="4"/>
      <c r="T619" s="4"/>
      <c r="U619" s="3"/>
      <c r="V619" s="3"/>
      <c r="W619" s="3"/>
      <c r="X619" s="3"/>
      <c r="Y619" s="3"/>
      <c r="Z619" s="3"/>
      <c r="AA619" s="3"/>
      <c r="AB619" s="3"/>
      <c r="AC619" s="3"/>
      <c r="AD619" s="3"/>
      <c r="AE619" s="3"/>
      <c r="AF619" s="3"/>
      <c r="AG619" s="3"/>
      <c r="AH619" s="3"/>
      <c r="AI619" s="3"/>
    </row>
    <row r="620" spans="1:35" ht="12.75">
      <c r="A620" s="3"/>
      <c r="B620" s="3"/>
      <c r="C620" s="3"/>
      <c r="D620" s="3"/>
      <c r="E620" s="3"/>
      <c r="F620" s="3"/>
      <c r="G620" s="156"/>
      <c r="H620" s="3"/>
      <c r="I620" s="3"/>
      <c r="J620" s="3"/>
      <c r="K620" s="3"/>
      <c r="L620" s="3"/>
      <c r="M620" s="4"/>
      <c r="N620" s="319"/>
      <c r="O620" s="157"/>
      <c r="P620" s="3"/>
      <c r="Q620" s="4"/>
      <c r="R620" s="4"/>
      <c r="S620" s="4"/>
      <c r="T620" s="4"/>
      <c r="U620" s="3"/>
      <c r="V620" s="3"/>
      <c r="W620" s="3"/>
      <c r="X620" s="3"/>
      <c r="Y620" s="3"/>
      <c r="Z620" s="3"/>
      <c r="AA620" s="3"/>
      <c r="AB620" s="3"/>
      <c r="AC620" s="3"/>
      <c r="AD620" s="3"/>
      <c r="AE620" s="3"/>
      <c r="AF620" s="3"/>
      <c r="AG620" s="3"/>
      <c r="AH620" s="3"/>
      <c r="AI620" s="3"/>
    </row>
    <row r="621" spans="1:35" ht="12.75">
      <c r="A621" s="3"/>
      <c r="B621" s="3"/>
      <c r="C621" s="3"/>
      <c r="D621" s="3"/>
      <c r="E621" s="3"/>
      <c r="F621" s="3"/>
      <c r="G621" s="156"/>
      <c r="H621" s="3"/>
      <c r="I621" s="3"/>
      <c r="J621" s="3"/>
      <c r="K621" s="3"/>
      <c r="L621" s="3"/>
      <c r="M621" s="4"/>
      <c r="N621" s="319"/>
      <c r="O621" s="157"/>
      <c r="P621" s="3"/>
      <c r="Q621" s="4"/>
      <c r="R621" s="4"/>
      <c r="S621" s="4"/>
      <c r="T621" s="4"/>
      <c r="U621" s="3"/>
      <c r="V621" s="3"/>
      <c r="W621" s="3"/>
      <c r="X621" s="3"/>
      <c r="Y621" s="3"/>
      <c r="Z621" s="3"/>
      <c r="AA621" s="3"/>
      <c r="AB621" s="3"/>
      <c r="AC621" s="3"/>
      <c r="AD621" s="3"/>
      <c r="AE621" s="3"/>
      <c r="AF621" s="3"/>
      <c r="AG621" s="3"/>
      <c r="AH621" s="3"/>
      <c r="AI621" s="3"/>
    </row>
    <row r="622" spans="1:35" ht="12.75">
      <c r="A622" s="3"/>
      <c r="B622" s="3"/>
      <c r="C622" s="3"/>
      <c r="D622" s="3"/>
      <c r="E622" s="3"/>
      <c r="F622" s="3"/>
      <c r="G622" s="156"/>
      <c r="H622" s="3"/>
      <c r="I622" s="3"/>
      <c r="J622" s="3"/>
      <c r="K622" s="3"/>
      <c r="L622" s="3"/>
      <c r="M622" s="4"/>
      <c r="N622" s="319"/>
      <c r="O622" s="157"/>
      <c r="P622" s="3"/>
      <c r="Q622" s="4"/>
      <c r="R622" s="4"/>
      <c r="S622" s="4"/>
      <c r="T622" s="4"/>
      <c r="U622" s="3"/>
      <c r="V622" s="3"/>
      <c r="W622" s="3"/>
      <c r="X622" s="3"/>
      <c r="Y622" s="3"/>
      <c r="Z622" s="3"/>
      <c r="AA622" s="3"/>
      <c r="AB622" s="3"/>
      <c r="AC622" s="3"/>
      <c r="AD622" s="3"/>
      <c r="AE622" s="3"/>
      <c r="AF622" s="3"/>
      <c r="AG622" s="3"/>
      <c r="AH622" s="3"/>
      <c r="AI622" s="3"/>
    </row>
    <row r="623" spans="1:35" ht="12.75">
      <c r="A623" s="3"/>
      <c r="B623" s="3"/>
      <c r="C623" s="3"/>
      <c r="D623" s="3"/>
      <c r="E623" s="3"/>
      <c r="F623" s="3"/>
      <c r="G623" s="156"/>
      <c r="H623" s="3"/>
      <c r="I623" s="3"/>
      <c r="J623" s="3"/>
      <c r="K623" s="3"/>
      <c r="L623" s="3"/>
      <c r="M623" s="4"/>
      <c r="N623" s="319"/>
      <c r="O623" s="157"/>
      <c r="P623" s="3"/>
      <c r="Q623" s="4"/>
      <c r="R623" s="4"/>
      <c r="S623" s="4"/>
      <c r="T623" s="4"/>
      <c r="U623" s="3"/>
      <c r="V623" s="3"/>
      <c r="W623" s="3"/>
      <c r="X623" s="3"/>
      <c r="Y623" s="3"/>
      <c r="Z623" s="3"/>
      <c r="AA623" s="3"/>
      <c r="AB623" s="3"/>
      <c r="AC623" s="3"/>
      <c r="AD623" s="3"/>
      <c r="AE623" s="3"/>
      <c r="AF623" s="3"/>
      <c r="AG623" s="3"/>
      <c r="AH623" s="3"/>
      <c r="AI623" s="3"/>
    </row>
    <row r="624" spans="1:35" ht="12.75">
      <c r="A624" s="3"/>
      <c r="B624" s="3"/>
      <c r="C624" s="3"/>
      <c r="D624" s="3"/>
      <c r="E624" s="3"/>
      <c r="F624" s="3"/>
      <c r="G624" s="156"/>
      <c r="H624" s="3"/>
      <c r="I624" s="3"/>
      <c r="J624" s="3"/>
      <c r="K624" s="3"/>
      <c r="L624" s="3"/>
      <c r="M624" s="4"/>
      <c r="N624" s="319"/>
      <c r="O624" s="157"/>
      <c r="P624" s="3"/>
      <c r="Q624" s="4"/>
      <c r="R624" s="4"/>
      <c r="S624" s="4"/>
      <c r="T624" s="4"/>
      <c r="U624" s="3"/>
      <c r="V624" s="3"/>
      <c r="W624" s="3"/>
      <c r="X624" s="3"/>
      <c r="Y624" s="3"/>
      <c r="Z624" s="3"/>
      <c r="AA624" s="3"/>
      <c r="AB624" s="3"/>
      <c r="AC624" s="3"/>
      <c r="AD624" s="3"/>
      <c r="AE624" s="3"/>
      <c r="AF624" s="3"/>
      <c r="AG624" s="3"/>
      <c r="AH624" s="3"/>
      <c r="AI624" s="3"/>
    </row>
    <row r="625" spans="1:35" ht="12.75">
      <c r="A625" s="3"/>
      <c r="B625" s="3"/>
      <c r="C625" s="3"/>
      <c r="D625" s="3"/>
      <c r="E625" s="3"/>
      <c r="F625" s="3"/>
      <c r="G625" s="156"/>
      <c r="H625" s="3"/>
      <c r="I625" s="3"/>
      <c r="J625" s="3"/>
      <c r="K625" s="3"/>
      <c r="L625" s="3"/>
      <c r="M625" s="4"/>
      <c r="N625" s="319"/>
      <c r="O625" s="157"/>
      <c r="P625" s="3"/>
      <c r="Q625" s="4"/>
      <c r="R625" s="4"/>
      <c r="S625" s="4"/>
      <c r="T625" s="4"/>
      <c r="U625" s="3"/>
      <c r="V625" s="3"/>
      <c r="W625" s="3"/>
      <c r="X625" s="3"/>
      <c r="Y625" s="3"/>
      <c r="Z625" s="3"/>
      <c r="AA625" s="3"/>
      <c r="AB625" s="3"/>
      <c r="AC625" s="3"/>
      <c r="AD625" s="3"/>
      <c r="AE625" s="3"/>
      <c r="AF625" s="3"/>
      <c r="AG625" s="3"/>
      <c r="AH625" s="3"/>
      <c r="AI625" s="3"/>
    </row>
    <row r="626" spans="1:35" ht="12.75">
      <c r="A626" s="3"/>
      <c r="B626" s="3"/>
      <c r="C626" s="3"/>
      <c r="D626" s="3"/>
      <c r="E626" s="3"/>
      <c r="F626" s="3"/>
      <c r="G626" s="156"/>
      <c r="H626" s="3"/>
      <c r="I626" s="3"/>
      <c r="J626" s="3"/>
      <c r="K626" s="3"/>
      <c r="L626" s="3"/>
      <c r="M626" s="4"/>
      <c r="N626" s="319"/>
      <c r="O626" s="157"/>
      <c r="P626" s="3"/>
      <c r="Q626" s="4"/>
      <c r="R626" s="4"/>
      <c r="S626" s="4"/>
      <c r="T626" s="4"/>
      <c r="U626" s="3"/>
      <c r="V626" s="3"/>
      <c r="W626" s="3"/>
      <c r="X626" s="3"/>
      <c r="Y626" s="3"/>
      <c r="Z626" s="3"/>
      <c r="AA626" s="3"/>
      <c r="AB626" s="3"/>
      <c r="AC626" s="3"/>
      <c r="AD626" s="3"/>
      <c r="AE626" s="3"/>
      <c r="AF626" s="3"/>
      <c r="AG626" s="3"/>
      <c r="AH626" s="3"/>
      <c r="AI626" s="3"/>
    </row>
    <row r="627" spans="1:35" ht="12.75">
      <c r="A627" s="3"/>
      <c r="B627" s="3"/>
      <c r="C627" s="3"/>
      <c r="D627" s="3"/>
      <c r="E627" s="3"/>
      <c r="F627" s="3"/>
      <c r="G627" s="156"/>
      <c r="H627" s="3"/>
      <c r="I627" s="3"/>
      <c r="J627" s="3"/>
      <c r="K627" s="3"/>
      <c r="L627" s="3"/>
      <c r="M627" s="4"/>
      <c r="N627" s="319"/>
      <c r="O627" s="157"/>
      <c r="P627" s="3"/>
      <c r="Q627" s="4"/>
      <c r="R627" s="4"/>
      <c r="S627" s="4"/>
      <c r="T627" s="4"/>
      <c r="U627" s="3"/>
      <c r="V627" s="3"/>
      <c r="W627" s="3"/>
      <c r="X627" s="3"/>
      <c r="Y627" s="3"/>
      <c r="Z627" s="3"/>
      <c r="AA627" s="3"/>
      <c r="AB627" s="3"/>
      <c r="AC627" s="3"/>
      <c r="AD627" s="3"/>
      <c r="AE627" s="3"/>
      <c r="AF627" s="3"/>
      <c r="AG627" s="3"/>
      <c r="AH627" s="3"/>
      <c r="AI627" s="3"/>
    </row>
    <row r="628" spans="1:35" ht="12.75">
      <c r="A628" s="3"/>
      <c r="B628" s="3"/>
      <c r="C628" s="3"/>
      <c r="D628" s="3"/>
      <c r="E628" s="3"/>
      <c r="F628" s="3"/>
      <c r="G628" s="156"/>
      <c r="H628" s="3"/>
      <c r="I628" s="3"/>
      <c r="J628" s="3"/>
      <c r="K628" s="3"/>
      <c r="L628" s="3"/>
      <c r="M628" s="4"/>
      <c r="N628" s="319"/>
      <c r="O628" s="157"/>
      <c r="P628" s="3"/>
      <c r="Q628" s="4"/>
      <c r="R628" s="4"/>
      <c r="S628" s="4"/>
      <c r="T628" s="4"/>
      <c r="U628" s="3"/>
      <c r="V628" s="3"/>
      <c r="W628" s="3"/>
      <c r="X628" s="3"/>
      <c r="Y628" s="3"/>
      <c r="Z628" s="3"/>
      <c r="AA628" s="3"/>
      <c r="AB628" s="3"/>
      <c r="AC628" s="3"/>
      <c r="AD628" s="3"/>
      <c r="AE628" s="3"/>
      <c r="AF628" s="3"/>
      <c r="AG628" s="3"/>
      <c r="AH628" s="3"/>
      <c r="AI628" s="3"/>
    </row>
    <row r="629" spans="1:35" ht="12.75">
      <c r="A629" s="3"/>
      <c r="B629" s="3"/>
      <c r="C629" s="3"/>
      <c r="D629" s="3"/>
      <c r="E629" s="3"/>
      <c r="F629" s="3"/>
      <c r="G629" s="156"/>
      <c r="H629" s="3"/>
      <c r="I629" s="3"/>
      <c r="J629" s="3"/>
      <c r="K629" s="3"/>
      <c r="L629" s="3"/>
      <c r="M629" s="4"/>
      <c r="N629" s="319"/>
      <c r="O629" s="157"/>
      <c r="P629" s="3"/>
      <c r="Q629" s="4"/>
      <c r="R629" s="4"/>
      <c r="S629" s="4"/>
      <c r="T629" s="4"/>
      <c r="U629" s="3"/>
      <c r="V629" s="3"/>
      <c r="W629" s="3"/>
      <c r="X629" s="3"/>
      <c r="Y629" s="3"/>
      <c r="Z629" s="3"/>
      <c r="AA629" s="3"/>
      <c r="AB629" s="3"/>
      <c r="AC629" s="3"/>
      <c r="AD629" s="3"/>
      <c r="AE629" s="3"/>
      <c r="AF629" s="3"/>
      <c r="AG629" s="3"/>
      <c r="AH629" s="3"/>
      <c r="AI629" s="3"/>
    </row>
    <row r="630" spans="1:35" ht="12.75">
      <c r="A630" s="3"/>
      <c r="B630" s="3"/>
      <c r="C630" s="3"/>
      <c r="D630" s="3"/>
      <c r="E630" s="3"/>
      <c r="F630" s="3"/>
      <c r="G630" s="156"/>
      <c r="H630" s="3"/>
      <c r="I630" s="3"/>
      <c r="J630" s="3"/>
      <c r="K630" s="3"/>
      <c r="L630" s="3"/>
      <c r="M630" s="4"/>
      <c r="N630" s="319"/>
      <c r="O630" s="157"/>
      <c r="P630" s="3"/>
      <c r="Q630" s="4"/>
      <c r="R630" s="4"/>
      <c r="S630" s="4"/>
      <c r="T630" s="4"/>
      <c r="U630" s="3"/>
      <c r="V630" s="3"/>
      <c r="W630" s="3"/>
      <c r="X630" s="3"/>
      <c r="Y630" s="3"/>
      <c r="Z630" s="3"/>
      <c r="AA630" s="3"/>
      <c r="AB630" s="3"/>
      <c r="AC630" s="3"/>
      <c r="AD630" s="3"/>
      <c r="AE630" s="3"/>
      <c r="AF630" s="3"/>
      <c r="AG630" s="3"/>
      <c r="AH630" s="3"/>
      <c r="AI630" s="3"/>
    </row>
    <row r="631" spans="1:35" ht="12.75">
      <c r="A631" s="3"/>
      <c r="B631" s="3"/>
      <c r="C631" s="3"/>
      <c r="D631" s="3"/>
      <c r="E631" s="3"/>
      <c r="F631" s="3"/>
      <c r="G631" s="156"/>
      <c r="H631" s="3"/>
      <c r="I631" s="3"/>
      <c r="J631" s="3"/>
      <c r="K631" s="3"/>
      <c r="L631" s="3"/>
      <c r="M631" s="4"/>
      <c r="N631" s="319"/>
      <c r="O631" s="157"/>
      <c r="P631" s="3"/>
      <c r="Q631" s="4"/>
      <c r="R631" s="4"/>
      <c r="S631" s="4"/>
      <c r="T631" s="4"/>
      <c r="U631" s="3"/>
      <c r="V631" s="3"/>
      <c r="W631" s="3"/>
      <c r="X631" s="3"/>
      <c r="Y631" s="3"/>
      <c r="Z631" s="3"/>
      <c r="AA631" s="3"/>
      <c r="AB631" s="3"/>
      <c r="AC631" s="3"/>
      <c r="AD631" s="3"/>
      <c r="AE631" s="3"/>
      <c r="AF631" s="3"/>
      <c r="AG631" s="3"/>
      <c r="AH631" s="3"/>
      <c r="AI631" s="3"/>
    </row>
    <row r="632" spans="1:35" ht="12.75">
      <c r="A632" s="3"/>
      <c r="B632" s="3"/>
      <c r="C632" s="3"/>
      <c r="D632" s="3"/>
      <c r="E632" s="3"/>
      <c r="F632" s="3"/>
      <c r="G632" s="156"/>
      <c r="H632" s="3"/>
      <c r="I632" s="3"/>
      <c r="J632" s="3"/>
      <c r="K632" s="3"/>
      <c r="L632" s="3"/>
      <c r="M632" s="4"/>
      <c r="N632" s="319"/>
      <c r="O632" s="157"/>
      <c r="P632" s="3"/>
      <c r="Q632" s="4"/>
      <c r="R632" s="4"/>
      <c r="S632" s="4"/>
      <c r="T632" s="4"/>
      <c r="U632" s="3"/>
      <c r="V632" s="3"/>
      <c r="W632" s="3"/>
      <c r="X632" s="3"/>
      <c r="Y632" s="3"/>
      <c r="Z632" s="3"/>
      <c r="AA632" s="3"/>
      <c r="AB632" s="3"/>
      <c r="AC632" s="3"/>
      <c r="AD632" s="3"/>
      <c r="AE632" s="3"/>
      <c r="AF632" s="3"/>
      <c r="AG632" s="3"/>
      <c r="AH632" s="3"/>
      <c r="AI632" s="3"/>
    </row>
    <row r="633" spans="1:35" ht="12.75">
      <c r="A633" s="3"/>
      <c r="B633" s="3"/>
      <c r="C633" s="3"/>
      <c r="D633" s="3"/>
      <c r="E633" s="3"/>
      <c r="F633" s="3"/>
      <c r="G633" s="156"/>
      <c r="H633" s="3"/>
      <c r="I633" s="3"/>
      <c r="J633" s="3"/>
      <c r="K633" s="3"/>
      <c r="L633" s="3"/>
      <c r="M633" s="4"/>
      <c r="N633" s="319"/>
      <c r="O633" s="157"/>
      <c r="P633" s="3"/>
      <c r="Q633" s="4"/>
      <c r="R633" s="4"/>
      <c r="S633" s="4"/>
      <c r="T633" s="4"/>
      <c r="U633" s="3"/>
      <c r="V633" s="3"/>
      <c r="W633" s="3"/>
      <c r="X633" s="3"/>
      <c r="Y633" s="3"/>
      <c r="Z633" s="3"/>
      <c r="AA633" s="3"/>
      <c r="AB633" s="3"/>
      <c r="AC633" s="3"/>
      <c r="AD633" s="3"/>
      <c r="AE633" s="3"/>
      <c r="AF633" s="3"/>
      <c r="AG633" s="3"/>
      <c r="AH633" s="3"/>
      <c r="AI633" s="3"/>
    </row>
    <row r="634" spans="1:35" ht="12.75">
      <c r="A634" s="3"/>
      <c r="B634" s="3"/>
      <c r="C634" s="3"/>
      <c r="D634" s="3"/>
      <c r="E634" s="3"/>
      <c r="F634" s="3"/>
      <c r="G634" s="156"/>
      <c r="H634" s="3"/>
      <c r="I634" s="3"/>
      <c r="J634" s="3"/>
      <c r="K634" s="3"/>
      <c r="L634" s="3"/>
      <c r="M634" s="4"/>
      <c r="N634" s="319"/>
      <c r="O634" s="157"/>
      <c r="P634" s="3"/>
      <c r="Q634" s="4"/>
      <c r="R634" s="4"/>
      <c r="S634" s="4"/>
      <c r="T634" s="4"/>
      <c r="U634" s="3"/>
      <c r="V634" s="3"/>
      <c r="W634" s="3"/>
      <c r="X634" s="3"/>
      <c r="Y634" s="3"/>
      <c r="Z634" s="3"/>
      <c r="AA634" s="3"/>
      <c r="AB634" s="3"/>
      <c r="AC634" s="3"/>
      <c r="AD634" s="3"/>
      <c r="AE634" s="3"/>
      <c r="AF634" s="3"/>
      <c r="AG634" s="3"/>
      <c r="AH634" s="3"/>
      <c r="AI634" s="3"/>
    </row>
    <row r="635" spans="1:35" ht="12.75">
      <c r="A635" s="3"/>
      <c r="B635" s="3"/>
      <c r="C635" s="3"/>
      <c r="D635" s="3"/>
      <c r="E635" s="3"/>
      <c r="F635" s="3"/>
      <c r="G635" s="156"/>
      <c r="H635" s="3"/>
      <c r="I635" s="3"/>
      <c r="J635" s="3"/>
      <c r="K635" s="3"/>
      <c r="L635" s="3"/>
      <c r="M635" s="4"/>
      <c r="N635" s="319"/>
      <c r="O635" s="157"/>
      <c r="P635" s="3"/>
      <c r="Q635" s="4"/>
      <c r="R635" s="4"/>
      <c r="S635" s="4"/>
      <c r="T635" s="4"/>
      <c r="U635" s="3"/>
      <c r="V635" s="3"/>
      <c r="W635" s="3"/>
      <c r="X635" s="3"/>
      <c r="Y635" s="3"/>
      <c r="Z635" s="3"/>
      <c r="AA635" s="3"/>
      <c r="AB635" s="3"/>
      <c r="AC635" s="3"/>
      <c r="AD635" s="3"/>
      <c r="AE635" s="3"/>
      <c r="AF635" s="3"/>
      <c r="AG635" s="3"/>
      <c r="AH635" s="3"/>
      <c r="AI635" s="3"/>
    </row>
    <row r="636" spans="1:35" ht="12.75">
      <c r="A636" s="3"/>
      <c r="B636" s="3"/>
      <c r="C636" s="3"/>
      <c r="D636" s="3"/>
      <c r="E636" s="3"/>
      <c r="F636" s="3"/>
      <c r="G636" s="156"/>
      <c r="H636" s="3"/>
      <c r="I636" s="3"/>
      <c r="J636" s="3"/>
      <c r="K636" s="3"/>
      <c r="L636" s="3"/>
      <c r="M636" s="4"/>
      <c r="N636" s="319"/>
      <c r="O636" s="157"/>
      <c r="P636" s="3"/>
      <c r="Q636" s="4"/>
      <c r="R636" s="4"/>
      <c r="S636" s="4"/>
      <c r="T636" s="4"/>
      <c r="U636" s="3"/>
      <c r="V636" s="3"/>
      <c r="W636" s="3"/>
      <c r="X636" s="3"/>
      <c r="Y636" s="3"/>
      <c r="Z636" s="3"/>
      <c r="AA636" s="3"/>
      <c r="AB636" s="3"/>
      <c r="AC636" s="3"/>
      <c r="AD636" s="3"/>
      <c r="AE636" s="3"/>
      <c r="AF636" s="3"/>
      <c r="AG636" s="3"/>
      <c r="AH636" s="3"/>
      <c r="AI636" s="3"/>
    </row>
    <row r="637" spans="1:35" ht="12.75">
      <c r="A637" s="3"/>
      <c r="B637" s="3"/>
      <c r="C637" s="3"/>
      <c r="D637" s="3"/>
      <c r="E637" s="3"/>
      <c r="F637" s="3"/>
      <c r="G637" s="156"/>
      <c r="H637" s="3"/>
      <c r="I637" s="3"/>
      <c r="J637" s="3"/>
      <c r="K637" s="3"/>
      <c r="L637" s="3"/>
      <c r="M637" s="4"/>
      <c r="N637" s="319"/>
      <c r="O637" s="157"/>
      <c r="P637" s="3"/>
      <c r="Q637" s="4"/>
      <c r="R637" s="4"/>
      <c r="S637" s="4"/>
      <c r="T637" s="4"/>
      <c r="U637" s="3"/>
      <c r="V637" s="3"/>
      <c r="W637" s="3"/>
      <c r="X637" s="3"/>
      <c r="Y637" s="3"/>
      <c r="Z637" s="3"/>
      <c r="AA637" s="3"/>
      <c r="AB637" s="3"/>
      <c r="AC637" s="3"/>
      <c r="AD637" s="3"/>
      <c r="AE637" s="3"/>
      <c r="AF637" s="3"/>
      <c r="AG637" s="3"/>
      <c r="AH637" s="3"/>
      <c r="AI637" s="3"/>
    </row>
    <row r="638" spans="1:35" ht="12.75">
      <c r="A638" s="3"/>
      <c r="B638" s="3"/>
      <c r="C638" s="3"/>
      <c r="D638" s="3"/>
      <c r="E638" s="3"/>
      <c r="F638" s="3"/>
      <c r="G638" s="156"/>
      <c r="H638" s="3"/>
      <c r="I638" s="3"/>
      <c r="J638" s="3"/>
      <c r="K638" s="3"/>
      <c r="L638" s="3"/>
      <c r="M638" s="4"/>
      <c r="N638" s="319"/>
      <c r="O638" s="157"/>
      <c r="P638" s="3"/>
      <c r="Q638" s="4"/>
      <c r="R638" s="4"/>
      <c r="S638" s="4"/>
      <c r="T638" s="4"/>
      <c r="U638" s="3"/>
      <c r="V638" s="3"/>
      <c r="W638" s="3"/>
      <c r="X638" s="3"/>
      <c r="Y638" s="3"/>
      <c r="Z638" s="3"/>
      <c r="AA638" s="3"/>
      <c r="AB638" s="3"/>
      <c r="AC638" s="3"/>
      <c r="AD638" s="3"/>
      <c r="AE638" s="3"/>
      <c r="AF638" s="3"/>
      <c r="AG638" s="3"/>
      <c r="AH638" s="3"/>
      <c r="AI638" s="3"/>
    </row>
    <row r="639" spans="1:35" ht="12.75">
      <c r="A639" s="3"/>
      <c r="B639" s="3"/>
      <c r="C639" s="3"/>
      <c r="D639" s="3"/>
      <c r="E639" s="3"/>
      <c r="F639" s="3"/>
      <c r="G639" s="156"/>
      <c r="H639" s="3"/>
      <c r="I639" s="3"/>
      <c r="J639" s="3"/>
      <c r="K639" s="3"/>
      <c r="L639" s="3"/>
      <c r="M639" s="4"/>
      <c r="N639" s="319"/>
      <c r="O639" s="157"/>
      <c r="P639" s="3"/>
      <c r="Q639" s="4"/>
      <c r="R639" s="4"/>
      <c r="S639" s="4"/>
      <c r="T639" s="4"/>
      <c r="U639" s="3"/>
      <c r="V639" s="3"/>
      <c r="W639" s="3"/>
      <c r="X639" s="3"/>
      <c r="Y639" s="3"/>
      <c r="Z639" s="3"/>
      <c r="AA639" s="3"/>
      <c r="AB639" s="3"/>
      <c r="AC639" s="3"/>
      <c r="AD639" s="3"/>
      <c r="AE639" s="3"/>
      <c r="AF639" s="3"/>
      <c r="AG639" s="3"/>
      <c r="AH639" s="3"/>
      <c r="AI639" s="3"/>
    </row>
    <row r="640" spans="1:35" ht="12.75">
      <c r="A640" s="3"/>
      <c r="B640" s="3"/>
      <c r="C640" s="3"/>
      <c r="D640" s="3"/>
      <c r="E640" s="3"/>
      <c r="F640" s="3"/>
      <c r="G640" s="156"/>
      <c r="H640" s="3"/>
      <c r="I640" s="3"/>
      <c r="J640" s="3"/>
      <c r="K640" s="3"/>
      <c r="L640" s="3"/>
      <c r="M640" s="4"/>
      <c r="N640" s="319"/>
      <c r="O640" s="157"/>
      <c r="P640" s="3"/>
      <c r="Q640" s="4"/>
      <c r="R640" s="4"/>
      <c r="S640" s="4"/>
      <c r="T640" s="4"/>
      <c r="U640" s="3"/>
      <c r="V640" s="3"/>
      <c r="W640" s="3"/>
      <c r="X640" s="3"/>
      <c r="Y640" s="3"/>
      <c r="Z640" s="3"/>
      <c r="AA640" s="3"/>
      <c r="AB640" s="3"/>
      <c r="AC640" s="3"/>
      <c r="AD640" s="3"/>
      <c r="AE640" s="3"/>
      <c r="AF640" s="3"/>
      <c r="AG640" s="3"/>
      <c r="AH640" s="3"/>
      <c r="AI640" s="3"/>
    </row>
    <row r="641" spans="1:35" ht="12.75">
      <c r="A641" s="3"/>
      <c r="B641" s="3"/>
      <c r="C641" s="3"/>
      <c r="D641" s="3"/>
      <c r="E641" s="3"/>
      <c r="F641" s="3"/>
      <c r="G641" s="156"/>
      <c r="H641" s="3"/>
      <c r="I641" s="3"/>
      <c r="J641" s="3"/>
      <c r="K641" s="3"/>
      <c r="L641" s="3"/>
      <c r="M641" s="4"/>
      <c r="N641" s="319"/>
      <c r="O641" s="157"/>
      <c r="P641" s="3"/>
      <c r="Q641" s="4"/>
      <c r="R641" s="4"/>
      <c r="S641" s="4"/>
      <c r="T641" s="4"/>
      <c r="U641" s="3"/>
      <c r="V641" s="3"/>
      <c r="W641" s="3"/>
      <c r="X641" s="3"/>
      <c r="Y641" s="3"/>
      <c r="Z641" s="3"/>
      <c r="AA641" s="3"/>
      <c r="AB641" s="3"/>
      <c r="AC641" s="3"/>
      <c r="AD641" s="3"/>
      <c r="AE641" s="3"/>
      <c r="AF641" s="3"/>
      <c r="AG641" s="3"/>
      <c r="AH641" s="3"/>
      <c r="AI641" s="3"/>
    </row>
    <row r="642" spans="1:35" ht="12.75">
      <c r="A642" s="3"/>
      <c r="B642" s="3"/>
      <c r="C642" s="3"/>
      <c r="D642" s="3"/>
      <c r="E642" s="3"/>
      <c r="F642" s="3"/>
      <c r="G642" s="156"/>
      <c r="H642" s="3"/>
      <c r="I642" s="3"/>
      <c r="J642" s="3"/>
      <c r="K642" s="3"/>
      <c r="L642" s="3"/>
      <c r="M642" s="4"/>
      <c r="N642" s="319"/>
      <c r="O642" s="157"/>
      <c r="P642" s="3"/>
      <c r="Q642" s="4"/>
      <c r="R642" s="4"/>
      <c r="S642" s="4"/>
      <c r="T642" s="4"/>
      <c r="U642" s="3"/>
      <c r="V642" s="3"/>
      <c r="W642" s="3"/>
      <c r="X642" s="3"/>
      <c r="Y642" s="3"/>
      <c r="Z642" s="3"/>
      <c r="AA642" s="3"/>
      <c r="AB642" s="3"/>
      <c r="AC642" s="3"/>
      <c r="AD642" s="3"/>
      <c r="AE642" s="3"/>
      <c r="AF642" s="3"/>
      <c r="AG642" s="3"/>
      <c r="AH642" s="3"/>
      <c r="AI642" s="3"/>
    </row>
    <row r="643" spans="1:35" ht="12.75">
      <c r="A643" s="3"/>
      <c r="B643" s="3"/>
      <c r="C643" s="3"/>
      <c r="D643" s="3"/>
      <c r="E643" s="3"/>
      <c r="F643" s="3"/>
      <c r="G643" s="156"/>
      <c r="H643" s="3"/>
      <c r="I643" s="3"/>
      <c r="J643" s="3"/>
      <c r="K643" s="3"/>
      <c r="L643" s="3"/>
      <c r="M643" s="4"/>
      <c r="N643" s="319"/>
      <c r="O643" s="157"/>
      <c r="P643" s="3"/>
      <c r="Q643" s="4"/>
      <c r="R643" s="4"/>
      <c r="S643" s="4"/>
      <c r="T643" s="4"/>
      <c r="U643" s="3"/>
      <c r="V643" s="3"/>
      <c r="W643" s="3"/>
      <c r="X643" s="3"/>
      <c r="Y643" s="3"/>
      <c r="Z643" s="3"/>
      <c r="AA643" s="3"/>
      <c r="AB643" s="3"/>
      <c r="AC643" s="3"/>
      <c r="AD643" s="3"/>
      <c r="AE643" s="3"/>
      <c r="AF643" s="3"/>
      <c r="AG643" s="3"/>
      <c r="AH643" s="3"/>
      <c r="AI643" s="3"/>
    </row>
    <row r="644" spans="1:35" ht="12.75">
      <c r="A644" s="3"/>
      <c r="B644" s="3"/>
      <c r="C644" s="3"/>
      <c r="D644" s="3"/>
      <c r="E644" s="3"/>
      <c r="F644" s="3"/>
      <c r="G644" s="156"/>
      <c r="H644" s="3"/>
      <c r="I644" s="3"/>
      <c r="J644" s="3"/>
      <c r="K644" s="3"/>
      <c r="L644" s="3"/>
      <c r="M644" s="4"/>
      <c r="N644" s="319"/>
      <c r="O644" s="157"/>
      <c r="P644" s="3"/>
      <c r="Q644" s="4"/>
      <c r="R644" s="4"/>
      <c r="S644" s="4"/>
      <c r="T644" s="4"/>
      <c r="U644" s="3"/>
      <c r="V644" s="3"/>
      <c r="W644" s="3"/>
      <c r="X644" s="3"/>
      <c r="Y644" s="3"/>
      <c r="Z644" s="3"/>
      <c r="AA644" s="3"/>
      <c r="AB644" s="3"/>
      <c r="AC644" s="3"/>
      <c r="AD644" s="3"/>
      <c r="AE644" s="3"/>
      <c r="AF644" s="3"/>
      <c r="AG644" s="3"/>
      <c r="AH644" s="3"/>
      <c r="AI644" s="3"/>
    </row>
    <row r="645" spans="1:35" ht="12.75">
      <c r="A645" s="3"/>
      <c r="B645" s="3"/>
      <c r="C645" s="3"/>
      <c r="D645" s="3"/>
      <c r="E645" s="3"/>
      <c r="F645" s="3"/>
      <c r="G645" s="156"/>
      <c r="H645" s="3"/>
      <c r="I645" s="3"/>
      <c r="J645" s="3"/>
      <c r="K645" s="3"/>
      <c r="L645" s="3"/>
      <c r="M645" s="4"/>
      <c r="N645" s="319"/>
      <c r="O645" s="157"/>
      <c r="P645" s="3"/>
      <c r="Q645" s="4"/>
      <c r="R645" s="4"/>
      <c r="S645" s="4"/>
      <c r="T645" s="4"/>
      <c r="U645" s="3"/>
      <c r="V645" s="3"/>
      <c r="W645" s="3"/>
      <c r="X645" s="3"/>
      <c r="Y645" s="3"/>
      <c r="Z645" s="3"/>
      <c r="AA645" s="3"/>
      <c r="AB645" s="3"/>
      <c r="AC645" s="3"/>
      <c r="AD645" s="3"/>
      <c r="AE645" s="3"/>
      <c r="AF645" s="3"/>
      <c r="AG645" s="3"/>
      <c r="AH645" s="3"/>
      <c r="AI645" s="3"/>
    </row>
    <row r="646" spans="1:35" ht="12.75">
      <c r="A646" s="3"/>
      <c r="B646" s="3"/>
      <c r="C646" s="3"/>
      <c r="D646" s="3"/>
      <c r="E646" s="3"/>
      <c r="F646" s="3"/>
      <c r="G646" s="156"/>
      <c r="H646" s="3"/>
      <c r="I646" s="3"/>
      <c r="J646" s="3"/>
      <c r="K646" s="3"/>
      <c r="L646" s="3"/>
      <c r="M646" s="4"/>
      <c r="N646" s="319"/>
      <c r="O646" s="157"/>
      <c r="P646" s="3"/>
      <c r="Q646" s="4"/>
      <c r="R646" s="4"/>
      <c r="S646" s="4"/>
      <c r="T646" s="4"/>
      <c r="U646" s="3"/>
      <c r="V646" s="3"/>
      <c r="W646" s="3"/>
      <c r="X646" s="3"/>
      <c r="Y646" s="3"/>
      <c r="Z646" s="3"/>
      <c r="AA646" s="3"/>
      <c r="AB646" s="3"/>
      <c r="AC646" s="3"/>
      <c r="AD646" s="3"/>
      <c r="AE646" s="3"/>
      <c r="AF646" s="3"/>
      <c r="AG646" s="3"/>
      <c r="AH646" s="3"/>
      <c r="AI646" s="3"/>
    </row>
    <row r="647" spans="1:35" ht="12.75">
      <c r="A647" s="3"/>
      <c r="B647" s="3"/>
      <c r="C647" s="3"/>
      <c r="D647" s="3"/>
      <c r="E647" s="3"/>
      <c r="F647" s="3"/>
      <c r="G647" s="156"/>
      <c r="H647" s="3"/>
      <c r="I647" s="3"/>
      <c r="J647" s="3"/>
      <c r="K647" s="3"/>
      <c r="L647" s="3"/>
      <c r="M647" s="4"/>
      <c r="N647" s="319"/>
      <c r="O647" s="157"/>
      <c r="P647" s="3"/>
      <c r="Q647" s="4"/>
      <c r="R647" s="4"/>
      <c r="S647" s="4"/>
      <c r="T647" s="4"/>
      <c r="U647" s="3"/>
      <c r="V647" s="3"/>
      <c r="W647" s="3"/>
      <c r="X647" s="3"/>
      <c r="Y647" s="3"/>
      <c r="Z647" s="3"/>
      <c r="AA647" s="3"/>
      <c r="AB647" s="3"/>
      <c r="AC647" s="3"/>
      <c r="AD647" s="3"/>
      <c r="AE647" s="3"/>
      <c r="AF647" s="3"/>
      <c r="AG647" s="3"/>
      <c r="AH647" s="3"/>
      <c r="AI647" s="3"/>
    </row>
    <row r="648" spans="1:35" ht="12.75">
      <c r="A648" s="3"/>
      <c r="B648" s="3"/>
      <c r="C648" s="3"/>
      <c r="D648" s="3"/>
      <c r="E648" s="3"/>
      <c r="F648" s="3"/>
      <c r="G648" s="156"/>
      <c r="H648" s="3"/>
      <c r="I648" s="3"/>
      <c r="J648" s="3"/>
      <c r="K648" s="3"/>
      <c r="L648" s="3"/>
      <c r="M648" s="4"/>
      <c r="N648" s="319"/>
      <c r="O648" s="157"/>
      <c r="P648" s="3"/>
      <c r="Q648" s="4"/>
      <c r="R648" s="4"/>
      <c r="S648" s="4"/>
      <c r="T648" s="4"/>
      <c r="U648" s="3"/>
      <c r="V648" s="3"/>
      <c r="W648" s="3"/>
      <c r="X648" s="3"/>
      <c r="Y648" s="3"/>
      <c r="Z648" s="3"/>
      <c r="AA648" s="3"/>
      <c r="AB648" s="3"/>
      <c r="AC648" s="3"/>
      <c r="AD648" s="3"/>
      <c r="AE648" s="3"/>
      <c r="AF648" s="3"/>
      <c r="AG648" s="3"/>
      <c r="AH648" s="3"/>
      <c r="AI648" s="3"/>
    </row>
    <row r="649" spans="1:35" ht="12.75">
      <c r="A649" s="3"/>
      <c r="B649" s="3"/>
      <c r="C649" s="3"/>
      <c r="D649" s="3"/>
      <c r="E649" s="3"/>
      <c r="F649" s="3"/>
      <c r="G649" s="156"/>
      <c r="H649" s="3"/>
      <c r="I649" s="3"/>
      <c r="J649" s="3"/>
      <c r="K649" s="3"/>
      <c r="L649" s="3"/>
      <c r="M649" s="4"/>
      <c r="N649" s="319"/>
      <c r="O649" s="157"/>
      <c r="P649" s="3"/>
      <c r="Q649" s="4"/>
      <c r="R649" s="4"/>
      <c r="S649" s="4"/>
      <c r="T649" s="4"/>
      <c r="U649" s="3"/>
      <c r="V649" s="3"/>
      <c r="W649" s="3"/>
      <c r="X649" s="3"/>
      <c r="Y649" s="3"/>
      <c r="Z649" s="3"/>
      <c r="AA649" s="3"/>
      <c r="AB649" s="3"/>
      <c r="AC649" s="3"/>
      <c r="AD649" s="3"/>
      <c r="AE649" s="3"/>
      <c r="AF649" s="3"/>
      <c r="AG649" s="3"/>
      <c r="AH649" s="3"/>
      <c r="AI649" s="3"/>
    </row>
    <row r="650" spans="1:35" ht="12.75">
      <c r="A650" s="3"/>
      <c r="B650" s="3"/>
      <c r="C650" s="3"/>
      <c r="D650" s="3"/>
      <c r="E650" s="3"/>
      <c r="F650" s="3"/>
      <c r="G650" s="156"/>
      <c r="H650" s="3"/>
      <c r="I650" s="3"/>
      <c r="J650" s="3"/>
      <c r="K650" s="3"/>
      <c r="L650" s="3"/>
      <c r="M650" s="4"/>
      <c r="N650" s="319"/>
      <c r="O650" s="157"/>
      <c r="P650" s="3"/>
      <c r="Q650" s="4"/>
      <c r="R650" s="4"/>
      <c r="S650" s="4"/>
      <c r="T650" s="4"/>
      <c r="U650" s="3"/>
      <c r="V650" s="3"/>
      <c r="W650" s="3"/>
      <c r="X650" s="3"/>
      <c r="Y650" s="3"/>
      <c r="Z650" s="3"/>
      <c r="AA650" s="3"/>
      <c r="AB650" s="3"/>
      <c r="AC650" s="3"/>
      <c r="AD650" s="3"/>
      <c r="AE650" s="3"/>
      <c r="AF650" s="3"/>
      <c r="AG650" s="3"/>
      <c r="AH650" s="3"/>
      <c r="AI650" s="3"/>
    </row>
    <row r="651" spans="1:35" ht="12.75">
      <c r="A651" s="3"/>
      <c r="B651" s="3"/>
      <c r="C651" s="3"/>
      <c r="D651" s="3"/>
      <c r="E651" s="3"/>
      <c r="F651" s="3"/>
      <c r="G651" s="156"/>
      <c r="H651" s="3"/>
      <c r="I651" s="3"/>
      <c r="J651" s="3"/>
      <c r="K651" s="3"/>
      <c r="L651" s="3"/>
      <c r="M651" s="4"/>
      <c r="N651" s="319"/>
      <c r="O651" s="157"/>
      <c r="P651" s="3"/>
      <c r="Q651" s="4"/>
      <c r="R651" s="4"/>
      <c r="S651" s="4"/>
      <c r="T651" s="4"/>
      <c r="U651" s="3"/>
      <c r="V651" s="3"/>
      <c r="W651" s="3"/>
      <c r="X651" s="3"/>
      <c r="Y651" s="3"/>
      <c r="Z651" s="3"/>
      <c r="AA651" s="3"/>
      <c r="AB651" s="3"/>
      <c r="AC651" s="3"/>
      <c r="AD651" s="3"/>
      <c r="AE651" s="3"/>
      <c r="AF651" s="3"/>
      <c r="AG651" s="3"/>
      <c r="AH651" s="3"/>
      <c r="AI651" s="3"/>
    </row>
    <row r="652" spans="1:35" ht="12.75">
      <c r="A652" s="3"/>
      <c r="B652" s="3"/>
      <c r="C652" s="3"/>
      <c r="D652" s="3"/>
      <c r="E652" s="3"/>
      <c r="F652" s="3"/>
      <c r="G652" s="156"/>
      <c r="H652" s="3"/>
      <c r="I652" s="3"/>
      <c r="J652" s="3"/>
      <c r="K652" s="3"/>
      <c r="L652" s="3"/>
      <c r="M652" s="4"/>
      <c r="N652" s="319"/>
      <c r="O652" s="157"/>
      <c r="P652" s="3"/>
      <c r="Q652" s="4"/>
      <c r="R652" s="4"/>
      <c r="S652" s="4"/>
      <c r="T652" s="4"/>
      <c r="U652" s="3"/>
      <c r="V652" s="3"/>
      <c r="W652" s="3"/>
      <c r="X652" s="3"/>
      <c r="Y652" s="3"/>
      <c r="Z652" s="3"/>
      <c r="AA652" s="3"/>
      <c r="AB652" s="3"/>
      <c r="AC652" s="3"/>
      <c r="AD652" s="3"/>
      <c r="AE652" s="3"/>
      <c r="AF652" s="3"/>
      <c r="AG652" s="3"/>
      <c r="AH652" s="3"/>
      <c r="AI652" s="3"/>
    </row>
    <row r="653" spans="1:35" ht="12.75">
      <c r="A653" s="3"/>
      <c r="B653" s="3"/>
      <c r="C653" s="3"/>
      <c r="D653" s="3"/>
      <c r="E653" s="3"/>
      <c r="F653" s="3"/>
      <c r="G653" s="156"/>
      <c r="H653" s="3"/>
      <c r="I653" s="3"/>
      <c r="J653" s="3"/>
      <c r="K653" s="3"/>
      <c r="L653" s="3"/>
      <c r="M653" s="4"/>
      <c r="N653" s="319"/>
      <c r="O653" s="157"/>
      <c r="P653" s="3"/>
      <c r="Q653" s="4"/>
      <c r="R653" s="4"/>
      <c r="S653" s="4"/>
      <c r="T653" s="4"/>
      <c r="U653" s="3"/>
      <c r="V653" s="3"/>
      <c r="W653" s="3"/>
      <c r="X653" s="3"/>
      <c r="Y653" s="3"/>
      <c r="Z653" s="3"/>
      <c r="AA653" s="3"/>
      <c r="AB653" s="3"/>
      <c r="AC653" s="3"/>
      <c r="AD653" s="3"/>
      <c r="AE653" s="3"/>
      <c r="AF653" s="3"/>
      <c r="AG653" s="3"/>
      <c r="AH653" s="3"/>
      <c r="AI653" s="3"/>
    </row>
    <row r="654" spans="1:35" ht="12.75">
      <c r="A654" s="3"/>
      <c r="B654" s="3"/>
      <c r="C654" s="3"/>
      <c r="D654" s="3"/>
      <c r="E654" s="3"/>
      <c r="F654" s="3"/>
      <c r="G654" s="156"/>
      <c r="H654" s="3"/>
      <c r="I654" s="3"/>
      <c r="J654" s="3"/>
      <c r="K654" s="3"/>
      <c r="L654" s="3"/>
      <c r="M654" s="4"/>
      <c r="N654" s="319"/>
      <c r="O654" s="157"/>
      <c r="P654" s="3"/>
      <c r="Q654" s="4"/>
      <c r="R654" s="4"/>
      <c r="S654" s="4"/>
      <c r="T654" s="4"/>
      <c r="U654" s="3"/>
      <c r="V654" s="3"/>
      <c r="W654" s="3"/>
      <c r="X654" s="3"/>
      <c r="Y654" s="3"/>
      <c r="Z654" s="3"/>
      <c r="AA654" s="3"/>
      <c r="AB654" s="3"/>
      <c r="AC654" s="3"/>
      <c r="AD654" s="3"/>
      <c r="AE654" s="3"/>
      <c r="AF654" s="3"/>
      <c r="AG654" s="3"/>
      <c r="AH654" s="3"/>
      <c r="AI654" s="3"/>
    </row>
    <row r="655" spans="1:35" ht="12.75">
      <c r="A655" s="3"/>
      <c r="B655" s="3"/>
      <c r="C655" s="3"/>
      <c r="D655" s="3"/>
      <c r="E655" s="3"/>
      <c r="F655" s="3"/>
      <c r="G655" s="156"/>
      <c r="H655" s="3"/>
      <c r="I655" s="3"/>
      <c r="J655" s="3"/>
      <c r="K655" s="3"/>
      <c r="L655" s="3"/>
      <c r="M655" s="4"/>
      <c r="N655" s="319"/>
      <c r="O655" s="157"/>
      <c r="P655" s="3"/>
      <c r="Q655" s="4"/>
      <c r="R655" s="4"/>
      <c r="S655" s="4"/>
      <c r="T655" s="4"/>
      <c r="U655" s="3"/>
      <c r="V655" s="3"/>
      <c r="W655" s="3"/>
      <c r="X655" s="3"/>
      <c r="Y655" s="3"/>
      <c r="Z655" s="3"/>
      <c r="AA655" s="3"/>
      <c r="AB655" s="3"/>
      <c r="AC655" s="3"/>
      <c r="AD655" s="3"/>
      <c r="AE655" s="3"/>
      <c r="AF655" s="3"/>
      <c r="AG655" s="3"/>
      <c r="AH655" s="3"/>
      <c r="AI655" s="3"/>
    </row>
    <row r="656" spans="1:35" ht="12.75">
      <c r="A656" s="3"/>
      <c r="B656" s="3"/>
      <c r="C656" s="3"/>
      <c r="D656" s="3"/>
      <c r="E656" s="3"/>
      <c r="F656" s="3"/>
      <c r="G656" s="156"/>
      <c r="H656" s="3"/>
      <c r="I656" s="3"/>
      <c r="J656" s="3"/>
      <c r="K656" s="3"/>
      <c r="L656" s="3"/>
      <c r="M656" s="4"/>
      <c r="N656" s="319"/>
      <c r="O656" s="157"/>
      <c r="P656" s="3"/>
      <c r="Q656" s="4"/>
      <c r="R656" s="4"/>
      <c r="S656" s="4"/>
      <c r="T656" s="4"/>
      <c r="U656" s="3"/>
      <c r="V656" s="3"/>
      <c r="W656" s="3"/>
      <c r="X656" s="3"/>
      <c r="Y656" s="3"/>
      <c r="Z656" s="3"/>
      <c r="AA656" s="3"/>
      <c r="AB656" s="3"/>
      <c r="AC656" s="3"/>
      <c r="AD656" s="3"/>
      <c r="AE656" s="3"/>
      <c r="AF656" s="3"/>
      <c r="AG656" s="3"/>
      <c r="AH656" s="3"/>
      <c r="AI656" s="3"/>
    </row>
    <row r="657" spans="1:35" ht="12.75">
      <c r="A657" s="3"/>
      <c r="B657" s="3"/>
      <c r="C657" s="3"/>
      <c r="D657" s="3"/>
      <c r="E657" s="3"/>
      <c r="F657" s="3"/>
      <c r="G657" s="156"/>
      <c r="H657" s="3"/>
      <c r="I657" s="3"/>
      <c r="J657" s="3"/>
      <c r="K657" s="3"/>
      <c r="L657" s="3"/>
      <c r="M657" s="4"/>
      <c r="N657" s="319"/>
      <c r="O657" s="157"/>
      <c r="P657" s="3"/>
      <c r="Q657" s="4"/>
      <c r="R657" s="4"/>
      <c r="S657" s="4"/>
      <c r="T657" s="4"/>
      <c r="U657" s="3"/>
      <c r="V657" s="3"/>
      <c r="W657" s="3"/>
      <c r="X657" s="3"/>
      <c r="Y657" s="3"/>
      <c r="Z657" s="3"/>
      <c r="AA657" s="3"/>
      <c r="AB657" s="3"/>
      <c r="AC657" s="3"/>
      <c r="AD657" s="3"/>
      <c r="AE657" s="3"/>
      <c r="AF657" s="3"/>
      <c r="AG657" s="3"/>
      <c r="AH657" s="3"/>
      <c r="AI657" s="3"/>
    </row>
    <row r="658" spans="1:35" ht="12.75">
      <c r="A658" s="3"/>
      <c r="B658" s="3"/>
      <c r="C658" s="3"/>
      <c r="D658" s="3"/>
      <c r="E658" s="3"/>
      <c r="F658" s="3"/>
      <c r="G658" s="156"/>
      <c r="H658" s="3"/>
      <c r="I658" s="3"/>
      <c r="J658" s="3"/>
      <c r="K658" s="3"/>
      <c r="L658" s="3"/>
      <c r="M658" s="4"/>
      <c r="N658" s="319"/>
      <c r="O658" s="157"/>
      <c r="P658" s="3"/>
      <c r="Q658" s="4"/>
      <c r="R658" s="4"/>
      <c r="S658" s="4"/>
      <c r="T658" s="4"/>
      <c r="U658" s="3"/>
      <c r="V658" s="3"/>
      <c r="W658" s="3"/>
      <c r="X658" s="3"/>
      <c r="Y658" s="3"/>
      <c r="Z658" s="3"/>
      <c r="AA658" s="3"/>
      <c r="AB658" s="3"/>
      <c r="AC658" s="3"/>
      <c r="AD658" s="3"/>
      <c r="AE658" s="3"/>
      <c r="AF658" s="3"/>
      <c r="AG658" s="3"/>
      <c r="AH658" s="3"/>
      <c r="AI658" s="3"/>
    </row>
    <row r="659" spans="1:35" ht="12.75">
      <c r="A659" s="3"/>
      <c r="B659" s="3"/>
      <c r="C659" s="3"/>
      <c r="D659" s="3"/>
      <c r="E659" s="3"/>
      <c r="F659" s="3"/>
      <c r="G659" s="156"/>
      <c r="H659" s="3"/>
      <c r="I659" s="3"/>
      <c r="J659" s="3"/>
      <c r="K659" s="3"/>
      <c r="L659" s="3"/>
      <c r="M659" s="4"/>
      <c r="N659" s="319"/>
      <c r="O659" s="157"/>
      <c r="P659" s="3"/>
      <c r="Q659" s="4"/>
      <c r="R659" s="4"/>
      <c r="S659" s="4"/>
      <c r="T659" s="4"/>
      <c r="U659" s="3"/>
      <c r="V659" s="3"/>
      <c r="W659" s="3"/>
      <c r="X659" s="3"/>
      <c r="Y659" s="3"/>
      <c r="Z659" s="3"/>
      <c r="AA659" s="3"/>
      <c r="AB659" s="3"/>
      <c r="AC659" s="3"/>
      <c r="AD659" s="3"/>
      <c r="AE659" s="3"/>
      <c r="AF659" s="3"/>
      <c r="AG659" s="3"/>
      <c r="AH659" s="3"/>
      <c r="AI659" s="3"/>
    </row>
    <row r="660" spans="1:35" ht="12.75">
      <c r="A660" s="3"/>
      <c r="B660" s="3"/>
      <c r="C660" s="3"/>
      <c r="D660" s="3"/>
      <c r="E660" s="3"/>
      <c r="F660" s="3"/>
      <c r="G660" s="156"/>
      <c r="H660" s="3"/>
      <c r="I660" s="3"/>
      <c r="J660" s="3"/>
      <c r="K660" s="3"/>
      <c r="L660" s="3"/>
      <c r="M660" s="4"/>
      <c r="N660" s="319"/>
      <c r="O660" s="157"/>
      <c r="P660" s="3"/>
      <c r="Q660" s="4"/>
      <c r="R660" s="4"/>
      <c r="S660" s="4"/>
      <c r="T660" s="4"/>
      <c r="U660" s="3"/>
      <c r="V660" s="3"/>
      <c r="W660" s="3"/>
      <c r="X660" s="3"/>
      <c r="Y660" s="3"/>
      <c r="Z660" s="3"/>
      <c r="AA660" s="3"/>
      <c r="AB660" s="3"/>
      <c r="AC660" s="3"/>
      <c r="AD660" s="3"/>
      <c r="AE660" s="3"/>
      <c r="AF660" s="3"/>
      <c r="AG660" s="3"/>
      <c r="AH660" s="3"/>
      <c r="AI660" s="3"/>
    </row>
    <row r="661" spans="1:35" ht="12.75">
      <c r="A661" s="3"/>
      <c r="B661" s="3"/>
      <c r="C661" s="3"/>
      <c r="D661" s="3"/>
      <c r="E661" s="3"/>
      <c r="F661" s="3"/>
      <c r="G661" s="156"/>
      <c r="H661" s="3"/>
      <c r="I661" s="3"/>
      <c r="J661" s="3"/>
      <c r="K661" s="3"/>
      <c r="L661" s="3"/>
      <c r="M661" s="4"/>
      <c r="N661" s="319"/>
      <c r="O661" s="157"/>
      <c r="P661" s="3"/>
      <c r="Q661" s="4"/>
      <c r="R661" s="4"/>
      <c r="S661" s="4"/>
      <c r="T661" s="4"/>
      <c r="U661" s="3"/>
      <c r="V661" s="3"/>
      <c r="W661" s="3"/>
      <c r="X661" s="3"/>
      <c r="Y661" s="3"/>
      <c r="Z661" s="3"/>
      <c r="AA661" s="3"/>
      <c r="AB661" s="3"/>
      <c r="AC661" s="3"/>
      <c r="AD661" s="3"/>
      <c r="AE661" s="3"/>
      <c r="AF661" s="3"/>
      <c r="AG661" s="3"/>
      <c r="AH661" s="3"/>
      <c r="AI661" s="3"/>
    </row>
    <row r="662" spans="1:35" ht="12.75">
      <c r="A662" s="3"/>
      <c r="B662" s="3"/>
      <c r="C662" s="3"/>
      <c r="D662" s="3"/>
      <c r="E662" s="3"/>
      <c r="F662" s="3"/>
      <c r="G662" s="156"/>
      <c r="H662" s="3"/>
      <c r="I662" s="3"/>
      <c r="J662" s="3"/>
      <c r="K662" s="3"/>
      <c r="L662" s="3"/>
      <c r="M662" s="4"/>
      <c r="N662" s="319"/>
      <c r="O662" s="157"/>
      <c r="P662" s="3"/>
      <c r="Q662" s="4"/>
      <c r="R662" s="4"/>
      <c r="S662" s="4"/>
      <c r="T662" s="4"/>
      <c r="U662" s="3"/>
      <c r="V662" s="3"/>
      <c r="W662" s="3"/>
      <c r="X662" s="3"/>
      <c r="Y662" s="3"/>
      <c r="Z662" s="3"/>
      <c r="AA662" s="3"/>
      <c r="AB662" s="3"/>
      <c r="AC662" s="3"/>
      <c r="AD662" s="3"/>
      <c r="AE662" s="3"/>
      <c r="AF662" s="3"/>
      <c r="AG662" s="3"/>
      <c r="AH662" s="3"/>
      <c r="AI662" s="3"/>
    </row>
    <row r="663" spans="1:35" ht="12.75">
      <c r="A663" s="3"/>
      <c r="B663" s="3"/>
      <c r="C663" s="3"/>
      <c r="D663" s="3"/>
      <c r="E663" s="3"/>
      <c r="F663" s="3"/>
      <c r="G663" s="156"/>
      <c r="H663" s="3"/>
      <c r="I663" s="3"/>
      <c r="J663" s="3"/>
      <c r="K663" s="3"/>
      <c r="L663" s="3"/>
      <c r="M663" s="4"/>
      <c r="N663" s="319"/>
      <c r="O663" s="157"/>
      <c r="P663" s="3"/>
      <c r="Q663" s="4"/>
      <c r="R663" s="4"/>
      <c r="S663" s="4"/>
      <c r="T663" s="4"/>
      <c r="U663" s="3"/>
      <c r="V663" s="3"/>
      <c r="W663" s="3"/>
      <c r="X663" s="3"/>
      <c r="Y663" s="3"/>
      <c r="Z663" s="3"/>
      <c r="AA663" s="3"/>
      <c r="AB663" s="3"/>
      <c r="AC663" s="3"/>
      <c r="AD663" s="3"/>
      <c r="AE663" s="3"/>
      <c r="AF663" s="3"/>
      <c r="AG663" s="3"/>
      <c r="AH663" s="3"/>
      <c r="AI663" s="3"/>
    </row>
    <row r="664" spans="1:35" ht="12.75">
      <c r="A664" s="3"/>
      <c r="B664" s="3"/>
      <c r="C664" s="3"/>
      <c r="D664" s="3"/>
      <c r="E664" s="3"/>
      <c r="F664" s="3"/>
      <c r="G664" s="156"/>
      <c r="H664" s="3"/>
      <c r="I664" s="3"/>
      <c r="J664" s="3"/>
      <c r="K664" s="3"/>
      <c r="L664" s="3"/>
      <c r="M664" s="4"/>
      <c r="N664" s="319"/>
      <c r="O664" s="157"/>
      <c r="P664" s="3"/>
      <c r="Q664" s="4"/>
      <c r="R664" s="4"/>
      <c r="S664" s="4"/>
      <c r="T664" s="4"/>
      <c r="U664" s="3"/>
      <c r="V664" s="3"/>
      <c r="W664" s="3"/>
      <c r="X664" s="3"/>
      <c r="Y664" s="3"/>
      <c r="Z664" s="3"/>
      <c r="AA664" s="3"/>
      <c r="AB664" s="3"/>
      <c r="AC664" s="3"/>
      <c r="AD664" s="3"/>
      <c r="AE664" s="3"/>
      <c r="AF664" s="3"/>
      <c r="AG664" s="3"/>
      <c r="AH664" s="3"/>
      <c r="AI664" s="3"/>
    </row>
    <row r="665" spans="1:35" ht="12.75">
      <c r="A665" s="3"/>
      <c r="B665" s="3"/>
      <c r="C665" s="3"/>
      <c r="D665" s="3"/>
      <c r="E665" s="3"/>
      <c r="F665" s="3"/>
      <c r="G665" s="156"/>
      <c r="H665" s="3"/>
      <c r="I665" s="3"/>
      <c r="J665" s="3"/>
      <c r="K665" s="3"/>
      <c r="L665" s="3"/>
      <c r="M665" s="4"/>
      <c r="N665" s="319"/>
      <c r="O665" s="157"/>
      <c r="P665" s="3"/>
      <c r="Q665" s="4"/>
      <c r="R665" s="4"/>
      <c r="S665" s="4"/>
      <c r="T665" s="4"/>
      <c r="U665" s="3"/>
      <c r="V665" s="3"/>
      <c r="W665" s="3"/>
      <c r="X665" s="3"/>
      <c r="Y665" s="3"/>
      <c r="Z665" s="3"/>
      <c r="AA665" s="3"/>
      <c r="AB665" s="3"/>
      <c r="AC665" s="3"/>
      <c r="AD665" s="3"/>
      <c r="AE665" s="3"/>
      <c r="AF665" s="3"/>
      <c r="AG665" s="3"/>
      <c r="AH665" s="3"/>
      <c r="AI665" s="3"/>
    </row>
    <row r="666" spans="1:35" ht="12.75">
      <c r="A666" s="3"/>
      <c r="B666" s="3"/>
      <c r="C666" s="3"/>
      <c r="D666" s="3"/>
      <c r="E666" s="3"/>
      <c r="F666" s="3"/>
      <c r="G666" s="156"/>
      <c r="H666" s="3"/>
      <c r="I666" s="3"/>
      <c r="J666" s="3"/>
      <c r="K666" s="3"/>
      <c r="L666" s="3"/>
      <c r="M666" s="4"/>
      <c r="N666" s="319"/>
      <c r="O666" s="157"/>
      <c r="P666" s="3"/>
      <c r="Q666" s="4"/>
      <c r="R666" s="4"/>
      <c r="S666" s="4"/>
      <c r="T666" s="4"/>
      <c r="U666" s="3"/>
      <c r="V666" s="3"/>
      <c r="W666" s="3"/>
      <c r="X666" s="3"/>
      <c r="Y666" s="3"/>
      <c r="Z666" s="3"/>
      <c r="AA666" s="3"/>
      <c r="AB666" s="3"/>
      <c r="AC666" s="3"/>
      <c r="AD666" s="3"/>
      <c r="AE666" s="3"/>
      <c r="AF666" s="3"/>
      <c r="AG666" s="3"/>
      <c r="AH666" s="3"/>
      <c r="AI666" s="3"/>
    </row>
    <row r="667" spans="1:35" ht="12.75">
      <c r="A667" s="3"/>
      <c r="B667" s="3"/>
      <c r="C667" s="3"/>
      <c r="D667" s="3"/>
      <c r="E667" s="3"/>
      <c r="F667" s="3"/>
      <c r="G667" s="156"/>
      <c r="H667" s="3"/>
      <c r="I667" s="3"/>
      <c r="J667" s="3"/>
      <c r="K667" s="3"/>
      <c r="L667" s="3"/>
      <c r="M667" s="4"/>
      <c r="N667" s="319"/>
      <c r="O667" s="157"/>
      <c r="P667" s="3"/>
      <c r="Q667" s="4"/>
      <c r="R667" s="4"/>
      <c r="S667" s="4"/>
      <c r="T667" s="4"/>
      <c r="U667" s="3"/>
      <c r="V667" s="3"/>
      <c r="W667" s="3"/>
      <c r="X667" s="3"/>
      <c r="Y667" s="3"/>
      <c r="Z667" s="3"/>
      <c r="AA667" s="3"/>
      <c r="AB667" s="3"/>
      <c r="AC667" s="3"/>
      <c r="AD667" s="3"/>
      <c r="AE667" s="3"/>
      <c r="AF667" s="3"/>
      <c r="AG667" s="3"/>
      <c r="AH667" s="3"/>
      <c r="AI667" s="3"/>
    </row>
    <row r="668" spans="1:35" ht="12.75">
      <c r="A668" s="3"/>
      <c r="B668" s="3"/>
      <c r="C668" s="3"/>
      <c r="D668" s="3"/>
      <c r="E668" s="3"/>
      <c r="F668" s="3"/>
      <c r="G668" s="156"/>
      <c r="H668" s="3"/>
      <c r="I668" s="3"/>
      <c r="J668" s="3"/>
      <c r="K668" s="3"/>
      <c r="L668" s="3"/>
      <c r="M668" s="4"/>
      <c r="N668" s="319"/>
      <c r="O668" s="157"/>
      <c r="P668" s="3"/>
      <c r="Q668" s="4"/>
      <c r="R668" s="4"/>
      <c r="S668" s="4"/>
      <c r="T668" s="4"/>
      <c r="U668" s="3"/>
      <c r="V668" s="3"/>
      <c r="W668" s="3"/>
      <c r="X668" s="3"/>
      <c r="Y668" s="3"/>
      <c r="Z668" s="3"/>
      <c r="AA668" s="3"/>
      <c r="AB668" s="3"/>
      <c r="AC668" s="3"/>
      <c r="AD668" s="3"/>
      <c r="AE668" s="3"/>
      <c r="AF668" s="3"/>
      <c r="AG668" s="3"/>
      <c r="AH668" s="3"/>
      <c r="AI668" s="3"/>
    </row>
    <row r="669" spans="1:35" ht="12.75">
      <c r="A669" s="3"/>
      <c r="B669" s="3"/>
      <c r="C669" s="3"/>
      <c r="D669" s="3"/>
      <c r="E669" s="3"/>
      <c r="F669" s="3"/>
      <c r="G669" s="156"/>
      <c r="H669" s="3"/>
      <c r="I669" s="3"/>
      <c r="J669" s="3"/>
      <c r="K669" s="3"/>
      <c r="L669" s="3"/>
      <c r="M669" s="4"/>
      <c r="N669" s="319"/>
      <c r="O669" s="157"/>
      <c r="P669" s="3"/>
      <c r="Q669" s="4"/>
      <c r="R669" s="4"/>
      <c r="S669" s="4"/>
      <c r="T669" s="4"/>
      <c r="U669" s="3"/>
      <c r="V669" s="3"/>
      <c r="W669" s="3"/>
      <c r="X669" s="3"/>
      <c r="Y669" s="3"/>
      <c r="Z669" s="3"/>
      <c r="AA669" s="3"/>
      <c r="AB669" s="3"/>
      <c r="AC669" s="3"/>
      <c r="AD669" s="3"/>
      <c r="AE669" s="3"/>
      <c r="AF669" s="3"/>
      <c r="AG669" s="3"/>
      <c r="AH669" s="3"/>
      <c r="AI669" s="3"/>
    </row>
    <row r="670" spans="1:35" ht="12.75">
      <c r="A670" s="3"/>
      <c r="B670" s="3"/>
      <c r="C670" s="3"/>
      <c r="D670" s="3"/>
      <c r="E670" s="3"/>
      <c r="F670" s="3"/>
      <c r="G670" s="156"/>
      <c r="H670" s="3"/>
      <c r="I670" s="3"/>
      <c r="J670" s="3"/>
      <c r="K670" s="3"/>
      <c r="L670" s="3"/>
      <c r="M670" s="4"/>
      <c r="N670" s="319"/>
      <c r="O670" s="157"/>
      <c r="P670" s="3"/>
      <c r="Q670" s="4"/>
      <c r="R670" s="4"/>
      <c r="S670" s="4"/>
      <c r="T670" s="4"/>
      <c r="U670" s="3"/>
      <c r="V670" s="3"/>
      <c r="W670" s="3"/>
      <c r="X670" s="3"/>
      <c r="Y670" s="3"/>
      <c r="Z670" s="3"/>
      <c r="AA670" s="3"/>
      <c r="AB670" s="3"/>
      <c r="AC670" s="3"/>
      <c r="AD670" s="3"/>
      <c r="AE670" s="3"/>
      <c r="AF670" s="3"/>
      <c r="AG670" s="3"/>
      <c r="AH670" s="3"/>
      <c r="AI670" s="3"/>
    </row>
    <row r="671" spans="1:35" ht="12.75">
      <c r="A671" s="3"/>
      <c r="B671" s="3"/>
      <c r="C671" s="3"/>
      <c r="D671" s="3"/>
      <c r="E671" s="3"/>
      <c r="F671" s="3"/>
      <c r="G671" s="156"/>
      <c r="H671" s="3"/>
      <c r="I671" s="3"/>
      <c r="J671" s="3"/>
      <c r="K671" s="3"/>
      <c r="L671" s="3"/>
      <c r="M671" s="4"/>
      <c r="N671" s="319"/>
      <c r="O671" s="157"/>
      <c r="P671" s="3"/>
      <c r="Q671" s="4"/>
      <c r="R671" s="4"/>
      <c r="S671" s="4"/>
      <c r="T671" s="4"/>
      <c r="U671" s="3"/>
      <c r="V671" s="3"/>
      <c r="W671" s="3"/>
      <c r="X671" s="3"/>
      <c r="Y671" s="3"/>
      <c r="Z671" s="3"/>
      <c r="AA671" s="3"/>
      <c r="AB671" s="3"/>
      <c r="AC671" s="3"/>
      <c r="AD671" s="3"/>
      <c r="AE671" s="3"/>
      <c r="AF671" s="3"/>
      <c r="AG671" s="3"/>
      <c r="AH671" s="3"/>
      <c r="AI671" s="3"/>
    </row>
    <row r="672" spans="1:35" ht="12.75">
      <c r="A672" s="3"/>
      <c r="B672" s="3"/>
      <c r="C672" s="3"/>
      <c r="D672" s="3"/>
      <c r="E672" s="3"/>
      <c r="F672" s="3"/>
      <c r="G672" s="156"/>
      <c r="H672" s="3"/>
      <c r="I672" s="3"/>
      <c r="J672" s="3"/>
      <c r="K672" s="3"/>
      <c r="L672" s="3"/>
      <c r="M672" s="4"/>
      <c r="N672" s="319"/>
      <c r="O672" s="157"/>
      <c r="P672" s="3"/>
      <c r="Q672" s="4"/>
      <c r="R672" s="4"/>
      <c r="S672" s="4"/>
      <c r="T672" s="4"/>
      <c r="U672" s="3"/>
      <c r="V672" s="3"/>
      <c r="W672" s="3"/>
      <c r="X672" s="3"/>
      <c r="Y672" s="3"/>
      <c r="Z672" s="3"/>
      <c r="AA672" s="3"/>
      <c r="AB672" s="3"/>
      <c r="AC672" s="3"/>
      <c r="AD672" s="3"/>
      <c r="AE672" s="3"/>
      <c r="AF672" s="3"/>
      <c r="AG672" s="3"/>
      <c r="AH672" s="3"/>
      <c r="AI672" s="3"/>
    </row>
    <row r="673" spans="1:35" ht="12.75">
      <c r="A673" s="3"/>
      <c r="B673" s="3"/>
      <c r="C673" s="3"/>
      <c r="D673" s="3"/>
      <c r="E673" s="3"/>
      <c r="F673" s="3"/>
      <c r="G673" s="156"/>
      <c r="H673" s="3"/>
      <c r="I673" s="3"/>
      <c r="J673" s="3"/>
      <c r="K673" s="3"/>
      <c r="L673" s="3"/>
      <c r="M673" s="4"/>
      <c r="N673" s="319"/>
      <c r="O673" s="157"/>
      <c r="P673" s="3"/>
      <c r="Q673" s="4"/>
      <c r="R673" s="4"/>
      <c r="S673" s="4"/>
      <c r="T673" s="4"/>
      <c r="U673" s="3"/>
      <c r="V673" s="3"/>
      <c r="W673" s="3"/>
      <c r="X673" s="3"/>
      <c r="Y673" s="3"/>
      <c r="Z673" s="3"/>
      <c r="AA673" s="3"/>
      <c r="AB673" s="3"/>
      <c r="AC673" s="3"/>
      <c r="AD673" s="3"/>
      <c r="AE673" s="3"/>
      <c r="AF673" s="3"/>
      <c r="AG673" s="3"/>
      <c r="AH673" s="3"/>
      <c r="AI673" s="3"/>
    </row>
    <row r="674" spans="1:35" ht="12.75">
      <c r="A674" s="3"/>
      <c r="B674" s="3"/>
      <c r="C674" s="3"/>
      <c r="D674" s="3"/>
      <c r="E674" s="3"/>
      <c r="F674" s="3"/>
      <c r="G674" s="156"/>
      <c r="H674" s="3"/>
      <c r="I674" s="3"/>
      <c r="J674" s="3"/>
      <c r="K674" s="3"/>
      <c r="L674" s="3"/>
      <c r="M674" s="4"/>
      <c r="N674" s="319"/>
      <c r="O674" s="157"/>
      <c r="P674" s="3"/>
      <c r="Q674" s="4"/>
      <c r="R674" s="4"/>
      <c r="S674" s="4"/>
      <c r="T674" s="4"/>
      <c r="U674" s="3"/>
      <c r="V674" s="3"/>
      <c r="W674" s="3"/>
      <c r="X674" s="3"/>
      <c r="Y674" s="3"/>
      <c r="Z674" s="3"/>
      <c r="AA674" s="3"/>
      <c r="AB674" s="3"/>
      <c r="AC674" s="3"/>
      <c r="AD674" s="3"/>
      <c r="AE674" s="3"/>
      <c r="AF674" s="3"/>
      <c r="AG674" s="3"/>
      <c r="AH674" s="3"/>
      <c r="AI674" s="3"/>
    </row>
    <row r="675" spans="1:35" ht="12.75">
      <c r="A675" s="3"/>
      <c r="B675" s="3"/>
      <c r="C675" s="3"/>
      <c r="D675" s="3"/>
      <c r="E675" s="3"/>
      <c r="F675" s="3"/>
      <c r="G675" s="156"/>
      <c r="H675" s="3"/>
      <c r="I675" s="3"/>
      <c r="J675" s="3"/>
      <c r="K675" s="3"/>
      <c r="L675" s="3"/>
      <c r="M675" s="4"/>
      <c r="N675" s="319"/>
      <c r="O675" s="157"/>
      <c r="P675" s="3"/>
      <c r="Q675" s="4"/>
      <c r="R675" s="4"/>
      <c r="S675" s="4"/>
      <c r="T675" s="4"/>
      <c r="U675" s="3"/>
      <c r="V675" s="3"/>
      <c r="W675" s="3"/>
      <c r="X675" s="3"/>
      <c r="Y675" s="3"/>
      <c r="Z675" s="3"/>
      <c r="AA675" s="3"/>
      <c r="AB675" s="3"/>
      <c r="AC675" s="3"/>
      <c r="AD675" s="3"/>
      <c r="AE675" s="3"/>
      <c r="AF675" s="3"/>
      <c r="AG675" s="3"/>
      <c r="AH675" s="3"/>
      <c r="AI675" s="3"/>
    </row>
    <row r="676" spans="1:35" ht="12.75">
      <c r="A676" s="3"/>
      <c r="B676" s="3"/>
      <c r="C676" s="3"/>
      <c r="D676" s="3"/>
      <c r="E676" s="3"/>
      <c r="F676" s="3"/>
      <c r="G676" s="156"/>
      <c r="H676" s="3"/>
      <c r="I676" s="3"/>
      <c r="J676" s="3"/>
      <c r="K676" s="3"/>
      <c r="L676" s="3"/>
      <c r="M676" s="4"/>
      <c r="N676" s="319"/>
      <c r="O676" s="157"/>
      <c r="P676" s="3"/>
      <c r="Q676" s="4"/>
      <c r="R676" s="4"/>
      <c r="S676" s="4"/>
      <c r="T676" s="4"/>
      <c r="U676" s="3"/>
      <c r="V676" s="3"/>
      <c r="W676" s="3"/>
      <c r="X676" s="3"/>
      <c r="Y676" s="3"/>
      <c r="Z676" s="3"/>
      <c r="AA676" s="3"/>
      <c r="AB676" s="3"/>
      <c r="AC676" s="3"/>
      <c r="AD676" s="3"/>
      <c r="AE676" s="3"/>
      <c r="AF676" s="3"/>
      <c r="AG676" s="3"/>
      <c r="AH676" s="3"/>
      <c r="AI676" s="3"/>
    </row>
    <row r="677" spans="1:35" ht="12.75">
      <c r="A677" s="3"/>
      <c r="B677" s="3"/>
      <c r="C677" s="3"/>
      <c r="D677" s="3"/>
      <c r="E677" s="3"/>
      <c r="F677" s="3"/>
      <c r="G677" s="156"/>
      <c r="H677" s="3"/>
      <c r="I677" s="3"/>
      <c r="J677" s="3"/>
      <c r="K677" s="3"/>
      <c r="L677" s="3"/>
      <c r="M677" s="4"/>
      <c r="N677" s="319"/>
      <c r="O677" s="157"/>
      <c r="P677" s="3"/>
      <c r="Q677" s="4"/>
      <c r="R677" s="4"/>
      <c r="S677" s="4"/>
      <c r="T677" s="4"/>
      <c r="U677" s="3"/>
      <c r="V677" s="3"/>
      <c r="W677" s="3"/>
      <c r="X677" s="3"/>
      <c r="Y677" s="3"/>
      <c r="Z677" s="3"/>
      <c r="AA677" s="3"/>
      <c r="AB677" s="3"/>
      <c r="AC677" s="3"/>
      <c r="AD677" s="3"/>
      <c r="AE677" s="3"/>
      <c r="AF677" s="3"/>
      <c r="AG677" s="3"/>
      <c r="AH677" s="3"/>
      <c r="AI677" s="3"/>
    </row>
    <row r="678" spans="1:35" ht="12.75">
      <c r="A678" s="3"/>
      <c r="B678" s="3"/>
      <c r="C678" s="3"/>
      <c r="D678" s="3"/>
      <c r="E678" s="3"/>
      <c r="F678" s="3"/>
      <c r="G678" s="156"/>
      <c r="H678" s="3"/>
      <c r="I678" s="3"/>
      <c r="J678" s="3"/>
      <c r="K678" s="3"/>
      <c r="L678" s="3"/>
      <c r="M678" s="4"/>
      <c r="N678" s="319"/>
      <c r="O678" s="157"/>
      <c r="P678" s="3"/>
      <c r="Q678" s="4"/>
      <c r="R678" s="4"/>
      <c r="S678" s="4"/>
      <c r="T678" s="4"/>
      <c r="U678" s="3"/>
      <c r="V678" s="3"/>
      <c r="W678" s="3"/>
      <c r="X678" s="3"/>
      <c r="Y678" s="3"/>
      <c r="Z678" s="3"/>
      <c r="AA678" s="3"/>
      <c r="AB678" s="3"/>
      <c r="AC678" s="3"/>
      <c r="AD678" s="3"/>
      <c r="AE678" s="3"/>
      <c r="AF678" s="3"/>
      <c r="AG678" s="3"/>
      <c r="AH678" s="3"/>
      <c r="AI678" s="3"/>
    </row>
    <row r="679" spans="1:35" ht="12.75">
      <c r="A679" s="3"/>
      <c r="B679" s="3"/>
      <c r="C679" s="3"/>
      <c r="D679" s="3"/>
      <c r="E679" s="3"/>
      <c r="F679" s="3"/>
      <c r="G679" s="156"/>
      <c r="H679" s="3"/>
      <c r="I679" s="3"/>
      <c r="J679" s="3"/>
      <c r="K679" s="3"/>
      <c r="L679" s="3"/>
      <c r="M679" s="4"/>
      <c r="N679" s="319"/>
      <c r="O679" s="157"/>
      <c r="P679" s="3"/>
      <c r="Q679" s="4"/>
      <c r="R679" s="4"/>
      <c r="S679" s="4"/>
      <c r="T679" s="4"/>
      <c r="U679" s="3"/>
      <c r="V679" s="3"/>
      <c r="W679" s="3"/>
      <c r="X679" s="3"/>
      <c r="Y679" s="3"/>
      <c r="Z679" s="3"/>
      <c r="AA679" s="3"/>
      <c r="AB679" s="3"/>
      <c r="AC679" s="3"/>
      <c r="AD679" s="3"/>
      <c r="AE679" s="3"/>
      <c r="AF679" s="3"/>
      <c r="AG679" s="3"/>
      <c r="AH679" s="3"/>
      <c r="AI679" s="3"/>
    </row>
    <row r="680" spans="1:35" ht="12.75">
      <c r="A680" s="3"/>
      <c r="B680" s="3"/>
      <c r="C680" s="3"/>
      <c r="D680" s="3"/>
      <c r="E680" s="3"/>
      <c r="F680" s="3"/>
      <c r="G680" s="156"/>
      <c r="H680" s="3"/>
      <c r="I680" s="3"/>
      <c r="J680" s="3"/>
      <c r="K680" s="3"/>
      <c r="L680" s="3"/>
      <c r="M680" s="4"/>
      <c r="N680" s="319"/>
      <c r="O680" s="157"/>
      <c r="P680" s="3"/>
      <c r="Q680" s="4"/>
      <c r="R680" s="4"/>
      <c r="S680" s="4"/>
      <c r="T680" s="4"/>
      <c r="U680" s="3"/>
      <c r="V680" s="3"/>
      <c r="W680" s="3"/>
      <c r="X680" s="3"/>
      <c r="Y680" s="3"/>
      <c r="Z680" s="3"/>
      <c r="AA680" s="3"/>
      <c r="AB680" s="3"/>
      <c r="AC680" s="3"/>
      <c r="AD680" s="3"/>
      <c r="AE680" s="3"/>
      <c r="AF680" s="3"/>
      <c r="AG680" s="3"/>
      <c r="AH680" s="3"/>
      <c r="AI680" s="3"/>
    </row>
    <row r="681" spans="1:35" ht="12.75">
      <c r="A681" s="3"/>
      <c r="B681" s="3"/>
      <c r="C681" s="3"/>
      <c r="D681" s="3"/>
      <c r="E681" s="3"/>
      <c r="F681" s="3"/>
      <c r="G681" s="156"/>
      <c r="H681" s="3"/>
      <c r="I681" s="3"/>
      <c r="J681" s="3"/>
      <c r="K681" s="3"/>
      <c r="L681" s="3"/>
      <c r="M681" s="4"/>
      <c r="N681" s="319"/>
      <c r="O681" s="157"/>
      <c r="P681" s="3"/>
      <c r="Q681" s="4"/>
      <c r="R681" s="4"/>
      <c r="S681" s="4"/>
      <c r="T681" s="4"/>
      <c r="U681" s="3"/>
      <c r="V681" s="3"/>
      <c r="W681" s="3"/>
      <c r="X681" s="3"/>
      <c r="Y681" s="3"/>
      <c r="Z681" s="3"/>
      <c r="AA681" s="3"/>
      <c r="AB681" s="3"/>
      <c r="AC681" s="3"/>
      <c r="AD681" s="3"/>
      <c r="AE681" s="3"/>
      <c r="AF681" s="3"/>
      <c r="AG681" s="3"/>
      <c r="AH681" s="3"/>
      <c r="AI681" s="3"/>
    </row>
    <row r="682" spans="1:35" ht="12.75">
      <c r="A682" s="3"/>
      <c r="B682" s="3"/>
      <c r="C682" s="3"/>
      <c r="D682" s="3"/>
      <c r="E682" s="3"/>
      <c r="F682" s="3"/>
      <c r="G682" s="156"/>
      <c r="H682" s="3"/>
      <c r="I682" s="3"/>
      <c r="J682" s="3"/>
      <c r="K682" s="3"/>
      <c r="L682" s="3"/>
      <c r="M682" s="4"/>
      <c r="N682" s="319"/>
      <c r="O682" s="157"/>
      <c r="P682" s="3"/>
      <c r="Q682" s="4"/>
      <c r="R682" s="4"/>
      <c r="S682" s="4"/>
      <c r="T682" s="4"/>
      <c r="U682" s="3"/>
      <c r="V682" s="3"/>
      <c r="W682" s="3"/>
      <c r="X682" s="3"/>
      <c r="Y682" s="3"/>
      <c r="Z682" s="3"/>
      <c r="AA682" s="3"/>
      <c r="AB682" s="3"/>
      <c r="AC682" s="3"/>
      <c r="AD682" s="3"/>
      <c r="AE682" s="3"/>
      <c r="AF682" s="3"/>
      <c r="AG682" s="3"/>
      <c r="AH682" s="3"/>
      <c r="AI682" s="3"/>
    </row>
    <row r="683" spans="1:35" ht="12.75">
      <c r="A683" s="3"/>
      <c r="B683" s="3"/>
      <c r="C683" s="3"/>
      <c r="D683" s="3"/>
      <c r="E683" s="3"/>
      <c r="F683" s="3"/>
      <c r="G683" s="156"/>
      <c r="H683" s="3"/>
      <c r="I683" s="3"/>
      <c r="J683" s="3"/>
      <c r="K683" s="3"/>
      <c r="L683" s="3"/>
      <c r="M683" s="4"/>
      <c r="N683" s="319"/>
      <c r="O683" s="157"/>
      <c r="P683" s="3"/>
      <c r="Q683" s="4"/>
      <c r="R683" s="4"/>
      <c r="S683" s="4"/>
      <c r="T683" s="4"/>
      <c r="U683" s="3"/>
      <c r="V683" s="3"/>
      <c r="W683" s="3"/>
      <c r="X683" s="3"/>
      <c r="Y683" s="3"/>
      <c r="Z683" s="3"/>
      <c r="AA683" s="3"/>
      <c r="AB683" s="3"/>
      <c r="AC683" s="3"/>
      <c r="AD683" s="3"/>
      <c r="AE683" s="3"/>
      <c r="AF683" s="3"/>
      <c r="AG683" s="3"/>
      <c r="AH683" s="3"/>
      <c r="AI683" s="3"/>
    </row>
    <row r="684" spans="1:35" ht="12.75">
      <c r="A684" s="3"/>
      <c r="B684" s="3"/>
      <c r="C684" s="3"/>
      <c r="D684" s="3"/>
      <c r="E684" s="3"/>
      <c r="F684" s="3"/>
      <c r="G684" s="156"/>
      <c r="H684" s="3"/>
      <c r="I684" s="3"/>
      <c r="J684" s="3"/>
      <c r="K684" s="3"/>
      <c r="L684" s="3"/>
      <c r="M684" s="4"/>
      <c r="N684" s="319"/>
      <c r="O684" s="157"/>
      <c r="P684" s="3"/>
      <c r="Q684" s="4"/>
      <c r="R684" s="4"/>
      <c r="S684" s="4"/>
      <c r="T684" s="4"/>
      <c r="U684" s="3"/>
      <c r="V684" s="3"/>
      <c r="W684" s="3"/>
      <c r="X684" s="3"/>
      <c r="Y684" s="3"/>
      <c r="Z684" s="3"/>
      <c r="AA684" s="3"/>
      <c r="AB684" s="3"/>
      <c r="AC684" s="3"/>
      <c r="AD684" s="3"/>
      <c r="AE684" s="3"/>
      <c r="AF684" s="3"/>
      <c r="AG684" s="3"/>
      <c r="AH684" s="3"/>
      <c r="AI684" s="3"/>
    </row>
    <row r="685" spans="1:35" ht="12.75">
      <c r="A685" s="3"/>
      <c r="B685" s="3"/>
      <c r="C685" s="3"/>
      <c r="D685" s="3"/>
      <c r="E685" s="3"/>
      <c r="F685" s="3"/>
      <c r="G685" s="156"/>
      <c r="H685" s="3"/>
      <c r="I685" s="3"/>
      <c r="J685" s="3"/>
      <c r="K685" s="3"/>
      <c r="L685" s="3"/>
      <c r="M685" s="4"/>
      <c r="N685" s="319"/>
      <c r="O685" s="157"/>
      <c r="P685" s="3"/>
      <c r="Q685" s="4"/>
      <c r="R685" s="4"/>
      <c r="S685" s="4"/>
      <c r="T685" s="4"/>
      <c r="U685" s="3"/>
      <c r="V685" s="3"/>
      <c r="W685" s="3"/>
      <c r="X685" s="3"/>
      <c r="Y685" s="3"/>
      <c r="Z685" s="3"/>
      <c r="AA685" s="3"/>
      <c r="AB685" s="3"/>
      <c r="AC685" s="3"/>
      <c r="AD685" s="3"/>
      <c r="AE685" s="3"/>
      <c r="AF685" s="3"/>
      <c r="AG685" s="3"/>
      <c r="AH685" s="3"/>
      <c r="AI685" s="3"/>
    </row>
    <row r="686" spans="1:35" ht="12.75">
      <c r="A686" s="3"/>
      <c r="B686" s="3"/>
      <c r="C686" s="3"/>
      <c r="D686" s="3"/>
      <c r="E686" s="3"/>
      <c r="F686" s="3"/>
      <c r="G686" s="156"/>
      <c r="H686" s="3"/>
      <c r="I686" s="3"/>
      <c r="J686" s="3"/>
      <c r="K686" s="3"/>
      <c r="L686" s="3"/>
      <c r="M686" s="4"/>
      <c r="N686" s="319"/>
      <c r="O686" s="157"/>
      <c r="P686" s="3"/>
      <c r="Q686" s="4"/>
      <c r="R686" s="4"/>
      <c r="S686" s="4"/>
      <c r="T686" s="4"/>
      <c r="U686" s="3"/>
      <c r="V686" s="3"/>
      <c r="W686" s="3"/>
      <c r="X686" s="3"/>
      <c r="Y686" s="3"/>
      <c r="Z686" s="3"/>
      <c r="AA686" s="3"/>
      <c r="AB686" s="3"/>
      <c r="AC686" s="3"/>
      <c r="AD686" s="3"/>
      <c r="AE686" s="3"/>
      <c r="AF686" s="3"/>
      <c r="AG686" s="3"/>
      <c r="AH686" s="3"/>
      <c r="AI686" s="3"/>
    </row>
    <row r="687" spans="1:35" ht="12.75">
      <c r="A687" s="3"/>
      <c r="B687" s="3"/>
      <c r="C687" s="3"/>
      <c r="D687" s="3"/>
      <c r="E687" s="3"/>
      <c r="F687" s="3"/>
      <c r="G687" s="156"/>
      <c r="H687" s="3"/>
      <c r="I687" s="3"/>
      <c r="J687" s="3"/>
      <c r="K687" s="3"/>
      <c r="L687" s="3"/>
      <c r="M687" s="4"/>
      <c r="N687" s="319"/>
      <c r="O687" s="157"/>
      <c r="P687" s="3"/>
      <c r="Q687" s="4"/>
      <c r="R687" s="4"/>
      <c r="S687" s="4"/>
      <c r="T687" s="4"/>
      <c r="U687" s="3"/>
      <c r="V687" s="3"/>
      <c r="W687" s="3"/>
      <c r="X687" s="3"/>
      <c r="Y687" s="3"/>
      <c r="Z687" s="3"/>
      <c r="AA687" s="3"/>
      <c r="AB687" s="3"/>
      <c r="AC687" s="3"/>
      <c r="AD687" s="3"/>
      <c r="AE687" s="3"/>
      <c r="AF687" s="3"/>
      <c r="AG687" s="3"/>
      <c r="AH687" s="3"/>
      <c r="AI687" s="3"/>
    </row>
    <row r="688" spans="1:35" ht="12.75">
      <c r="A688" s="3"/>
      <c r="B688" s="3"/>
      <c r="C688" s="3"/>
      <c r="D688" s="3"/>
      <c r="E688" s="3"/>
      <c r="F688" s="3"/>
      <c r="G688" s="156"/>
      <c r="H688" s="3"/>
      <c r="I688" s="3"/>
      <c r="J688" s="3"/>
      <c r="K688" s="3"/>
      <c r="L688" s="3"/>
      <c r="M688" s="4"/>
      <c r="N688" s="319"/>
      <c r="O688" s="157"/>
      <c r="P688" s="3"/>
      <c r="Q688" s="4"/>
      <c r="R688" s="4"/>
      <c r="S688" s="4"/>
      <c r="T688" s="4"/>
      <c r="U688" s="3"/>
      <c r="V688" s="3"/>
      <c r="W688" s="3"/>
      <c r="X688" s="3"/>
      <c r="Y688" s="3"/>
      <c r="Z688" s="3"/>
      <c r="AA688" s="3"/>
      <c r="AB688" s="3"/>
      <c r="AC688" s="3"/>
      <c r="AD688" s="3"/>
      <c r="AE688" s="3"/>
      <c r="AF688" s="3"/>
      <c r="AG688" s="3"/>
      <c r="AH688" s="3"/>
      <c r="AI688" s="3"/>
    </row>
    <row r="689" spans="1:35" ht="12.75">
      <c r="A689" s="3"/>
      <c r="B689" s="3"/>
      <c r="C689" s="3"/>
      <c r="D689" s="3"/>
      <c r="E689" s="3"/>
      <c r="F689" s="3"/>
      <c r="G689" s="156"/>
      <c r="H689" s="3"/>
      <c r="I689" s="3"/>
      <c r="J689" s="3"/>
      <c r="K689" s="3"/>
      <c r="L689" s="3"/>
      <c r="M689" s="4"/>
      <c r="N689" s="319"/>
      <c r="O689" s="157"/>
      <c r="P689" s="3"/>
      <c r="Q689" s="4"/>
      <c r="R689" s="4"/>
      <c r="S689" s="4"/>
      <c r="T689" s="4"/>
      <c r="U689" s="3"/>
      <c r="V689" s="3"/>
      <c r="W689" s="3"/>
      <c r="X689" s="3"/>
      <c r="Y689" s="3"/>
      <c r="Z689" s="3"/>
      <c r="AA689" s="3"/>
      <c r="AB689" s="3"/>
      <c r="AC689" s="3"/>
      <c r="AD689" s="3"/>
      <c r="AE689" s="3"/>
      <c r="AF689" s="3"/>
      <c r="AG689" s="3"/>
      <c r="AH689" s="3"/>
      <c r="AI689" s="3"/>
    </row>
    <row r="690" spans="1:35" ht="12.75">
      <c r="A690" s="3"/>
      <c r="B690" s="3"/>
      <c r="C690" s="3"/>
      <c r="D690" s="3"/>
      <c r="E690" s="3"/>
      <c r="F690" s="3"/>
      <c r="G690" s="156"/>
      <c r="H690" s="3"/>
      <c r="I690" s="3"/>
      <c r="J690" s="3"/>
      <c r="K690" s="3"/>
      <c r="L690" s="3"/>
      <c r="M690" s="4"/>
      <c r="N690" s="319"/>
      <c r="O690" s="157"/>
      <c r="P690" s="3"/>
      <c r="Q690" s="4"/>
      <c r="R690" s="4"/>
      <c r="S690" s="4"/>
      <c r="T690" s="4"/>
      <c r="U690" s="3"/>
      <c r="V690" s="3"/>
      <c r="W690" s="3"/>
      <c r="X690" s="3"/>
      <c r="Y690" s="3"/>
      <c r="Z690" s="3"/>
      <c r="AA690" s="3"/>
      <c r="AB690" s="3"/>
      <c r="AC690" s="3"/>
      <c r="AD690" s="3"/>
      <c r="AE690" s="3"/>
      <c r="AF690" s="3"/>
      <c r="AG690" s="3"/>
      <c r="AH690" s="3"/>
      <c r="AI690" s="3"/>
    </row>
    <row r="691" spans="1:35" ht="12.75">
      <c r="A691" s="3"/>
      <c r="B691" s="3"/>
      <c r="C691" s="3"/>
      <c r="D691" s="3"/>
      <c r="E691" s="3"/>
      <c r="F691" s="3"/>
      <c r="G691" s="156"/>
      <c r="H691" s="3"/>
      <c r="I691" s="3"/>
      <c r="J691" s="3"/>
      <c r="K691" s="3"/>
      <c r="L691" s="3"/>
      <c r="M691" s="4"/>
      <c r="N691" s="319"/>
      <c r="O691" s="157"/>
      <c r="P691" s="3"/>
      <c r="Q691" s="4"/>
      <c r="R691" s="4"/>
      <c r="S691" s="4"/>
      <c r="T691" s="4"/>
      <c r="U691" s="3"/>
      <c r="V691" s="3"/>
      <c r="W691" s="3"/>
      <c r="X691" s="3"/>
      <c r="Y691" s="3"/>
      <c r="Z691" s="3"/>
      <c r="AA691" s="3"/>
      <c r="AB691" s="3"/>
      <c r="AC691" s="3"/>
      <c r="AD691" s="3"/>
      <c r="AE691" s="3"/>
      <c r="AF691" s="3"/>
      <c r="AG691" s="3"/>
      <c r="AH691" s="3"/>
      <c r="AI691" s="3"/>
    </row>
    <row r="692" spans="1:35" ht="12.75">
      <c r="A692" s="3"/>
      <c r="B692" s="3"/>
      <c r="C692" s="3"/>
      <c r="D692" s="3"/>
      <c r="E692" s="3"/>
      <c r="F692" s="3"/>
      <c r="G692" s="156"/>
      <c r="H692" s="3"/>
      <c r="I692" s="3"/>
      <c r="J692" s="3"/>
      <c r="K692" s="3"/>
      <c r="L692" s="3"/>
      <c r="M692" s="4"/>
      <c r="N692" s="319"/>
      <c r="O692" s="157"/>
      <c r="P692" s="3"/>
      <c r="Q692" s="4"/>
      <c r="R692" s="4"/>
      <c r="S692" s="4"/>
      <c r="T692" s="4"/>
      <c r="U692" s="3"/>
      <c r="V692" s="3"/>
      <c r="W692" s="3"/>
      <c r="X692" s="3"/>
      <c r="Y692" s="3"/>
      <c r="Z692" s="3"/>
      <c r="AA692" s="3"/>
      <c r="AB692" s="3"/>
      <c r="AC692" s="3"/>
      <c r="AD692" s="3"/>
      <c r="AE692" s="3"/>
      <c r="AF692" s="3"/>
      <c r="AG692" s="3"/>
      <c r="AH692" s="3"/>
      <c r="AI692" s="3"/>
    </row>
    <row r="693" spans="1:35" ht="12.75">
      <c r="A693" s="3"/>
      <c r="B693" s="3"/>
      <c r="C693" s="3"/>
      <c r="D693" s="3"/>
      <c r="E693" s="3"/>
      <c r="F693" s="3"/>
      <c r="G693" s="156"/>
      <c r="H693" s="3"/>
      <c r="I693" s="3"/>
      <c r="J693" s="3"/>
      <c r="K693" s="3"/>
      <c r="L693" s="3"/>
      <c r="M693" s="4"/>
      <c r="N693" s="319"/>
      <c r="O693" s="157"/>
      <c r="P693" s="3"/>
      <c r="Q693" s="4"/>
      <c r="R693" s="4"/>
      <c r="S693" s="4"/>
      <c r="T693" s="4"/>
      <c r="U693" s="3"/>
      <c r="V693" s="3"/>
      <c r="W693" s="3"/>
      <c r="X693" s="3"/>
      <c r="Y693" s="3"/>
      <c r="Z693" s="3"/>
      <c r="AA693" s="3"/>
      <c r="AB693" s="3"/>
      <c r="AC693" s="3"/>
      <c r="AD693" s="3"/>
      <c r="AE693" s="3"/>
      <c r="AF693" s="3"/>
      <c r="AG693" s="3"/>
      <c r="AH693" s="3"/>
      <c r="AI693" s="3"/>
    </row>
    <row r="694" spans="1:35" ht="12.75">
      <c r="A694" s="3"/>
      <c r="B694" s="3"/>
      <c r="C694" s="3"/>
      <c r="D694" s="3"/>
      <c r="E694" s="3"/>
      <c r="F694" s="3"/>
      <c r="G694" s="156"/>
      <c r="H694" s="3"/>
      <c r="I694" s="3"/>
      <c r="J694" s="3"/>
      <c r="K694" s="3"/>
      <c r="L694" s="3"/>
      <c r="M694" s="4"/>
      <c r="N694" s="319"/>
      <c r="O694" s="157"/>
      <c r="P694" s="3"/>
      <c r="Q694" s="4"/>
      <c r="R694" s="4"/>
      <c r="S694" s="4"/>
      <c r="T694" s="4"/>
      <c r="U694" s="3"/>
      <c r="V694" s="3"/>
      <c r="W694" s="3"/>
      <c r="X694" s="3"/>
      <c r="Y694" s="3"/>
      <c r="Z694" s="3"/>
      <c r="AA694" s="3"/>
      <c r="AB694" s="3"/>
      <c r="AC694" s="3"/>
      <c r="AD694" s="3"/>
      <c r="AE694" s="3"/>
      <c r="AF694" s="3"/>
      <c r="AG694" s="3"/>
      <c r="AH694" s="3"/>
      <c r="AI694" s="3"/>
    </row>
    <row r="695" spans="1:35" ht="12.75">
      <c r="A695" s="3"/>
      <c r="B695" s="3"/>
      <c r="C695" s="3"/>
      <c r="D695" s="3"/>
      <c r="E695" s="3"/>
      <c r="F695" s="3"/>
      <c r="G695" s="156"/>
      <c r="H695" s="3"/>
      <c r="I695" s="3"/>
      <c r="J695" s="3"/>
      <c r="K695" s="3"/>
      <c r="L695" s="3"/>
      <c r="M695" s="4"/>
      <c r="N695" s="319"/>
      <c r="O695" s="157"/>
      <c r="P695" s="3"/>
      <c r="Q695" s="4"/>
      <c r="R695" s="4"/>
      <c r="S695" s="4"/>
      <c r="T695" s="4"/>
      <c r="U695" s="3"/>
      <c r="V695" s="3"/>
      <c r="W695" s="3"/>
      <c r="X695" s="3"/>
      <c r="Y695" s="3"/>
      <c r="Z695" s="3"/>
      <c r="AA695" s="3"/>
      <c r="AB695" s="3"/>
      <c r="AC695" s="3"/>
      <c r="AD695" s="3"/>
      <c r="AE695" s="3"/>
      <c r="AF695" s="3"/>
      <c r="AG695" s="3"/>
      <c r="AH695" s="3"/>
      <c r="AI695" s="3"/>
    </row>
    <row r="696" spans="1:35" ht="12.75">
      <c r="A696" s="3"/>
      <c r="B696" s="3"/>
      <c r="C696" s="3"/>
      <c r="D696" s="3"/>
      <c r="E696" s="3"/>
      <c r="F696" s="3"/>
      <c r="G696" s="156"/>
      <c r="H696" s="3"/>
      <c r="I696" s="3"/>
      <c r="J696" s="3"/>
      <c r="K696" s="3"/>
      <c r="L696" s="3"/>
      <c r="M696" s="4"/>
      <c r="N696" s="319"/>
      <c r="O696" s="157"/>
      <c r="P696" s="3"/>
      <c r="Q696" s="4"/>
      <c r="R696" s="4"/>
      <c r="S696" s="4"/>
      <c r="T696" s="4"/>
      <c r="U696" s="3"/>
      <c r="V696" s="3"/>
      <c r="W696" s="3"/>
      <c r="X696" s="3"/>
      <c r="Y696" s="3"/>
      <c r="Z696" s="3"/>
      <c r="AA696" s="3"/>
      <c r="AB696" s="3"/>
      <c r="AC696" s="3"/>
      <c r="AD696" s="3"/>
      <c r="AE696" s="3"/>
      <c r="AF696" s="3"/>
      <c r="AG696" s="3"/>
      <c r="AH696" s="3"/>
      <c r="AI696" s="3"/>
    </row>
    <row r="697" spans="1:35" ht="12.75">
      <c r="A697" s="3"/>
      <c r="B697" s="3"/>
      <c r="C697" s="3"/>
      <c r="D697" s="3"/>
      <c r="E697" s="3"/>
      <c r="F697" s="3"/>
      <c r="G697" s="156"/>
      <c r="H697" s="3"/>
      <c r="I697" s="3"/>
      <c r="J697" s="3"/>
      <c r="K697" s="3"/>
      <c r="L697" s="3"/>
      <c r="M697" s="4"/>
      <c r="N697" s="319"/>
      <c r="O697" s="157"/>
      <c r="P697" s="3"/>
      <c r="Q697" s="4"/>
      <c r="R697" s="4"/>
      <c r="S697" s="4"/>
      <c r="T697" s="4"/>
      <c r="U697" s="3"/>
      <c r="V697" s="3"/>
      <c r="W697" s="3"/>
      <c r="X697" s="3"/>
      <c r="Y697" s="3"/>
      <c r="Z697" s="3"/>
      <c r="AA697" s="3"/>
      <c r="AB697" s="3"/>
      <c r="AC697" s="3"/>
      <c r="AD697" s="3"/>
      <c r="AE697" s="3"/>
      <c r="AF697" s="3"/>
      <c r="AG697" s="3"/>
      <c r="AH697" s="3"/>
      <c r="AI697" s="3"/>
    </row>
    <row r="698" spans="1:35" ht="12.75">
      <c r="A698" s="3"/>
      <c r="B698" s="3"/>
      <c r="C698" s="3"/>
      <c r="D698" s="3"/>
      <c r="E698" s="3"/>
      <c r="F698" s="3"/>
      <c r="G698" s="156"/>
      <c r="H698" s="3"/>
      <c r="I698" s="3"/>
      <c r="J698" s="3"/>
      <c r="K698" s="3"/>
      <c r="L698" s="3"/>
      <c r="M698" s="4"/>
      <c r="N698" s="319"/>
      <c r="O698" s="157"/>
      <c r="P698" s="3"/>
      <c r="Q698" s="4"/>
      <c r="R698" s="4"/>
      <c r="S698" s="4"/>
      <c r="T698" s="4"/>
      <c r="U698" s="3"/>
      <c r="V698" s="3"/>
      <c r="W698" s="3"/>
      <c r="X698" s="3"/>
      <c r="Y698" s="3"/>
      <c r="Z698" s="3"/>
      <c r="AA698" s="3"/>
      <c r="AB698" s="3"/>
      <c r="AC698" s="3"/>
      <c r="AD698" s="3"/>
      <c r="AE698" s="3"/>
      <c r="AF698" s="3"/>
      <c r="AG698" s="3"/>
      <c r="AH698" s="3"/>
      <c r="AI698" s="3"/>
    </row>
    <row r="699" spans="1:35" ht="12.75">
      <c r="A699" s="3"/>
      <c r="B699" s="3"/>
      <c r="C699" s="3"/>
      <c r="D699" s="3"/>
      <c r="E699" s="3"/>
      <c r="F699" s="3"/>
      <c r="G699" s="156"/>
      <c r="H699" s="3"/>
      <c r="I699" s="3"/>
      <c r="J699" s="3"/>
      <c r="K699" s="3"/>
      <c r="L699" s="3"/>
      <c r="M699" s="4"/>
      <c r="N699" s="319"/>
      <c r="O699" s="157"/>
      <c r="P699" s="3"/>
      <c r="Q699" s="4"/>
      <c r="R699" s="4"/>
      <c r="S699" s="4"/>
      <c r="T699" s="4"/>
      <c r="U699" s="3"/>
      <c r="V699" s="3"/>
      <c r="W699" s="3"/>
      <c r="X699" s="3"/>
      <c r="Y699" s="3"/>
      <c r="Z699" s="3"/>
      <c r="AA699" s="3"/>
      <c r="AB699" s="3"/>
      <c r="AC699" s="3"/>
      <c r="AD699" s="3"/>
      <c r="AE699" s="3"/>
      <c r="AF699" s="3"/>
      <c r="AG699" s="3"/>
      <c r="AH699" s="3"/>
      <c r="AI699" s="3"/>
    </row>
    <row r="700" spans="1:35" ht="12.75">
      <c r="A700" s="3"/>
      <c r="B700" s="3"/>
      <c r="C700" s="3"/>
      <c r="D700" s="3"/>
      <c r="E700" s="3"/>
      <c r="F700" s="3"/>
      <c r="G700" s="156"/>
      <c r="H700" s="3"/>
      <c r="I700" s="3"/>
      <c r="J700" s="3"/>
      <c r="K700" s="3"/>
      <c r="L700" s="3"/>
      <c r="M700" s="4"/>
      <c r="N700" s="319"/>
      <c r="O700" s="157"/>
      <c r="P700" s="3"/>
      <c r="Q700" s="4"/>
      <c r="R700" s="4"/>
      <c r="S700" s="4"/>
      <c r="T700" s="4"/>
      <c r="U700" s="3"/>
      <c r="V700" s="3"/>
      <c r="W700" s="3"/>
      <c r="X700" s="3"/>
      <c r="Y700" s="3"/>
      <c r="Z700" s="3"/>
      <c r="AA700" s="3"/>
      <c r="AB700" s="3"/>
      <c r="AC700" s="3"/>
      <c r="AD700" s="3"/>
      <c r="AE700" s="3"/>
      <c r="AF700" s="3"/>
      <c r="AG700" s="3"/>
      <c r="AH700" s="3"/>
      <c r="AI700" s="3"/>
    </row>
    <row r="701" spans="1:35" ht="12.75">
      <c r="A701" s="3"/>
      <c r="B701" s="3"/>
      <c r="C701" s="3"/>
      <c r="D701" s="3"/>
      <c r="E701" s="3"/>
      <c r="F701" s="3"/>
      <c r="G701" s="156"/>
      <c r="H701" s="3"/>
      <c r="I701" s="3"/>
      <c r="J701" s="3"/>
      <c r="K701" s="3"/>
      <c r="L701" s="3"/>
      <c r="M701" s="4"/>
      <c r="N701" s="319"/>
      <c r="O701" s="157"/>
      <c r="P701" s="3"/>
      <c r="Q701" s="4"/>
      <c r="R701" s="4"/>
      <c r="S701" s="4"/>
      <c r="T701" s="4"/>
      <c r="U701" s="3"/>
      <c r="V701" s="3"/>
      <c r="W701" s="3"/>
      <c r="X701" s="3"/>
      <c r="Y701" s="3"/>
      <c r="Z701" s="3"/>
      <c r="AA701" s="3"/>
      <c r="AB701" s="3"/>
      <c r="AC701" s="3"/>
      <c r="AD701" s="3"/>
      <c r="AE701" s="3"/>
      <c r="AF701" s="3"/>
      <c r="AG701" s="3"/>
      <c r="AH701" s="3"/>
      <c r="AI701" s="3"/>
    </row>
    <row r="702" spans="1:35" ht="12.75">
      <c r="A702" s="3"/>
      <c r="B702" s="3"/>
      <c r="C702" s="3"/>
      <c r="D702" s="3"/>
      <c r="E702" s="3"/>
      <c r="F702" s="3"/>
      <c r="G702" s="156"/>
      <c r="H702" s="3"/>
      <c r="I702" s="3"/>
      <c r="J702" s="3"/>
      <c r="K702" s="3"/>
      <c r="L702" s="3"/>
      <c r="M702" s="4"/>
      <c r="N702" s="319"/>
      <c r="O702" s="157"/>
      <c r="P702" s="3"/>
      <c r="Q702" s="4"/>
      <c r="R702" s="4"/>
      <c r="S702" s="4"/>
      <c r="T702" s="4"/>
      <c r="U702" s="3"/>
      <c r="V702" s="3"/>
      <c r="W702" s="3"/>
      <c r="X702" s="3"/>
      <c r="Y702" s="3"/>
      <c r="Z702" s="3"/>
      <c r="AA702" s="3"/>
      <c r="AB702" s="3"/>
      <c r="AC702" s="3"/>
      <c r="AD702" s="3"/>
      <c r="AE702" s="3"/>
      <c r="AF702" s="3"/>
      <c r="AG702" s="3"/>
      <c r="AH702" s="3"/>
      <c r="AI702" s="3"/>
    </row>
    <row r="703" spans="1:35" ht="12.75">
      <c r="A703" s="3"/>
      <c r="B703" s="3"/>
      <c r="C703" s="3"/>
      <c r="D703" s="3"/>
      <c r="E703" s="3"/>
      <c r="F703" s="3"/>
      <c r="G703" s="156"/>
      <c r="H703" s="3"/>
      <c r="I703" s="3"/>
      <c r="J703" s="3"/>
      <c r="K703" s="3"/>
      <c r="L703" s="3"/>
      <c r="M703" s="4"/>
      <c r="N703" s="319"/>
      <c r="O703" s="157"/>
      <c r="P703" s="3"/>
      <c r="Q703" s="4"/>
      <c r="R703" s="4"/>
      <c r="S703" s="4"/>
      <c r="T703" s="4"/>
      <c r="U703" s="3"/>
      <c r="V703" s="3"/>
      <c r="W703" s="3"/>
      <c r="X703" s="3"/>
      <c r="Y703" s="3"/>
      <c r="Z703" s="3"/>
      <c r="AA703" s="3"/>
      <c r="AB703" s="3"/>
      <c r="AC703" s="3"/>
      <c r="AD703" s="3"/>
      <c r="AE703" s="3"/>
      <c r="AF703" s="3"/>
      <c r="AG703" s="3"/>
      <c r="AH703" s="3"/>
      <c r="AI703" s="3"/>
    </row>
    <row r="704" spans="1:35" ht="12.75">
      <c r="A704" s="3"/>
      <c r="B704" s="3"/>
      <c r="C704" s="3"/>
      <c r="D704" s="3"/>
      <c r="E704" s="3"/>
      <c r="F704" s="3"/>
      <c r="G704" s="156"/>
      <c r="H704" s="3"/>
      <c r="I704" s="3"/>
      <c r="J704" s="3"/>
      <c r="K704" s="3"/>
      <c r="L704" s="3"/>
      <c r="M704" s="4"/>
      <c r="N704" s="319"/>
      <c r="O704" s="157"/>
      <c r="P704" s="3"/>
      <c r="Q704" s="4"/>
      <c r="R704" s="4"/>
      <c r="S704" s="4"/>
      <c r="T704" s="4"/>
      <c r="U704" s="3"/>
      <c r="V704" s="3"/>
      <c r="W704" s="3"/>
      <c r="X704" s="3"/>
      <c r="Y704" s="3"/>
      <c r="Z704" s="3"/>
      <c r="AA704" s="3"/>
      <c r="AB704" s="3"/>
      <c r="AC704" s="3"/>
      <c r="AD704" s="3"/>
      <c r="AE704" s="3"/>
      <c r="AF704" s="3"/>
      <c r="AG704" s="3"/>
      <c r="AH704" s="3"/>
      <c r="AI704" s="3"/>
    </row>
    <row r="705" spans="1:35" ht="12.75">
      <c r="A705" s="3"/>
      <c r="B705" s="3"/>
      <c r="C705" s="3"/>
      <c r="D705" s="3"/>
      <c r="E705" s="3"/>
      <c r="F705" s="3"/>
      <c r="G705" s="156"/>
      <c r="H705" s="3"/>
      <c r="I705" s="3"/>
      <c r="J705" s="3"/>
      <c r="K705" s="3"/>
      <c r="L705" s="3"/>
      <c r="M705" s="4"/>
      <c r="N705" s="319"/>
      <c r="O705" s="157"/>
      <c r="P705" s="3"/>
      <c r="Q705" s="4"/>
      <c r="R705" s="4"/>
      <c r="S705" s="4"/>
      <c r="T705" s="4"/>
      <c r="U705" s="3"/>
      <c r="V705" s="3"/>
      <c r="W705" s="3"/>
      <c r="X705" s="3"/>
      <c r="Y705" s="3"/>
      <c r="Z705" s="3"/>
      <c r="AA705" s="3"/>
      <c r="AB705" s="3"/>
      <c r="AC705" s="3"/>
      <c r="AD705" s="3"/>
      <c r="AE705" s="3"/>
      <c r="AF705" s="3"/>
      <c r="AG705" s="3"/>
      <c r="AH705" s="3"/>
      <c r="AI705" s="3"/>
    </row>
    <row r="706" spans="1:35" ht="12.75">
      <c r="A706" s="3"/>
      <c r="B706" s="3"/>
      <c r="C706" s="3"/>
      <c r="D706" s="3"/>
      <c r="E706" s="3"/>
      <c r="F706" s="3"/>
      <c r="G706" s="156"/>
      <c r="H706" s="3"/>
      <c r="I706" s="3"/>
      <c r="J706" s="3"/>
      <c r="K706" s="3"/>
      <c r="L706" s="3"/>
      <c r="M706" s="4"/>
      <c r="N706" s="319"/>
      <c r="O706" s="157"/>
      <c r="P706" s="3"/>
      <c r="Q706" s="4"/>
      <c r="R706" s="4"/>
      <c r="S706" s="4"/>
      <c r="T706" s="4"/>
      <c r="U706" s="3"/>
      <c r="V706" s="3"/>
      <c r="W706" s="3"/>
      <c r="X706" s="3"/>
      <c r="Y706" s="3"/>
      <c r="Z706" s="3"/>
      <c r="AA706" s="3"/>
      <c r="AB706" s="3"/>
      <c r="AC706" s="3"/>
      <c r="AD706" s="3"/>
      <c r="AE706" s="3"/>
      <c r="AF706" s="3"/>
      <c r="AG706" s="3"/>
      <c r="AH706" s="3"/>
      <c r="AI706" s="3"/>
    </row>
    <row r="707" spans="1:35" ht="12.75">
      <c r="A707" s="3"/>
      <c r="B707" s="3"/>
      <c r="C707" s="3"/>
      <c r="D707" s="3"/>
      <c r="E707" s="3"/>
      <c r="F707" s="3"/>
      <c r="G707" s="156"/>
      <c r="H707" s="3"/>
      <c r="I707" s="3"/>
      <c r="J707" s="3"/>
      <c r="K707" s="3"/>
      <c r="L707" s="3"/>
      <c r="M707" s="4"/>
      <c r="N707" s="319"/>
      <c r="O707" s="157"/>
      <c r="P707" s="3"/>
      <c r="Q707" s="4"/>
      <c r="R707" s="4"/>
      <c r="S707" s="4"/>
      <c r="T707" s="4"/>
      <c r="U707" s="3"/>
      <c r="V707" s="3"/>
      <c r="W707" s="3"/>
      <c r="X707" s="3"/>
      <c r="Y707" s="3"/>
      <c r="Z707" s="3"/>
      <c r="AA707" s="3"/>
      <c r="AB707" s="3"/>
      <c r="AC707" s="3"/>
      <c r="AD707" s="3"/>
      <c r="AE707" s="3"/>
      <c r="AF707" s="3"/>
      <c r="AG707" s="3"/>
      <c r="AH707" s="3"/>
      <c r="AI707" s="3"/>
    </row>
    <row r="708" spans="1:35" ht="12.75">
      <c r="A708" s="3"/>
      <c r="B708" s="3"/>
      <c r="C708" s="3"/>
      <c r="D708" s="3"/>
      <c r="E708" s="3"/>
      <c r="F708" s="3"/>
      <c r="G708" s="156"/>
      <c r="H708" s="3"/>
      <c r="I708" s="3"/>
      <c r="J708" s="3"/>
      <c r="K708" s="3"/>
      <c r="L708" s="3"/>
      <c r="M708" s="4"/>
      <c r="N708" s="319"/>
      <c r="O708" s="157"/>
      <c r="P708" s="3"/>
      <c r="Q708" s="4"/>
      <c r="R708" s="4"/>
      <c r="S708" s="4"/>
      <c r="T708" s="4"/>
      <c r="U708" s="3"/>
      <c r="V708" s="3"/>
      <c r="W708" s="3"/>
      <c r="X708" s="3"/>
      <c r="Y708" s="3"/>
      <c r="Z708" s="3"/>
      <c r="AA708" s="3"/>
      <c r="AB708" s="3"/>
      <c r="AC708" s="3"/>
      <c r="AD708" s="3"/>
      <c r="AE708" s="3"/>
      <c r="AF708" s="3"/>
      <c r="AG708" s="3"/>
      <c r="AH708" s="3"/>
      <c r="AI708" s="3"/>
    </row>
    <row r="709" spans="1:35" ht="12.75">
      <c r="A709" s="3"/>
      <c r="B709" s="3"/>
      <c r="C709" s="3"/>
      <c r="D709" s="3"/>
      <c r="E709" s="3"/>
      <c r="F709" s="3"/>
      <c r="G709" s="156"/>
      <c r="H709" s="3"/>
      <c r="I709" s="3"/>
      <c r="J709" s="3"/>
      <c r="K709" s="3"/>
      <c r="L709" s="3"/>
      <c r="M709" s="4"/>
      <c r="N709" s="319"/>
      <c r="O709" s="157"/>
      <c r="P709" s="3"/>
      <c r="Q709" s="4"/>
      <c r="R709" s="4"/>
      <c r="S709" s="4"/>
      <c r="T709" s="4"/>
      <c r="U709" s="3"/>
      <c r="V709" s="3"/>
      <c r="W709" s="3"/>
      <c r="X709" s="3"/>
      <c r="Y709" s="3"/>
      <c r="Z709" s="3"/>
      <c r="AA709" s="3"/>
      <c r="AB709" s="3"/>
      <c r="AC709" s="3"/>
      <c r="AD709" s="3"/>
      <c r="AE709" s="3"/>
      <c r="AF709" s="3"/>
      <c r="AG709" s="3"/>
      <c r="AH709" s="3"/>
      <c r="AI709" s="3"/>
    </row>
    <row r="710" spans="1:35" ht="12.75">
      <c r="A710" s="3"/>
      <c r="B710" s="3"/>
      <c r="C710" s="3"/>
      <c r="D710" s="3"/>
      <c r="E710" s="3"/>
      <c r="F710" s="3"/>
      <c r="G710" s="156"/>
      <c r="H710" s="3"/>
      <c r="I710" s="3"/>
      <c r="J710" s="3"/>
      <c r="K710" s="3"/>
      <c r="L710" s="3"/>
      <c r="M710" s="4"/>
      <c r="N710" s="319"/>
      <c r="O710" s="157"/>
      <c r="P710" s="3"/>
      <c r="Q710" s="4"/>
      <c r="R710" s="4"/>
      <c r="S710" s="4"/>
      <c r="T710" s="4"/>
      <c r="U710" s="3"/>
      <c r="V710" s="3"/>
      <c r="W710" s="3"/>
      <c r="X710" s="3"/>
      <c r="Y710" s="3"/>
      <c r="Z710" s="3"/>
      <c r="AA710" s="3"/>
      <c r="AB710" s="3"/>
      <c r="AC710" s="3"/>
      <c r="AD710" s="3"/>
      <c r="AE710" s="3"/>
      <c r="AF710" s="3"/>
      <c r="AG710" s="3"/>
      <c r="AH710" s="3"/>
      <c r="AI710" s="3"/>
    </row>
    <row r="711" spans="1:35" ht="12.75">
      <c r="A711" s="3"/>
      <c r="B711" s="3"/>
      <c r="C711" s="3"/>
      <c r="D711" s="3"/>
      <c r="E711" s="3"/>
      <c r="F711" s="3"/>
      <c r="G711" s="156"/>
      <c r="H711" s="3"/>
      <c r="I711" s="3"/>
      <c r="J711" s="3"/>
      <c r="K711" s="3"/>
      <c r="L711" s="3"/>
      <c r="M711" s="4"/>
      <c r="N711" s="319"/>
      <c r="O711" s="157"/>
      <c r="P711" s="3"/>
      <c r="Q711" s="4"/>
      <c r="R711" s="4"/>
      <c r="S711" s="4"/>
      <c r="T711" s="4"/>
      <c r="U711" s="3"/>
      <c r="V711" s="3"/>
      <c r="W711" s="3"/>
      <c r="X711" s="3"/>
      <c r="Y711" s="3"/>
      <c r="Z711" s="3"/>
      <c r="AA711" s="3"/>
      <c r="AB711" s="3"/>
      <c r="AC711" s="3"/>
      <c r="AD711" s="3"/>
      <c r="AE711" s="3"/>
      <c r="AF711" s="3"/>
      <c r="AG711" s="3"/>
      <c r="AH711" s="3"/>
      <c r="AI711" s="3"/>
    </row>
    <row r="712" spans="1:35" ht="12.75">
      <c r="A712" s="3"/>
      <c r="B712" s="3"/>
      <c r="C712" s="3"/>
      <c r="D712" s="3"/>
      <c r="E712" s="3"/>
      <c r="F712" s="3"/>
      <c r="G712" s="156"/>
      <c r="H712" s="3"/>
      <c r="I712" s="3"/>
      <c r="J712" s="3"/>
      <c r="K712" s="3"/>
      <c r="L712" s="3"/>
      <c r="M712" s="4"/>
      <c r="N712" s="319"/>
      <c r="O712" s="157"/>
      <c r="P712" s="3"/>
      <c r="Q712" s="4"/>
      <c r="R712" s="4"/>
      <c r="S712" s="4"/>
      <c r="T712" s="4"/>
      <c r="U712" s="3"/>
      <c r="V712" s="3"/>
      <c r="W712" s="3"/>
      <c r="X712" s="3"/>
      <c r="Y712" s="3"/>
      <c r="Z712" s="3"/>
      <c r="AA712" s="3"/>
      <c r="AB712" s="3"/>
      <c r="AC712" s="3"/>
      <c r="AD712" s="3"/>
      <c r="AE712" s="3"/>
      <c r="AF712" s="3"/>
      <c r="AG712" s="3"/>
      <c r="AH712" s="3"/>
      <c r="AI712" s="3"/>
    </row>
    <row r="713" spans="1:35" ht="12.75">
      <c r="A713" s="3"/>
      <c r="B713" s="3"/>
      <c r="C713" s="3"/>
      <c r="D713" s="3"/>
      <c r="E713" s="3"/>
      <c r="F713" s="3"/>
      <c r="G713" s="156"/>
      <c r="H713" s="3"/>
      <c r="I713" s="3"/>
      <c r="J713" s="3"/>
      <c r="K713" s="3"/>
      <c r="L713" s="3"/>
      <c r="M713" s="4"/>
      <c r="N713" s="319"/>
      <c r="O713" s="157"/>
      <c r="P713" s="3"/>
      <c r="Q713" s="4"/>
      <c r="R713" s="4"/>
      <c r="S713" s="4"/>
      <c r="T713" s="4"/>
      <c r="U713" s="3"/>
      <c r="V713" s="3"/>
      <c r="W713" s="3"/>
      <c r="X713" s="3"/>
      <c r="Y713" s="3"/>
      <c r="Z713" s="3"/>
      <c r="AA713" s="3"/>
      <c r="AB713" s="3"/>
      <c r="AC713" s="3"/>
      <c r="AD713" s="3"/>
      <c r="AE713" s="3"/>
      <c r="AF713" s="3"/>
      <c r="AG713" s="3"/>
      <c r="AH713" s="3"/>
      <c r="AI713" s="3"/>
    </row>
    <row r="714" spans="1:35" ht="12.75">
      <c r="A714" s="3"/>
      <c r="B714" s="3"/>
      <c r="C714" s="3"/>
      <c r="D714" s="3"/>
      <c r="E714" s="3"/>
      <c r="F714" s="3"/>
      <c r="G714" s="156"/>
      <c r="H714" s="3"/>
      <c r="I714" s="3"/>
      <c r="J714" s="3"/>
      <c r="K714" s="3"/>
      <c r="L714" s="3"/>
      <c r="M714" s="4"/>
      <c r="N714" s="319"/>
      <c r="O714" s="157"/>
      <c r="P714" s="3"/>
      <c r="Q714" s="4"/>
      <c r="R714" s="4"/>
      <c r="S714" s="4"/>
      <c r="T714" s="4"/>
      <c r="U714" s="3"/>
      <c r="V714" s="3"/>
      <c r="W714" s="3"/>
      <c r="X714" s="3"/>
      <c r="Y714" s="3"/>
      <c r="Z714" s="3"/>
      <c r="AA714" s="3"/>
      <c r="AB714" s="3"/>
      <c r="AC714" s="3"/>
      <c r="AD714" s="3"/>
      <c r="AE714" s="3"/>
      <c r="AF714" s="3"/>
      <c r="AG714" s="3"/>
      <c r="AH714" s="3"/>
      <c r="AI714" s="3"/>
    </row>
    <row r="715" spans="1:35" ht="12.75">
      <c r="A715" s="3"/>
      <c r="B715" s="3"/>
      <c r="C715" s="3"/>
      <c r="D715" s="3"/>
      <c r="E715" s="3"/>
      <c r="F715" s="3"/>
      <c r="G715" s="156"/>
      <c r="H715" s="3"/>
      <c r="I715" s="3"/>
      <c r="J715" s="3"/>
      <c r="K715" s="3"/>
      <c r="L715" s="3"/>
      <c r="M715" s="4"/>
      <c r="N715" s="319"/>
      <c r="O715" s="157"/>
      <c r="P715" s="3"/>
      <c r="Q715" s="4"/>
      <c r="R715" s="4"/>
      <c r="S715" s="4"/>
      <c r="T715" s="4"/>
      <c r="U715" s="3"/>
      <c r="V715" s="3"/>
      <c r="W715" s="3"/>
      <c r="X715" s="3"/>
      <c r="Y715" s="3"/>
      <c r="Z715" s="3"/>
      <c r="AA715" s="3"/>
      <c r="AB715" s="3"/>
      <c r="AC715" s="3"/>
      <c r="AD715" s="3"/>
      <c r="AE715" s="3"/>
      <c r="AF715" s="3"/>
      <c r="AG715" s="3"/>
      <c r="AH715" s="3"/>
      <c r="AI715" s="3"/>
    </row>
    <row r="716" spans="1:35" ht="12.75">
      <c r="A716" s="3"/>
      <c r="B716" s="3"/>
      <c r="C716" s="3"/>
      <c r="D716" s="3"/>
      <c r="E716" s="3"/>
      <c r="F716" s="3"/>
      <c r="G716" s="156"/>
      <c r="H716" s="3"/>
      <c r="I716" s="3"/>
      <c r="J716" s="3"/>
      <c r="K716" s="3"/>
      <c r="L716" s="3"/>
      <c r="M716" s="4"/>
      <c r="N716" s="319"/>
      <c r="O716" s="157"/>
      <c r="P716" s="3"/>
      <c r="Q716" s="4"/>
      <c r="R716" s="4"/>
      <c r="S716" s="4"/>
      <c r="T716" s="4"/>
      <c r="U716" s="3"/>
      <c r="V716" s="3"/>
      <c r="W716" s="3"/>
      <c r="X716" s="3"/>
      <c r="Y716" s="3"/>
      <c r="Z716" s="3"/>
      <c r="AA716" s="3"/>
      <c r="AB716" s="3"/>
      <c r="AC716" s="3"/>
      <c r="AD716" s="3"/>
      <c r="AE716" s="3"/>
      <c r="AF716" s="3"/>
      <c r="AG716" s="3"/>
      <c r="AH716" s="3"/>
      <c r="AI716" s="3"/>
    </row>
    <row r="717" spans="1:35" ht="12.75">
      <c r="A717" s="3"/>
      <c r="B717" s="3"/>
      <c r="C717" s="3"/>
      <c r="D717" s="3"/>
      <c r="E717" s="3"/>
      <c r="F717" s="3"/>
      <c r="G717" s="156"/>
      <c r="H717" s="3"/>
      <c r="I717" s="3"/>
      <c r="J717" s="3"/>
      <c r="K717" s="3"/>
      <c r="L717" s="3"/>
      <c r="M717" s="4"/>
      <c r="N717" s="319"/>
      <c r="O717" s="157"/>
      <c r="P717" s="3"/>
      <c r="Q717" s="4"/>
      <c r="R717" s="4"/>
      <c r="S717" s="4"/>
      <c r="T717" s="4"/>
      <c r="U717" s="3"/>
      <c r="V717" s="3"/>
      <c r="W717" s="3"/>
      <c r="X717" s="3"/>
      <c r="Y717" s="3"/>
      <c r="Z717" s="3"/>
      <c r="AA717" s="3"/>
      <c r="AB717" s="3"/>
      <c r="AC717" s="3"/>
      <c r="AD717" s="3"/>
      <c r="AE717" s="3"/>
      <c r="AF717" s="3"/>
      <c r="AG717" s="3"/>
      <c r="AH717" s="3"/>
      <c r="AI717" s="3"/>
    </row>
    <row r="718" spans="1:35" ht="12.75">
      <c r="A718" s="3"/>
      <c r="B718" s="3"/>
      <c r="C718" s="3"/>
      <c r="D718" s="3"/>
      <c r="E718" s="3"/>
      <c r="F718" s="3"/>
      <c r="G718" s="156"/>
      <c r="H718" s="3"/>
      <c r="I718" s="3"/>
      <c r="J718" s="3"/>
      <c r="K718" s="3"/>
      <c r="L718" s="3"/>
      <c r="M718" s="4"/>
      <c r="N718" s="319"/>
      <c r="O718" s="157"/>
      <c r="P718" s="3"/>
      <c r="Q718" s="4"/>
      <c r="R718" s="4"/>
      <c r="S718" s="4"/>
      <c r="T718" s="4"/>
      <c r="U718" s="3"/>
      <c r="V718" s="3"/>
      <c r="W718" s="3"/>
      <c r="X718" s="3"/>
      <c r="Y718" s="3"/>
      <c r="Z718" s="3"/>
      <c r="AA718" s="3"/>
      <c r="AB718" s="3"/>
      <c r="AC718" s="3"/>
      <c r="AD718" s="3"/>
      <c r="AE718" s="3"/>
      <c r="AF718" s="3"/>
      <c r="AG718" s="3"/>
      <c r="AH718" s="3"/>
      <c r="AI718" s="3"/>
    </row>
    <row r="719" spans="1:35" ht="12.75">
      <c r="A719" s="3"/>
      <c r="B719" s="3"/>
      <c r="C719" s="3"/>
      <c r="D719" s="3"/>
      <c r="E719" s="3"/>
      <c r="F719" s="3"/>
      <c r="G719" s="156"/>
      <c r="H719" s="3"/>
      <c r="I719" s="3"/>
      <c r="J719" s="3"/>
      <c r="K719" s="3"/>
      <c r="L719" s="3"/>
      <c r="M719" s="4"/>
      <c r="N719" s="319"/>
      <c r="O719" s="157"/>
      <c r="P719" s="3"/>
      <c r="Q719" s="4"/>
      <c r="R719" s="4"/>
      <c r="S719" s="4"/>
      <c r="T719" s="4"/>
      <c r="U719" s="3"/>
      <c r="V719" s="3"/>
      <c r="W719" s="3"/>
      <c r="X719" s="3"/>
      <c r="Y719" s="3"/>
      <c r="Z719" s="3"/>
      <c r="AA719" s="3"/>
      <c r="AB719" s="3"/>
      <c r="AC719" s="3"/>
      <c r="AD719" s="3"/>
      <c r="AE719" s="3"/>
      <c r="AF719" s="3"/>
      <c r="AG719" s="3"/>
      <c r="AH719" s="3"/>
      <c r="AI719" s="3"/>
    </row>
    <row r="720" spans="1:35" ht="12.75">
      <c r="A720" s="3"/>
      <c r="B720" s="3"/>
      <c r="C720" s="3"/>
      <c r="D720" s="3"/>
      <c r="E720" s="3"/>
      <c r="F720" s="3"/>
      <c r="G720" s="156"/>
      <c r="H720" s="3"/>
      <c r="I720" s="3"/>
      <c r="J720" s="3"/>
      <c r="K720" s="3"/>
      <c r="L720" s="3"/>
      <c r="M720" s="4"/>
      <c r="N720" s="319"/>
      <c r="O720" s="157"/>
      <c r="P720" s="3"/>
      <c r="Q720" s="4"/>
      <c r="R720" s="4"/>
      <c r="S720" s="4"/>
      <c r="T720" s="4"/>
      <c r="U720" s="3"/>
      <c r="V720" s="3"/>
      <c r="W720" s="3"/>
      <c r="X720" s="3"/>
      <c r="Y720" s="3"/>
      <c r="Z720" s="3"/>
      <c r="AA720" s="3"/>
      <c r="AB720" s="3"/>
      <c r="AC720" s="3"/>
      <c r="AD720" s="3"/>
      <c r="AE720" s="3"/>
      <c r="AF720" s="3"/>
      <c r="AG720" s="3"/>
      <c r="AH720" s="3"/>
      <c r="AI720" s="3"/>
    </row>
    <row r="721" spans="1:35" ht="12.75">
      <c r="A721" s="3"/>
      <c r="B721" s="3"/>
      <c r="C721" s="3"/>
      <c r="D721" s="3"/>
      <c r="E721" s="3"/>
      <c r="F721" s="3"/>
      <c r="G721" s="156"/>
      <c r="H721" s="3"/>
      <c r="I721" s="3"/>
      <c r="J721" s="3"/>
      <c r="K721" s="3"/>
      <c r="L721" s="3"/>
      <c r="M721" s="4"/>
      <c r="N721" s="319"/>
      <c r="O721" s="157"/>
      <c r="P721" s="3"/>
      <c r="Q721" s="4"/>
      <c r="R721" s="4"/>
      <c r="S721" s="4"/>
      <c r="T721" s="4"/>
      <c r="U721" s="3"/>
      <c r="V721" s="3"/>
      <c r="W721" s="3"/>
      <c r="X721" s="3"/>
      <c r="Y721" s="3"/>
      <c r="Z721" s="3"/>
      <c r="AA721" s="3"/>
      <c r="AB721" s="3"/>
      <c r="AC721" s="3"/>
      <c r="AD721" s="3"/>
      <c r="AE721" s="3"/>
      <c r="AF721" s="3"/>
      <c r="AG721" s="3"/>
      <c r="AH721" s="3"/>
      <c r="AI721" s="3"/>
    </row>
    <row r="722" spans="1:35" ht="12.75">
      <c r="A722" s="3"/>
      <c r="B722" s="3"/>
      <c r="C722" s="3"/>
      <c r="D722" s="3"/>
      <c r="E722" s="3"/>
      <c r="F722" s="3"/>
      <c r="G722" s="156"/>
      <c r="H722" s="3"/>
      <c r="I722" s="3"/>
      <c r="J722" s="3"/>
      <c r="K722" s="3"/>
      <c r="L722" s="3"/>
      <c r="M722" s="4"/>
      <c r="N722" s="319"/>
      <c r="O722" s="157"/>
      <c r="P722" s="3"/>
      <c r="Q722" s="4"/>
      <c r="R722" s="4"/>
      <c r="S722" s="4"/>
      <c r="T722" s="4"/>
      <c r="U722" s="3"/>
      <c r="V722" s="3"/>
      <c r="W722" s="3"/>
      <c r="X722" s="3"/>
      <c r="Y722" s="3"/>
      <c r="Z722" s="3"/>
      <c r="AA722" s="3"/>
      <c r="AB722" s="3"/>
      <c r="AC722" s="3"/>
      <c r="AD722" s="3"/>
      <c r="AE722" s="3"/>
      <c r="AF722" s="3"/>
      <c r="AG722" s="3"/>
      <c r="AH722" s="3"/>
      <c r="AI722" s="3"/>
    </row>
    <row r="723" spans="1:35" ht="12.75">
      <c r="A723" s="3"/>
      <c r="B723" s="3"/>
      <c r="C723" s="3"/>
      <c r="D723" s="3"/>
      <c r="E723" s="3"/>
      <c r="F723" s="3"/>
      <c r="G723" s="156"/>
      <c r="H723" s="3"/>
      <c r="I723" s="3"/>
      <c r="J723" s="3"/>
      <c r="K723" s="3"/>
      <c r="L723" s="3"/>
      <c r="M723" s="4"/>
      <c r="N723" s="319"/>
      <c r="O723" s="157"/>
      <c r="P723" s="3"/>
      <c r="Q723" s="4"/>
      <c r="R723" s="4"/>
      <c r="S723" s="4"/>
      <c r="T723" s="4"/>
      <c r="U723" s="3"/>
      <c r="V723" s="3"/>
      <c r="W723" s="3"/>
      <c r="X723" s="3"/>
      <c r="Y723" s="3"/>
      <c r="Z723" s="3"/>
      <c r="AA723" s="3"/>
      <c r="AB723" s="3"/>
      <c r="AC723" s="3"/>
      <c r="AD723" s="3"/>
      <c r="AE723" s="3"/>
      <c r="AF723" s="3"/>
      <c r="AG723" s="3"/>
      <c r="AH723" s="3"/>
      <c r="AI723" s="3"/>
    </row>
    <row r="724" spans="1:35" ht="12.75">
      <c r="A724" s="3"/>
      <c r="B724" s="3"/>
      <c r="C724" s="3"/>
      <c r="D724" s="3"/>
      <c r="E724" s="3"/>
      <c r="F724" s="3"/>
      <c r="G724" s="156"/>
      <c r="H724" s="3"/>
      <c r="I724" s="3"/>
      <c r="J724" s="3"/>
      <c r="K724" s="3"/>
      <c r="L724" s="3"/>
      <c r="M724" s="4"/>
      <c r="N724" s="319"/>
      <c r="O724" s="157"/>
      <c r="P724" s="3"/>
      <c r="Q724" s="4"/>
      <c r="R724" s="4"/>
      <c r="S724" s="4"/>
      <c r="T724" s="4"/>
      <c r="U724" s="3"/>
      <c r="V724" s="3"/>
      <c r="W724" s="3"/>
      <c r="X724" s="3"/>
      <c r="Y724" s="3"/>
      <c r="Z724" s="3"/>
      <c r="AA724" s="3"/>
      <c r="AB724" s="3"/>
      <c r="AC724" s="3"/>
      <c r="AD724" s="3"/>
      <c r="AE724" s="3"/>
      <c r="AF724" s="3"/>
      <c r="AG724" s="3"/>
      <c r="AH724" s="3"/>
      <c r="AI724" s="3"/>
    </row>
    <row r="725" spans="1:35" ht="12.75">
      <c r="A725" s="3"/>
      <c r="B725" s="3"/>
      <c r="C725" s="3"/>
      <c r="D725" s="3"/>
      <c r="E725" s="3"/>
      <c r="F725" s="3"/>
      <c r="G725" s="156"/>
      <c r="H725" s="3"/>
      <c r="I725" s="3"/>
      <c r="J725" s="3"/>
      <c r="K725" s="3"/>
      <c r="L725" s="3"/>
      <c r="M725" s="4"/>
      <c r="N725" s="319"/>
      <c r="O725" s="157"/>
      <c r="P725" s="3"/>
      <c r="Q725" s="4"/>
      <c r="R725" s="4"/>
      <c r="S725" s="4"/>
      <c r="T725" s="4"/>
      <c r="U725" s="3"/>
      <c r="V725" s="3"/>
      <c r="W725" s="3"/>
      <c r="X725" s="3"/>
      <c r="Y725" s="3"/>
      <c r="Z725" s="3"/>
      <c r="AA725" s="3"/>
      <c r="AB725" s="3"/>
      <c r="AC725" s="3"/>
      <c r="AD725" s="3"/>
      <c r="AE725" s="3"/>
      <c r="AF725" s="3"/>
      <c r="AG725" s="3"/>
      <c r="AH725" s="3"/>
      <c r="AI725" s="3"/>
    </row>
    <row r="726" spans="1:35" ht="12.75">
      <c r="A726" s="3"/>
      <c r="B726" s="3"/>
      <c r="C726" s="3"/>
      <c r="D726" s="3"/>
      <c r="E726" s="3"/>
      <c r="F726" s="3"/>
      <c r="G726" s="156"/>
      <c r="H726" s="3"/>
      <c r="I726" s="3"/>
      <c r="J726" s="3"/>
      <c r="K726" s="3"/>
      <c r="L726" s="3"/>
      <c r="M726" s="4"/>
      <c r="N726" s="319"/>
      <c r="O726" s="157"/>
      <c r="P726" s="3"/>
      <c r="Q726" s="4"/>
      <c r="R726" s="4"/>
      <c r="S726" s="4"/>
      <c r="T726" s="4"/>
      <c r="U726" s="3"/>
      <c r="V726" s="3"/>
      <c r="W726" s="3"/>
      <c r="X726" s="3"/>
      <c r="Y726" s="3"/>
      <c r="Z726" s="3"/>
      <c r="AA726" s="3"/>
      <c r="AB726" s="3"/>
      <c r="AC726" s="3"/>
      <c r="AD726" s="3"/>
      <c r="AE726" s="3"/>
      <c r="AF726" s="3"/>
      <c r="AG726" s="3"/>
      <c r="AH726" s="3"/>
      <c r="AI726" s="3"/>
    </row>
    <row r="727" spans="1:35" ht="12.75">
      <c r="A727" s="3"/>
      <c r="B727" s="3"/>
      <c r="C727" s="3"/>
      <c r="D727" s="3"/>
      <c r="E727" s="3"/>
      <c r="F727" s="3"/>
      <c r="G727" s="156"/>
      <c r="H727" s="3"/>
      <c r="I727" s="3"/>
      <c r="J727" s="3"/>
      <c r="K727" s="3"/>
      <c r="L727" s="3"/>
      <c r="M727" s="4"/>
      <c r="N727" s="319"/>
      <c r="O727" s="157"/>
      <c r="P727" s="3"/>
      <c r="Q727" s="4"/>
      <c r="R727" s="4"/>
      <c r="S727" s="4"/>
      <c r="T727" s="4"/>
      <c r="U727" s="3"/>
      <c r="V727" s="3"/>
      <c r="W727" s="3"/>
      <c r="X727" s="3"/>
      <c r="Y727" s="3"/>
      <c r="Z727" s="3"/>
      <c r="AA727" s="3"/>
      <c r="AB727" s="3"/>
      <c r="AC727" s="3"/>
      <c r="AD727" s="3"/>
      <c r="AE727" s="3"/>
      <c r="AF727" s="3"/>
      <c r="AG727" s="3"/>
      <c r="AH727" s="3"/>
      <c r="AI727" s="3"/>
    </row>
    <row r="728" spans="1:35" ht="12.75">
      <c r="A728" s="3"/>
      <c r="B728" s="3"/>
      <c r="C728" s="3"/>
      <c r="D728" s="3"/>
      <c r="E728" s="3"/>
      <c r="F728" s="3"/>
      <c r="G728" s="156"/>
      <c r="H728" s="3"/>
      <c r="I728" s="3"/>
      <c r="J728" s="3"/>
      <c r="K728" s="3"/>
      <c r="L728" s="3"/>
      <c r="M728" s="4"/>
      <c r="N728" s="319"/>
      <c r="O728" s="157"/>
      <c r="P728" s="3"/>
      <c r="Q728" s="4"/>
      <c r="R728" s="4"/>
      <c r="S728" s="4"/>
      <c r="T728" s="4"/>
      <c r="U728" s="3"/>
      <c r="V728" s="3"/>
      <c r="W728" s="3"/>
      <c r="X728" s="3"/>
      <c r="Y728" s="3"/>
      <c r="Z728" s="3"/>
      <c r="AA728" s="3"/>
      <c r="AB728" s="3"/>
      <c r="AC728" s="3"/>
      <c r="AD728" s="3"/>
      <c r="AE728" s="3"/>
      <c r="AF728" s="3"/>
      <c r="AG728" s="3"/>
      <c r="AH728" s="3"/>
      <c r="AI728" s="3"/>
    </row>
    <row r="729" spans="1:35" ht="12.75">
      <c r="A729" s="3"/>
      <c r="B729" s="3"/>
      <c r="C729" s="3"/>
      <c r="D729" s="3"/>
      <c r="E729" s="3"/>
      <c r="F729" s="3"/>
      <c r="G729" s="156"/>
      <c r="H729" s="3"/>
      <c r="I729" s="3"/>
      <c r="J729" s="3"/>
      <c r="K729" s="3"/>
      <c r="L729" s="3"/>
      <c r="M729" s="4"/>
      <c r="N729" s="319"/>
      <c r="O729" s="157"/>
      <c r="P729" s="3"/>
      <c r="Q729" s="4"/>
      <c r="R729" s="4"/>
      <c r="S729" s="4"/>
      <c r="T729" s="4"/>
      <c r="U729" s="3"/>
      <c r="V729" s="3"/>
      <c r="W729" s="3"/>
      <c r="X729" s="3"/>
      <c r="Y729" s="3"/>
      <c r="Z729" s="3"/>
      <c r="AA729" s="3"/>
      <c r="AB729" s="3"/>
      <c r="AC729" s="3"/>
      <c r="AD729" s="3"/>
      <c r="AE729" s="3"/>
      <c r="AF729" s="3"/>
      <c r="AG729" s="3"/>
      <c r="AH729" s="3"/>
      <c r="AI729" s="3"/>
    </row>
    <row r="730" spans="1:35" ht="12.75">
      <c r="A730" s="3"/>
      <c r="B730" s="3"/>
      <c r="C730" s="3"/>
      <c r="D730" s="3"/>
      <c r="E730" s="3"/>
      <c r="F730" s="3"/>
      <c r="G730" s="156"/>
      <c r="H730" s="3"/>
      <c r="I730" s="3"/>
      <c r="J730" s="3"/>
      <c r="K730" s="3"/>
      <c r="L730" s="3"/>
      <c r="M730" s="4"/>
      <c r="N730" s="319"/>
      <c r="O730" s="157"/>
      <c r="P730" s="3"/>
      <c r="Q730" s="4"/>
      <c r="R730" s="4"/>
      <c r="S730" s="4"/>
      <c r="T730" s="4"/>
      <c r="U730" s="3"/>
      <c r="V730" s="3"/>
      <c r="W730" s="3"/>
      <c r="X730" s="3"/>
      <c r="Y730" s="3"/>
      <c r="Z730" s="3"/>
      <c r="AA730" s="3"/>
      <c r="AB730" s="3"/>
      <c r="AC730" s="3"/>
      <c r="AD730" s="3"/>
      <c r="AE730" s="3"/>
      <c r="AF730" s="3"/>
      <c r="AG730" s="3"/>
      <c r="AH730" s="3"/>
      <c r="AI730" s="3"/>
    </row>
    <row r="731" spans="1:35" ht="12.75">
      <c r="A731" s="3"/>
      <c r="B731" s="3"/>
      <c r="C731" s="3"/>
      <c r="D731" s="3"/>
      <c r="E731" s="3"/>
      <c r="F731" s="3"/>
      <c r="G731" s="156"/>
      <c r="H731" s="3"/>
      <c r="I731" s="3"/>
      <c r="J731" s="3"/>
      <c r="K731" s="3"/>
      <c r="L731" s="3"/>
      <c r="M731" s="4"/>
      <c r="N731" s="319"/>
      <c r="O731" s="157"/>
      <c r="P731" s="3"/>
      <c r="Q731" s="4"/>
      <c r="R731" s="4"/>
      <c r="S731" s="4"/>
      <c r="T731" s="4"/>
      <c r="U731" s="3"/>
      <c r="V731" s="3"/>
      <c r="W731" s="3"/>
      <c r="X731" s="3"/>
      <c r="Y731" s="3"/>
      <c r="Z731" s="3"/>
      <c r="AA731" s="3"/>
      <c r="AB731" s="3"/>
      <c r="AC731" s="3"/>
      <c r="AD731" s="3"/>
      <c r="AE731" s="3"/>
      <c r="AF731" s="3"/>
      <c r="AG731" s="3"/>
      <c r="AH731" s="3"/>
      <c r="AI731" s="3"/>
    </row>
    <row r="732" spans="1:35" ht="12.75">
      <c r="A732" s="3"/>
      <c r="B732" s="3"/>
      <c r="C732" s="3"/>
      <c r="D732" s="3"/>
      <c r="E732" s="3"/>
      <c r="F732" s="3"/>
      <c r="G732" s="156"/>
      <c r="H732" s="3"/>
      <c r="I732" s="3"/>
      <c r="J732" s="3"/>
      <c r="K732" s="3"/>
      <c r="L732" s="3"/>
      <c r="M732" s="4"/>
      <c r="N732" s="319"/>
      <c r="O732" s="157"/>
      <c r="P732" s="3"/>
      <c r="Q732" s="4"/>
      <c r="R732" s="4"/>
      <c r="S732" s="4"/>
      <c r="T732" s="4"/>
      <c r="U732" s="3"/>
      <c r="V732" s="3"/>
      <c r="W732" s="3"/>
      <c r="X732" s="3"/>
      <c r="Y732" s="3"/>
      <c r="Z732" s="3"/>
      <c r="AA732" s="3"/>
      <c r="AB732" s="3"/>
      <c r="AC732" s="3"/>
      <c r="AD732" s="3"/>
      <c r="AE732" s="3"/>
      <c r="AF732" s="3"/>
      <c r="AG732" s="3"/>
      <c r="AH732" s="3"/>
      <c r="AI732" s="3"/>
    </row>
    <row r="733" spans="1:35" ht="12.75">
      <c r="A733" s="3"/>
      <c r="B733" s="3"/>
      <c r="C733" s="3"/>
      <c r="D733" s="3"/>
      <c r="E733" s="3"/>
      <c r="F733" s="3"/>
      <c r="G733" s="156"/>
      <c r="H733" s="3"/>
      <c r="I733" s="3"/>
      <c r="J733" s="3"/>
      <c r="K733" s="3"/>
      <c r="L733" s="3"/>
      <c r="M733" s="4"/>
      <c r="N733" s="319"/>
      <c r="O733" s="157"/>
      <c r="P733" s="3"/>
      <c r="Q733" s="4"/>
      <c r="R733" s="4"/>
      <c r="S733" s="4"/>
      <c r="T733" s="4"/>
      <c r="U733" s="3"/>
      <c r="V733" s="3"/>
      <c r="W733" s="3"/>
      <c r="X733" s="3"/>
      <c r="Y733" s="3"/>
      <c r="Z733" s="3"/>
      <c r="AA733" s="3"/>
      <c r="AB733" s="3"/>
      <c r="AC733" s="3"/>
      <c r="AD733" s="3"/>
      <c r="AE733" s="3"/>
      <c r="AF733" s="3"/>
      <c r="AG733" s="3"/>
      <c r="AH733" s="3"/>
      <c r="AI733" s="3"/>
    </row>
    <row r="734" spans="1:35" ht="12.75">
      <c r="A734" s="3"/>
      <c r="B734" s="3"/>
      <c r="C734" s="3"/>
      <c r="D734" s="3"/>
      <c r="E734" s="3"/>
      <c r="F734" s="3"/>
      <c r="G734" s="156"/>
      <c r="H734" s="3"/>
      <c r="I734" s="3"/>
      <c r="J734" s="3"/>
      <c r="K734" s="3"/>
      <c r="L734" s="3"/>
      <c r="M734" s="4"/>
      <c r="N734" s="319"/>
      <c r="O734" s="157"/>
      <c r="P734" s="3"/>
      <c r="Q734" s="4"/>
      <c r="R734" s="4"/>
      <c r="S734" s="4"/>
      <c r="T734" s="4"/>
      <c r="U734" s="3"/>
      <c r="V734" s="3"/>
      <c r="W734" s="3"/>
      <c r="X734" s="3"/>
      <c r="Y734" s="3"/>
      <c r="Z734" s="3"/>
      <c r="AA734" s="3"/>
      <c r="AB734" s="3"/>
      <c r="AC734" s="3"/>
      <c r="AD734" s="3"/>
      <c r="AE734" s="3"/>
      <c r="AF734" s="3"/>
      <c r="AG734" s="3"/>
      <c r="AH734" s="3"/>
      <c r="AI734" s="3"/>
    </row>
    <row r="735" spans="1:35" ht="12.75">
      <c r="A735" s="3"/>
      <c r="B735" s="3"/>
      <c r="C735" s="3"/>
      <c r="D735" s="3"/>
      <c r="E735" s="3"/>
      <c r="F735" s="3"/>
      <c r="G735" s="156"/>
      <c r="H735" s="3"/>
      <c r="I735" s="3"/>
      <c r="J735" s="3"/>
      <c r="K735" s="3"/>
      <c r="L735" s="3"/>
      <c r="M735" s="4"/>
      <c r="N735" s="319"/>
      <c r="O735" s="157"/>
      <c r="P735" s="3"/>
      <c r="Q735" s="4"/>
      <c r="R735" s="4"/>
      <c r="S735" s="4"/>
      <c r="T735" s="4"/>
      <c r="U735" s="3"/>
      <c r="V735" s="3"/>
      <c r="W735" s="3"/>
      <c r="X735" s="3"/>
      <c r="Y735" s="3"/>
      <c r="Z735" s="3"/>
      <c r="AA735" s="3"/>
      <c r="AB735" s="3"/>
      <c r="AC735" s="3"/>
      <c r="AD735" s="3"/>
      <c r="AE735" s="3"/>
      <c r="AF735" s="3"/>
      <c r="AG735" s="3"/>
      <c r="AH735" s="3"/>
      <c r="AI735" s="3"/>
    </row>
    <row r="736" spans="1:35" ht="12.75">
      <c r="A736" s="3"/>
      <c r="B736" s="3"/>
      <c r="C736" s="3"/>
      <c r="D736" s="3"/>
      <c r="E736" s="3"/>
      <c r="F736" s="3"/>
      <c r="G736" s="156"/>
      <c r="H736" s="3"/>
      <c r="I736" s="3"/>
      <c r="J736" s="3"/>
      <c r="K736" s="3"/>
      <c r="L736" s="3"/>
      <c r="M736" s="4"/>
      <c r="N736" s="319"/>
      <c r="O736" s="157"/>
      <c r="P736" s="3"/>
      <c r="Q736" s="4"/>
      <c r="R736" s="4"/>
      <c r="S736" s="4"/>
      <c r="T736" s="4"/>
      <c r="U736" s="3"/>
      <c r="V736" s="3"/>
      <c r="W736" s="3"/>
      <c r="X736" s="3"/>
      <c r="Y736" s="3"/>
      <c r="Z736" s="3"/>
      <c r="AA736" s="3"/>
      <c r="AB736" s="3"/>
      <c r="AC736" s="3"/>
      <c r="AD736" s="3"/>
      <c r="AE736" s="3"/>
      <c r="AF736" s="3"/>
      <c r="AG736" s="3"/>
      <c r="AH736" s="3"/>
      <c r="AI736" s="3"/>
    </row>
    <row r="737" spans="1:35" ht="12.75">
      <c r="A737" s="3"/>
      <c r="B737" s="3"/>
      <c r="C737" s="3"/>
      <c r="D737" s="3"/>
      <c r="E737" s="3"/>
      <c r="F737" s="3"/>
      <c r="G737" s="156"/>
      <c r="H737" s="3"/>
      <c r="I737" s="3"/>
      <c r="J737" s="3"/>
      <c r="K737" s="3"/>
      <c r="L737" s="3"/>
      <c r="M737" s="4"/>
      <c r="N737" s="319"/>
      <c r="O737" s="157"/>
      <c r="P737" s="3"/>
      <c r="Q737" s="4"/>
      <c r="R737" s="4"/>
      <c r="S737" s="4"/>
      <c r="T737" s="4"/>
      <c r="U737" s="3"/>
      <c r="V737" s="3"/>
      <c r="W737" s="3"/>
      <c r="X737" s="3"/>
      <c r="Y737" s="3"/>
      <c r="Z737" s="3"/>
      <c r="AA737" s="3"/>
      <c r="AB737" s="3"/>
      <c r="AC737" s="3"/>
      <c r="AD737" s="3"/>
      <c r="AE737" s="3"/>
      <c r="AF737" s="3"/>
      <c r="AG737" s="3"/>
      <c r="AH737" s="3"/>
      <c r="AI737" s="3"/>
    </row>
    <row r="738" spans="1:35" ht="12.75">
      <c r="A738" s="3"/>
      <c r="B738" s="3"/>
      <c r="C738" s="3"/>
      <c r="D738" s="3"/>
      <c r="E738" s="3"/>
      <c r="F738" s="3"/>
      <c r="G738" s="156"/>
      <c r="H738" s="3"/>
      <c r="I738" s="3"/>
      <c r="J738" s="3"/>
      <c r="K738" s="3"/>
      <c r="L738" s="3"/>
      <c r="M738" s="4"/>
      <c r="N738" s="319"/>
      <c r="O738" s="157"/>
      <c r="P738" s="3"/>
      <c r="Q738" s="4"/>
      <c r="R738" s="4"/>
      <c r="S738" s="4"/>
      <c r="T738" s="4"/>
      <c r="U738" s="3"/>
      <c r="V738" s="3"/>
      <c r="W738" s="3"/>
      <c r="X738" s="3"/>
      <c r="Y738" s="3"/>
      <c r="Z738" s="3"/>
      <c r="AA738" s="3"/>
      <c r="AB738" s="3"/>
      <c r="AC738" s="3"/>
      <c r="AD738" s="3"/>
      <c r="AE738" s="3"/>
      <c r="AF738" s="3"/>
      <c r="AG738" s="3"/>
      <c r="AH738" s="3"/>
      <c r="AI738" s="3"/>
    </row>
    <row r="739" spans="1:35" ht="12.75">
      <c r="A739" s="3"/>
      <c r="B739" s="3"/>
      <c r="C739" s="3"/>
      <c r="D739" s="3"/>
      <c r="E739" s="3"/>
      <c r="F739" s="3"/>
      <c r="G739" s="156"/>
      <c r="H739" s="3"/>
      <c r="I739" s="3"/>
      <c r="J739" s="3"/>
      <c r="K739" s="3"/>
      <c r="L739" s="3"/>
      <c r="M739" s="4"/>
      <c r="N739" s="319"/>
      <c r="O739" s="157"/>
      <c r="P739" s="3"/>
      <c r="Q739" s="4"/>
      <c r="R739" s="4"/>
      <c r="S739" s="4"/>
      <c r="T739" s="4"/>
      <c r="U739" s="3"/>
      <c r="V739" s="3"/>
      <c r="W739" s="3"/>
      <c r="X739" s="3"/>
      <c r="Y739" s="3"/>
      <c r="Z739" s="3"/>
      <c r="AA739" s="3"/>
      <c r="AB739" s="3"/>
      <c r="AC739" s="3"/>
      <c r="AD739" s="3"/>
      <c r="AE739" s="3"/>
      <c r="AF739" s="3"/>
      <c r="AG739" s="3"/>
      <c r="AH739" s="3"/>
      <c r="AI739" s="3"/>
    </row>
    <row r="740" spans="1:35" ht="12.75">
      <c r="A740" s="3"/>
      <c r="B740" s="3"/>
      <c r="C740" s="3"/>
      <c r="D740" s="3"/>
      <c r="E740" s="3"/>
      <c r="F740" s="3"/>
      <c r="G740" s="156"/>
      <c r="H740" s="3"/>
      <c r="I740" s="3"/>
      <c r="J740" s="3"/>
      <c r="K740" s="3"/>
      <c r="L740" s="3"/>
      <c r="M740" s="4"/>
      <c r="N740" s="319"/>
      <c r="O740" s="157"/>
      <c r="P740" s="3"/>
      <c r="Q740" s="4"/>
      <c r="R740" s="4"/>
      <c r="S740" s="4"/>
      <c r="T740" s="4"/>
      <c r="U740" s="3"/>
      <c r="V740" s="3"/>
      <c r="W740" s="3"/>
      <c r="X740" s="3"/>
      <c r="Y740" s="3"/>
      <c r="Z740" s="3"/>
      <c r="AA740" s="3"/>
      <c r="AB740" s="3"/>
      <c r="AC740" s="3"/>
      <c r="AD740" s="3"/>
      <c r="AE740" s="3"/>
      <c r="AF740" s="3"/>
      <c r="AG740" s="3"/>
      <c r="AH740" s="3"/>
      <c r="AI740" s="3"/>
    </row>
    <row r="741" spans="1:35" ht="12.75">
      <c r="A741" s="3"/>
      <c r="B741" s="3"/>
      <c r="C741" s="3"/>
      <c r="D741" s="3"/>
      <c r="E741" s="3"/>
      <c r="F741" s="3"/>
      <c r="G741" s="156"/>
      <c r="H741" s="3"/>
      <c r="I741" s="3"/>
      <c r="J741" s="3"/>
      <c r="K741" s="3"/>
      <c r="L741" s="3"/>
      <c r="M741" s="4"/>
      <c r="N741" s="319"/>
      <c r="O741" s="157"/>
      <c r="P741" s="3"/>
      <c r="Q741" s="4"/>
      <c r="R741" s="4"/>
      <c r="S741" s="4"/>
      <c r="T741" s="4"/>
      <c r="U741" s="3"/>
      <c r="V741" s="3"/>
      <c r="W741" s="3"/>
      <c r="X741" s="3"/>
      <c r="Y741" s="3"/>
      <c r="Z741" s="3"/>
      <c r="AA741" s="3"/>
      <c r="AB741" s="3"/>
      <c r="AC741" s="3"/>
      <c r="AD741" s="3"/>
      <c r="AE741" s="3"/>
      <c r="AF741" s="3"/>
      <c r="AG741" s="3"/>
      <c r="AH741" s="3"/>
      <c r="AI741" s="3"/>
    </row>
    <row r="742" spans="1:35" ht="12.75">
      <c r="A742" s="3"/>
      <c r="B742" s="3"/>
      <c r="C742" s="3"/>
      <c r="D742" s="3"/>
      <c r="E742" s="3"/>
      <c r="F742" s="3"/>
      <c r="G742" s="156"/>
      <c r="H742" s="3"/>
      <c r="I742" s="3"/>
      <c r="J742" s="3"/>
      <c r="K742" s="3"/>
      <c r="L742" s="3"/>
      <c r="M742" s="4"/>
      <c r="N742" s="319"/>
      <c r="O742" s="157"/>
      <c r="P742" s="3"/>
      <c r="Q742" s="4"/>
      <c r="R742" s="4"/>
      <c r="S742" s="4"/>
      <c r="T742" s="4"/>
      <c r="U742" s="3"/>
      <c r="V742" s="3"/>
      <c r="W742" s="3"/>
      <c r="X742" s="3"/>
      <c r="Y742" s="3"/>
      <c r="Z742" s="3"/>
      <c r="AA742" s="3"/>
      <c r="AB742" s="3"/>
      <c r="AC742" s="3"/>
      <c r="AD742" s="3"/>
      <c r="AE742" s="3"/>
      <c r="AF742" s="3"/>
      <c r="AG742" s="3"/>
      <c r="AH742" s="3"/>
      <c r="AI742" s="3"/>
    </row>
    <row r="743" spans="1:35" ht="12.75">
      <c r="A743" s="3"/>
      <c r="B743" s="3"/>
      <c r="C743" s="3"/>
      <c r="D743" s="3"/>
      <c r="E743" s="3"/>
      <c r="F743" s="3"/>
      <c r="G743" s="156"/>
      <c r="H743" s="3"/>
      <c r="I743" s="3"/>
      <c r="J743" s="3"/>
      <c r="K743" s="3"/>
      <c r="L743" s="3"/>
      <c r="M743" s="4"/>
      <c r="N743" s="319"/>
      <c r="O743" s="157"/>
      <c r="P743" s="3"/>
      <c r="Q743" s="4"/>
      <c r="R743" s="4"/>
      <c r="S743" s="4"/>
      <c r="T743" s="4"/>
      <c r="U743" s="3"/>
      <c r="V743" s="3"/>
      <c r="W743" s="3"/>
      <c r="X743" s="3"/>
      <c r="Y743" s="3"/>
      <c r="Z743" s="3"/>
      <c r="AA743" s="3"/>
      <c r="AB743" s="3"/>
      <c r="AC743" s="3"/>
      <c r="AD743" s="3"/>
      <c r="AE743" s="3"/>
      <c r="AF743" s="3"/>
      <c r="AG743" s="3"/>
      <c r="AH743" s="3"/>
      <c r="AI743" s="3"/>
    </row>
    <row r="744" spans="1:35" ht="12.75">
      <c r="A744" s="3"/>
      <c r="B744" s="3"/>
      <c r="C744" s="3"/>
      <c r="D744" s="3"/>
      <c r="E744" s="3"/>
      <c r="F744" s="3"/>
      <c r="G744" s="156"/>
      <c r="H744" s="3"/>
      <c r="I744" s="3"/>
      <c r="J744" s="3"/>
      <c r="K744" s="3"/>
      <c r="L744" s="3"/>
      <c r="M744" s="4"/>
      <c r="N744" s="319"/>
      <c r="O744" s="157"/>
      <c r="P744" s="3"/>
      <c r="Q744" s="4"/>
      <c r="R744" s="4"/>
      <c r="S744" s="4"/>
      <c r="T744" s="4"/>
      <c r="U744" s="3"/>
      <c r="V744" s="3"/>
      <c r="W744" s="3"/>
      <c r="X744" s="3"/>
      <c r="Y744" s="3"/>
      <c r="Z744" s="3"/>
      <c r="AA744" s="3"/>
      <c r="AB744" s="3"/>
      <c r="AC744" s="3"/>
      <c r="AD744" s="3"/>
      <c r="AE744" s="3"/>
      <c r="AF744" s="3"/>
      <c r="AG744" s="3"/>
      <c r="AH744" s="3"/>
      <c r="AI744" s="3"/>
    </row>
    <row r="745" spans="1:35" ht="12.75">
      <c r="A745" s="3"/>
      <c r="B745" s="3"/>
      <c r="C745" s="3"/>
      <c r="D745" s="3"/>
      <c r="E745" s="3"/>
      <c r="F745" s="3"/>
      <c r="G745" s="156"/>
      <c r="H745" s="3"/>
      <c r="I745" s="3"/>
      <c r="J745" s="3"/>
      <c r="K745" s="3"/>
      <c r="L745" s="3"/>
      <c r="M745" s="4"/>
      <c r="N745" s="319"/>
      <c r="O745" s="157"/>
      <c r="P745" s="3"/>
      <c r="Q745" s="4"/>
      <c r="R745" s="4"/>
      <c r="S745" s="4"/>
      <c r="T745" s="4"/>
      <c r="U745" s="3"/>
      <c r="V745" s="3"/>
      <c r="W745" s="3"/>
      <c r="X745" s="3"/>
      <c r="Y745" s="3"/>
      <c r="Z745" s="3"/>
      <c r="AA745" s="3"/>
      <c r="AB745" s="3"/>
      <c r="AC745" s="3"/>
      <c r="AD745" s="3"/>
      <c r="AE745" s="3"/>
      <c r="AF745" s="3"/>
      <c r="AG745" s="3"/>
      <c r="AH745" s="3"/>
      <c r="AI745" s="3"/>
    </row>
    <row r="746" spans="1:35" ht="12.75">
      <c r="A746" s="3"/>
      <c r="B746" s="3"/>
      <c r="C746" s="3"/>
      <c r="D746" s="3"/>
      <c r="E746" s="3"/>
      <c r="F746" s="3"/>
      <c r="G746" s="156"/>
      <c r="H746" s="3"/>
      <c r="I746" s="3"/>
      <c r="J746" s="3"/>
      <c r="K746" s="3"/>
      <c r="L746" s="3"/>
      <c r="M746" s="4"/>
      <c r="N746" s="319"/>
      <c r="O746" s="157"/>
      <c r="P746" s="3"/>
      <c r="Q746" s="4"/>
      <c r="R746" s="4"/>
      <c r="S746" s="4"/>
      <c r="T746" s="4"/>
      <c r="U746" s="3"/>
      <c r="V746" s="3"/>
      <c r="W746" s="3"/>
      <c r="X746" s="3"/>
      <c r="Y746" s="3"/>
      <c r="Z746" s="3"/>
      <c r="AA746" s="3"/>
      <c r="AB746" s="3"/>
      <c r="AC746" s="3"/>
      <c r="AD746" s="3"/>
      <c r="AE746" s="3"/>
      <c r="AF746" s="3"/>
      <c r="AG746" s="3"/>
      <c r="AH746" s="3"/>
      <c r="AI746" s="3"/>
    </row>
    <row r="747" spans="1:35" ht="12.75">
      <c r="A747" s="3"/>
      <c r="B747" s="3"/>
      <c r="C747" s="3"/>
      <c r="D747" s="3"/>
      <c r="E747" s="3"/>
      <c r="F747" s="3"/>
      <c r="G747" s="156"/>
      <c r="H747" s="3"/>
      <c r="I747" s="3"/>
      <c r="J747" s="3"/>
      <c r="K747" s="3"/>
      <c r="L747" s="3"/>
      <c r="M747" s="4"/>
      <c r="N747" s="319"/>
      <c r="O747" s="157"/>
      <c r="P747" s="3"/>
      <c r="Q747" s="4"/>
      <c r="R747" s="4"/>
      <c r="S747" s="4"/>
      <c r="T747" s="4"/>
      <c r="U747" s="3"/>
      <c r="V747" s="3"/>
      <c r="W747" s="3"/>
      <c r="X747" s="3"/>
      <c r="Y747" s="3"/>
      <c r="Z747" s="3"/>
      <c r="AA747" s="3"/>
      <c r="AB747" s="3"/>
      <c r="AC747" s="3"/>
      <c r="AD747" s="3"/>
      <c r="AE747" s="3"/>
      <c r="AF747" s="3"/>
      <c r="AG747" s="3"/>
      <c r="AH747" s="3"/>
      <c r="AI747" s="3"/>
    </row>
    <row r="748" spans="1:35" ht="12.75">
      <c r="A748" s="3"/>
      <c r="B748" s="3"/>
      <c r="C748" s="3"/>
      <c r="D748" s="3"/>
      <c r="E748" s="3"/>
      <c r="F748" s="3"/>
      <c r="G748" s="156"/>
      <c r="H748" s="3"/>
      <c r="I748" s="3"/>
      <c r="J748" s="3"/>
      <c r="K748" s="3"/>
      <c r="L748" s="3"/>
      <c r="M748" s="4"/>
      <c r="N748" s="319"/>
      <c r="O748" s="157"/>
      <c r="P748" s="3"/>
      <c r="Q748" s="4"/>
      <c r="R748" s="4"/>
      <c r="S748" s="4"/>
      <c r="T748" s="4"/>
      <c r="U748" s="3"/>
      <c r="V748" s="3"/>
      <c r="W748" s="3"/>
      <c r="X748" s="3"/>
      <c r="Y748" s="3"/>
      <c r="Z748" s="3"/>
      <c r="AA748" s="3"/>
      <c r="AB748" s="3"/>
      <c r="AC748" s="3"/>
      <c r="AD748" s="3"/>
      <c r="AE748" s="3"/>
      <c r="AF748" s="3"/>
      <c r="AG748" s="3"/>
      <c r="AH748" s="3"/>
      <c r="AI748" s="3"/>
    </row>
    <row r="749" spans="1:35" ht="12.75">
      <c r="A749" s="3"/>
      <c r="B749" s="3"/>
      <c r="C749" s="3"/>
      <c r="D749" s="3"/>
      <c r="E749" s="3"/>
      <c r="F749" s="3"/>
      <c r="G749" s="156"/>
      <c r="H749" s="3"/>
      <c r="I749" s="3"/>
      <c r="J749" s="3"/>
      <c r="K749" s="3"/>
      <c r="L749" s="3"/>
      <c r="M749" s="4"/>
      <c r="N749" s="319"/>
      <c r="O749" s="157"/>
      <c r="P749" s="3"/>
      <c r="Q749" s="4"/>
      <c r="R749" s="4"/>
      <c r="S749" s="4"/>
      <c r="T749" s="4"/>
      <c r="U749" s="3"/>
      <c r="V749" s="3"/>
      <c r="W749" s="3"/>
      <c r="X749" s="3"/>
      <c r="Y749" s="3"/>
      <c r="Z749" s="3"/>
      <c r="AA749" s="3"/>
      <c r="AB749" s="3"/>
      <c r="AC749" s="3"/>
      <c r="AD749" s="3"/>
      <c r="AE749" s="3"/>
      <c r="AF749" s="3"/>
      <c r="AG749" s="3"/>
      <c r="AH749" s="3"/>
      <c r="AI749" s="3"/>
    </row>
    <row r="750" spans="1:35" ht="12.75">
      <c r="A750" s="3"/>
      <c r="B750" s="3"/>
      <c r="C750" s="3"/>
      <c r="D750" s="3"/>
      <c r="E750" s="3"/>
      <c r="F750" s="3"/>
      <c r="G750" s="156"/>
      <c r="H750" s="3"/>
      <c r="I750" s="3"/>
      <c r="J750" s="3"/>
      <c r="K750" s="3"/>
      <c r="L750" s="3"/>
      <c r="M750" s="4"/>
      <c r="N750" s="319"/>
      <c r="O750" s="157"/>
      <c r="P750" s="3"/>
      <c r="Q750" s="4"/>
      <c r="R750" s="4"/>
      <c r="S750" s="4"/>
      <c r="T750" s="4"/>
      <c r="U750" s="3"/>
      <c r="V750" s="3"/>
      <c r="W750" s="3"/>
      <c r="X750" s="3"/>
      <c r="Y750" s="3"/>
      <c r="Z750" s="3"/>
      <c r="AA750" s="3"/>
      <c r="AB750" s="3"/>
      <c r="AC750" s="3"/>
      <c r="AD750" s="3"/>
      <c r="AE750" s="3"/>
      <c r="AF750" s="3"/>
      <c r="AG750" s="3"/>
      <c r="AH750" s="3"/>
      <c r="AI750" s="3"/>
    </row>
    <row r="751" spans="1:35" ht="12.75">
      <c r="A751" s="3"/>
      <c r="B751" s="3"/>
      <c r="C751" s="3"/>
      <c r="D751" s="3"/>
      <c r="E751" s="3"/>
      <c r="F751" s="3"/>
      <c r="G751" s="156"/>
      <c r="H751" s="3"/>
      <c r="I751" s="3"/>
      <c r="J751" s="3"/>
      <c r="K751" s="3"/>
      <c r="L751" s="3"/>
      <c r="M751" s="4"/>
      <c r="N751" s="319"/>
      <c r="O751" s="157"/>
      <c r="P751" s="3"/>
      <c r="Q751" s="4"/>
      <c r="R751" s="4"/>
      <c r="S751" s="4"/>
      <c r="T751" s="4"/>
      <c r="U751" s="3"/>
      <c r="V751" s="3"/>
      <c r="W751" s="3"/>
      <c r="X751" s="3"/>
      <c r="Y751" s="3"/>
      <c r="Z751" s="3"/>
      <c r="AA751" s="3"/>
      <c r="AB751" s="3"/>
      <c r="AC751" s="3"/>
      <c r="AD751" s="3"/>
      <c r="AE751" s="3"/>
      <c r="AF751" s="3"/>
      <c r="AG751" s="3"/>
      <c r="AH751" s="3"/>
      <c r="AI751" s="3"/>
    </row>
    <row r="752" spans="1:35" ht="12.75">
      <c r="A752" s="3"/>
      <c r="B752" s="3"/>
      <c r="C752" s="3"/>
      <c r="D752" s="3"/>
      <c r="E752" s="3"/>
      <c r="F752" s="3"/>
      <c r="G752" s="156"/>
      <c r="H752" s="3"/>
      <c r="I752" s="3"/>
      <c r="J752" s="3"/>
      <c r="K752" s="3"/>
      <c r="L752" s="3"/>
      <c r="M752" s="4"/>
      <c r="N752" s="319"/>
      <c r="O752" s="157"/>
      <c r="P752" s="3"/>
      <c r="Q752" s="4"/>
      <c r="R752" s="4"/>
      <c r="S752" s="4"/>
      <c r="T752" s="4"/>
      <c r="U752" s="3"/>
      <c r="V752" s="3"/>
      <c r="W752" s="3"/>
      <c r="X752" s="3"/>
      <c r="Y752" s="3"/>
      <c r="Z752" s="3"/>
      <c r="AA752" s="3"/>
      <c r="AB752" s="3"/>
      <c r="AC752" s="3"/>
      <c r="AD752" s="3"/>
      <c r="AE752" s="3"/>
      <c r="AF752" s="3"/>
      <c r="AG752" s="3"/>
      <c r="AH752" s="3"/>
      <c r="AI752" s="3"/>
    </row>
    <row r="753" spans="1:35" ht="12.75">
      <c r="A753" s="3"/>
      <c r="B753" s="3"/>
      <c r="C753" s="3"/>
      <c r="D753" s="3"/>
      <c r="E753" s="3"/>
      <c r="F753" s="3"/>
      <c r="G753" s="156"/>
      <c r="H753" s="3"/>
      <c r="I753" s="3"/>
      <c r="J753" s="3"/>
      <c r="K753" s="3"/>
      <c r="L753" s="3"/>
      <c r="M753" s="4"/>
      <c r="N753" s="319"/>
      <c r="O753" s="157"/>
      <c r="P753" s="3"/>
      <c r="Q753" s="4"/>
      <c r="R753" s="4"/>
      <c r="S753" s="4"/>
      <c r="T753" s="4"/>
      <c r="U753" s="3"/>
      <c r="V753" s="3"/>
      <c r="W753" s="3"/>
      <c r="X753" s="3"/>
      <c r="Y753" s="3"/>
      <c r="Z753" s="3"/>
      <c r="AA753" s="3"/>
      <c r="AB753" s="3"/>
      <c r="AC753" s="3"/>
      <c r="AD753" s="3"/>
      <c r="AE753" s="3"/>
      <c r="AF753" s="3"/>
      <c r="AG753" s="3"/>
      <c r="AH753" s="3"/>
      <c r="AI753" s="3"/>
    </row>
    <row r="754" spans="1:35" ht="12.75">
      <c r="A754" s="3"/>
      <c r="B754" s="3"/>
      <c r="C754" s="3"/>
      <c r="D754" s="3"/>
      <c r="E754" s="3"/>
      <c r="F754" s="3"/>
      <c r="G754" s="156"/>
      <c r="H754" s="3"/>
      <c r="I754" s="3"/>
      <c r="J754" s="3"/>
      <c r="K754" s="3"/>
      <c r="L754" s="3"/>
      <c r="M754" s="4"/>
      <c r="N754" s="319"/>
      <c r="O754" s="157"/>
      <c r="P754" s="3"/>
      <c r="Q754" s="4"/>
      <c r="R754" s="4"/>
      <c r="S754" s="4"/>
      <c r="T754" s="4"/>
      <c r="U754" s="3"/>
      <c r="V754" s="3"/>
      <c r="W754" s="3"/>
      <c r="X754" s="3"/>
      <c r="Y754" s="3"/>
      <c r="Z754" s="3"/>
      <c r="AA754" s="3"/>
      <c r="AB754" s="3"/>
      <c r="AC754" s="3"/>
      <c r="AD754" s="3"/>
      <c r="AE754" s="3"/>
      <c r="AF754" s="3"/>
      <c r="AG754" s="3"/>
      <c r="AH754" s="3"/>
      <c r="AI754" s="3"/>
    </row>
    <row r="755" spans="1:35" ht="12.75">
      <c r="A755" s="3"/>
      <c r="B755" s="3"/>
      <c r="C755" s="3"/>
      <c r="D755" s="3"/>
      <c r="E755" s="3"/>
      <c r="F755" s="3"/>
      <c r="G755" s="156"/>
      <c r="H755" s="3"/>
      <c r="I755" s="3"/>
      <c r="J755" s="3"/>
      <c r="K755" s="3"/>
      <c r="L755" s="3"/>
      <c r="M755" s="4"/>
      <c r="N755" s="319"/>
      <c r="O755" s="157"/>
      <c r="P755" s="3"/>
      <c r="Q755" s="4"/>
      <c r="R755" s="4"/>
      <c r="S755" s="4"/>
      <c r="T755" s="4"/>
      <c r="U755" s="3"/>
      <c r="V755" s="3"/>
      <c r="W755" s="3"/>
      <c r="X755" s="3"/>
      <c r="Y755" s="3"/>
      <c r="Z755" s="3"/>
      <c r="AA755" s="3"/>
      <c r="AB755" s="3"/>
      <c r="AC755" s="3"/>
      <c r="AD755" s="3"/>
      <c r="AE755" s="3"/>
      <c r="AF755" s="3"/>
      <c r="AG755" s="3"/>
      <c r="AH755" s="3"/>
      <c r="AI755" s="3"/>
    </row>
    <row r="756" spans="1:35" ht="12.75">
      <c r="A756" s="3"/>
      <c r="B756" s="3"/>
      <c r="C756" s="3"/>
      <c r="D756" s="3"/>
      <c r="E756" s="3"/>
      <c r="F756" s="3"/>
      <c r="G756" s="156"/>
      <c r="H756" s="3"/>
      <c r="I756" s="3"/>
      <c r="J756" s="3"/>
      <c r="K756" s="3"/>
      <c r="L756" s="3"/>
      <c r="M756" s="4"/>
      <c r="N756" s="319"/>
      <c r="O756" s="157"/>
      <c r="P756" s="3"/>
      <c r="Q756" s="4"/>
      <c r="R756" s="4"/>
      <c r="S756" s="4"/>
      <c r="T756" s="4"/>
      <c r="U756" s="3"/>
      <c r="V756" s="3"/>
      <c r="W756" s="3"/>
      <c r="X756" s="3"/>
      <c r="Y756" s="3"/>
      <c r="Z756" s="3"/>
      <c r="AA756" s="3"/>
      <c r="AB756" s="3"/>
      <c r="AC756" s="3"/>
      <c r="AD756" s="3"/>
      <c r="AE756" s="3"/>
      <c r="AF756" s="3"/>
      <c r="AG756" s="3"/>
      <c r="AH756" s="3"/>
      <c r="AI756" s="3"/>
    </row>
    <row r="757" spans="1:35" ht="12.75">
      <c r="A757" s="3"/>
      <c r="B757" s="3"/>
      <c r="C757" s="3"/>
      <c r="D757" s="3"/>
      <c r="E757" s="3"/>
      <c r="F757" s="3"/>
      <c r="G757" s="156"/>
      <c r="H757" s="3"/>
      <c r="I757" s="3"/>
      <c r="J757" s="3"/>
      <c r="K757" s="3"/>
      <c r="L757" s="3"/>
      <c r="M757" s="4"/>
      <c r="N757" s="319"/>
      <c r="O757" s="157"/>
      <c r="P757" s="3"/>
      <c r="Q757" s="4"/>
      <c r="R757" s="4"/>
      <c r="S757" s="4"/>
      <c r="T757" s="4"/>
      <c r="U757" s="3"/>
      <c r="V757" s="3"/>
      <c r="W757" s="3"/>
      <c r="X757" s="3"/>
      <c r="Y757" s="3"/>
      <c r="Z757" s="3"/>
      <c r="AA757" s="3"/>
      <c r="AB757" s="3"/>
      <c r="AC757" s="3"/>
      <c r="AD757" s="3"/>
      <c r="AE757" s="3"/>
      <c r="AF757" s="3"/>
      <c r="AG757" s="3"/>
      <c r="AH757" s="3"/>
      <c r="AI757" s="3"/>
    </row>
    <row r="758" spans="1:35" ht="12.75">
      <c r="A758" s="3"/>
      <c r="B758" s="3"/>
      <c r="C758" s="3"/>
      <c r="D758" s="3"/>
      <c r="E758" s="3"/>
      <c r="F758" s="3"/>
      <c r="G758" s="156"/>
      <c r="H758" s="3"/>
      <c r="I758" s="3"/>
      <c r="J758" s="3"/>
      <c r="K758" s="3"/>
      <c r="L758" s="3"/>
      <c r="M758" s="4"/>
      <c r="N758" s="319"/>
      <c r="O758" s="157"/>
      <c r="P758" s="3"/>
      <c r="Q758" s="4"/>
      <c r="R758" s="4"/>
      <c r="S758" s="4"/>
      <c r="T758" s="4"/>
      <c r="U758" s="3"/>
      <c r="V758" s="3"/>
      <c r="W758" s="3"/>
      <c r="X758" s="3"/>
      <c r="Y758" s="3"/>
      <c r="Z758" s="3"/>
      <c r="AA758" s="3"/>
      <c r="AB758" s="3"/>
      <c r="AC758" s="3"/>
      <c r="AD758" s="3"/>
      <c r="AE758" s="3"/>
      <c r="AF758" s="3"/>
      <c r="AG758" s="3"/>
      <c r="AH758" s="3"/>
      <c r="AI758" s="3"/>
    </row>
    <row r="759" spans="1:35" ht="12.75">
      <c r="A759" s="3"/>
      <c r="B759" s="3"/>
      <c r="C759" s="3"/>
      <c r="D759" s="3"/>
      <c r="E759" s="3"/>
      <c r="F759" s="3"/>
      <c r="G759" s="156"/>
      <c r="H759" s="3"/>
      <c r="I759" s="3"/>
      <c r="J759" s="3"/>
      <c r="K759" s="3"/>
      <c r="L759" s="3"/>
      <c r="M759" s="4"/>
      <c r="N759" s="319"/>
      <c r="O759" s="157"/>
      <c r="P759" s="3"/>
      <c r="Q759" s="4"/>
      <c r="R759" s="4"/>
      <c r="S759" s="4"/>
      <c r="T759" s="4"/>
      <c r="U759" s="3"/>
      <c r="V759" s="3"/>
      <c r="W759" s="3"/>
      <c r="X759" s="3"/>
      <c r="Y759" s="3"/>
      <c r="Z759" s="3"/>
      <c r="AA759" s="3"/>
      <c r="AB759" s="3"/>
      <c r="AC759" s="3"/>
      <c r="AD759" s="3"/>
      <c r="AE759" s="3"/>
      <c r="AF759" s="3"/>
      <c r="AG759" s="3"/>
      <c r="AH759" s="3"/>
      <c r="AI759" s="3"/>
    </row>
    <row r="760" spans="1:35" ht="12.75">
      <c r="A760" s="3"/>
      <c r="B760" s="3"/>
      <c r="C760" s="3"/>
      <c r="D760" s="3"/>
      <c r="E760" s="3"/>
      <c r="F760" s="3"/>
      <c r="G760" s="156"/>
      <c r="H760" s="3"/>
      <c r="I760" s="3"/>
      <c r="J760" s="3"/>
      <c r="K760" s="3"/>
      <c r="L760" s="3"/>
      <c r="M760" s="4"/>
      <c r="N760" s="319"/>
      <c r="O760" s="157"/>
      <c r="P760" s="3"/>
      <c r="Q760" s="4"/>
      <c r="R760" s="4"/>
      <c r="S760" s="4"/>
      <c r="T760" s="4"/>
      <c r="U760" s="3"/>
      <c r="V760" s="3"/>
      <c r="W760" s="3"/>
      <c r="X760" s="3"/>
      <c r="Y760" s="3"/>
      <c r="Z760" s="3"/>
      <c r="AA760" s="3"/>
      <c r="AB760" s="3"/>
      <c r="AC760" s="3"/>
      <c r="AD760" s="3"/>
      <c r="AE760" s="3"/>
      <c r="AF760" s="3"/>
      <c r="AG760" s="3"/>
      <c r="AH760" s="3"/>
      <c r="AI760" s="3"/>
    </row>
    <row r="761" spans="1:35" ht="12.75">
      <c r="A761" s="3"/>
      <c r="B761" s="3"/>
      <c r="C761" s="3"/>
      <c r="D761" s="3"/>
      <c r="E761" s="3"/>
      <c r="F761" s="3"/>
      <c r="G761" s="156"/>
      <c r="H761" s="3"/>
      <c r="I761" s="3"/>
      <c r="J761" s="3"/>
      <c r="K761" s="3"/>
      <c r="L761" s="3"/>
      <c r="M761" s="4"/>
      <c r="N761" s="319"/>
      <c r="O761" s="157"/>
      <c r="P761" s="3"/>
      <c r="Q761" s="4"/>
      <c r="R761" s="4"/>
      <c r="S761" s="4"/>
      <c r="T761" s="4"/>
      <c r="U761" s="3"/>
      <c r="V761" s="3"/>
      <c r="W761" s="3"/>
      <c r="X761" s="3"/>
      <c r="Y761" s="3"/>
      <c r="Z761" s="3"/>
      <c r="AA761" s="3"/>
      <c r="AB761" s="3"/>
      <c r="AC761" s="3"/>
      <c r="AD761" s="3"/>
      <c r="AE761" s="3"/>
      <c r="AF761" s="3"/>
      <c r="AG761" s="3"/>
      <c r="AH761" s="3"/>
      <c r="AI761" s="3"/>
    </row>
    <row r="762" spans="1:35" ht="12.75">
      <c r="A762" s="3"/>
      <c r="B762" s="3"/>
      <c r="C762" s="3"/>
      <c r="D762" s="3"/>
      <c r="E762" s="3"/>
      <c r="F762" s="3"/>
      <c r="G762" s="156"/>
      <c r="H762" s="3"/>
      <c r="I762" s="3"/>
      <c r="J762" s="3"/>
      <c r="K762" s="3"/>
      <c r="L762" s="3"/>
      <c r="M762" s="4"/>
      <c r="N762" s="319"/>
      <c r="O762" s="157"/>
      <c r="P762" s="3"/>
      <c r="Q762" s="4"/>
      <c r="R762" s="4"/>
      <c r="S762" s="4"/>
      <c r="T762" s="4"/>
      <c r="U762" s="3"/>
      <c r="V762" s="3"/>
      <c r="W762" s="3"/>
      <c r="X762" s="3"/>
      <c r="Y762" s="3"/>
      <c r="Z762" s="3"/>
      <c r="AA762" s="3"/>
      <c r="AB762" s="3"/>
      <c r="AC762" s="3"/>
      <c r="AD762" s="3"/>
      <c r="AE762" s="3"/>
      <c r="AF762" s="3"/>
      <c r="AG762" s="3"/>
      <c r="AH762" s="3"/>
      <c r="AI762" s="3"/>
    </row>
    <row r="763" spans="1:35" ht="12.75">
      <c r="A763" s="3"/>
      <c r="B763" s="3"/>
      <c r="C763" s="3"/>
      <c r="D763" s="3"/>
      <c r="E763" s="3"/>
      <c r="F763" s="3"/>
      <c r="G763" s="156"/>
      <c r="H763" s="3"/>
      <c r="I763" s="3"/>
      <c r="J763" s="3"/>
      <c r="K763" s="3"/>
      <c r="L763" s="3"/>
      <c r="M763" s="4"/>
      <c r="N763" s="319"/>
      <c r="O763" s="157"/>
      <c r="P763" s="3"/>
      <c r="Q763" s="4"/>
      <c r="R763" s="4"/>
      <c r="S763" s="4"/>
      <c r="T763" s="4"/>
      <c r="U763" s="3"/>
      <c r="V763" s="3"/>
      <c r="W763" s="3"/>
      <c r="X763" s="3"/>
      <c r="Y763" s="3"/>
      <c r="Z763" s="3"/>
      <c r="AA763" s="3"/>
      <c r="AB763" s="3"/>
      <c r="AC763" s="3"/>
      <c r="AD763" s="3"/>
      <c r="AE763" s="3"/>
      <c r="AF763" s="3"/>
      <c r="AG763" s="3"/>
      <c r="AH763" s="3"/>
      <c r="AI763" s="3"/>
    </row>
    <row r="764" spans="1:35" ht="12.75">
      <c r="A764" s="3"/>
      <c r="B764" s="3"/>
      <c r="C764" s="3"/>
      <c r="D764" s="3"/>
      <c r="E764" s="3"/>
      <c r="F764" s="3"/>
      <c r="G764" s="156"/>
      <c r="H764" s="3"/>
      <c r="I764" s="3"/>
      <c r="J764" s="3"/>
      <c r="K764" s="3"/>
      <c r="L764" s="3"/>
      <c r="M764" s="4"/>
      <c r="N764" s="319"/>
      <c r="O764" s="157"/>
      <c r="P764" s="3"/>
      <c r="Q764" s="4"/>
      <c r="R764" s="4"/>
      <c r="S764" s="4"/>
      <c r="T764" s="4"/>
      <c r="U764" s="3"/>
      <c r="V764" s="3"/>
      <c r="W764" s="3"/>
      <c r="X764" s="3"/>
      <c r="Y764" s="3"/>
      <c r="Z764" s="3"/>
      <c r="AA764" s="3"/>
      <c r="AB764" s="3"/>
      <c r="AC764" s="3"/>
      <c r="AD764" s="3"/>
      <c r="AE764" s="3"/>
      <c r="AF764" s="3"/>
      <c r="AG764" s="3"/>
      <c r="AH764" s="3"/>
      <c r="AI764" s="3"/>
    </row>
    <row r="765" spans="1:35" ht="12.75">
      <c r="A765" s="3"/>
      <c r="B765" s="3"/>
      <c r="C765" s="3"/>
      <c r="D765" s="3"/>
      <c r="E765" s="3"/>
      <c r="F765" s="3"/>
      <c r="G765" s="156"/>
      <c r="H765" s="3"/>
      <c r="I765" s="3"/>
      <c r="J765" s="3"/>
      <c r="K765" s="3"/>
      <c r="L765" s="3"/>
      <c r="M765" s="4"/>
      <c r="N765" s="319"/>
      <c r="O765" s="157"/>
      <c r="P765" s="3"/>
      <c r="Q765" s="4"/>
      <c r="R765" s="4"/>
      <c r="S765" s="4"/>
      <c r="T765" s="4"/>
      <c r="U765" s="3"/>
      <c r="V765" s="3"/>
      <c r="W765" s="3"/>
      <c r="X765" s="3"/>
      <c r="Y765" s="3"/>
      <c r="Z765" s="3"/>
      <c r="AA765" s="3"/>
      <c r="AB765" s="3"/>
      <c r="AC765" s="3"/>
      <c r="AD765" s="3"/>
      <c r="AE765" s="3"/>
      <c r="AF765" s="3"/>
      <c r="AG765" s="3"/>
      <c r="AH765" s="3"/>
      <c r="AI765" s="3"/>
    </row>
    <row r="766" spans="1:35" ht="12.75">
      <c r="A766" s="3"/>
      <c r="B766" s="3"/>
      <c r="C766" s="3"/>
      <c r="D766" s="3"/>
      <c r="E766" s="3"/>
      <c r="F766" s="3"/>
      <c r="G766" s="156"/>
      <c r="H766" s="3"/>
      <c r="I766" s="3"/>
      <c r="J766" s="3"/>
      <c r="K766" s="3"/>
      <c r="L766" s="3"/>
      <c r="M766" s="4"/>
      <c r="N766" s="319"/>
      <c r="O766" s="157"/>
      <c r="P766" s="3"/>
      <c r="Q766" s="4"/>
      <c r="R766" s="4"/>
      <c r="S766" s="4"/>
      <c r="T766" s="4"/>
      <c r="U766" s="3"/>
      <c r="V766" s="3"/>
      <c r="W766" s="3"/>
      <c r="X766" s="3"/>
      <c r="Y766" s="3"/>
      <c r="Z766" s="3"/>
      <c r="AA766" s="3"/>
      <c r="AB766" s="3"/>
      <c r="AC766" s="3"/>
      <c r="AD766" s="3"/>
      <c r="AE766" s="3"/>
      <c r="AF766" s="3"/>
      <c r="AG766" s="3"/>
      <c r="AH766" s="3"/>
      <c r="AI766" s="3"/>
    </row>
    <row r="767" spans="1:35" ht="12.75">
      <c r="A767" s="3"/>
      <c r="B767" s="3"/>
      <c r="C767" s="3"/>
      <c r="D767" s="3"/>
      <c r="E767" s="3"/>
      <c r="F767" s="3"/>
      <c r="G767" s="156"/>
      <c r="H767" s="3"/>
      <c r="I767" s="3"/>
      <c r="J767" s="3"/>
      <c r="K767" s="3"/>
      <c r="L767" s="3"/>
      <c r="M767" s="4"/>
      <c r="N767" s="319"/>
      <c r="O767" s="157"/>
      <c r="P767" s="3"/>
      <c r="Q767" s="4"/>
      <c r="R767" s="4"/>
      <c r="S767" s="4"/>
      <c r="T767" s="4"/>
      <c r="U767" s="3"/>
      <c r="V767" s="3"/>
      <c r="W767" s="3"/>
      <c r="X767" s="3"/>
      <c r="Y767" s="3"/>
      <c r="Z767" s="3"/>
      <c r="AA767" s="3"/>
      <c r="AB767" s="3"/>
      <c r="AC767" s="3"/>
      <c r="AD767" s="3"/>
      <c r="AE767" s="3"/>
      <c r="AF767" s="3"/>
      <c r="AG767" s="3"/>
      <c r="AH767" s="3"/>
      <c r="AI767" s="3"/>
    </row>
    <row r="768" spans="1:35" ht="12.75">
      <c r="A768" s="3"/>
      <c r="B768" s="3"/>
      <c r="C768" s="3"/>
      <c r="D768" s="3"/>
      <c r="E768" s="3"/>
      <c r="F768" s="3"/>
      <c r="G768" s="156"/>
      <c r="H768" s="3"/>
      <c r="I768" s="3"/>
      <c r="J768" s="3"/>
      <c r="K768" s="3"/>
      <c r="L768" s="3"/>
      <c r="M768" s="4"/>
      <c r="N768" s="319"/>
      <c r="O768" s="157"/>
      <c r="P768" s="3"/>
      <c r="Q768" s="4"/>
      <c r="R768" s="4"/>
      <c r="S768" s="4"/>
      <c r="T768" s="4"/>
      <c r="U768" s="3"/>
      <c r="V768" s="3"/>
      <c r="W768" s="3"/>
      <c r="X768" s="3"/>
      <c r="Y768" s="3"/>
      <c r="Z768" s="3"/>
      <c r="AA768" s="3"/>
      <c r="AB768" s="3"/>
      <c r="AC768" s="3"/>
      <c r="AD768" s="3"/>
      <c r="AE768" s="3"/>
      <c r="AF768" s="3"/>
      <c r="AG768" s="3"/>
      <c r="AH768" s="3"/>
      <c r="AI768" s="3"/>
    </row>
    <row r="769" spans="1:35" ht="12.75">
      <c r="A769" s="3"/>
      <c r="B769" s="3"/>
      <c r="C769" s="3"/>
      <c r="D769" s="3"/>
      <c r="E769" s="3"/>
      <c r="F769" s="3"/>
      <c r="G769" s="156"/>
      <c r="H769" s="3"/>
      <c r="I769" s="3"/>
      <c r="J769" s="3"/>
      <c r="K769" s="3"/>
      <c r="L769" s="3"/>
      <c r="M769" s="4"/>
      <c r="N769" s="319"/>
      <c r="O769" s="157"/>
      <c r="P769" s="3"/>
      <c r="Q769" s="4"/>
      <c r="R769" s="4"/>
      <c r="S769" s="4"/>
      <c r="T769" s="4"/>
      <c r="U769" s="3"/>
      <c r="V769" s="3"/>
      <c r="W769" s="3"/>
      <c r="X769" s="3"/>
      <c r="Y769" s="3"/>
      <c r="Z769" s="3"/>
      <c r="AA769" s="3"/>
      <c r="AB769" s="3"/>
      <c r="AC769" s="3"/>
      <c r="AD769" s="3"/>
      <c r="AE769" s="3"/>
      <c r="AF769" s="3"/>
      <c r="AG769" s="3"/>
      <c r="AH769" s="3"/>
      <c r="AI769" s="3"/>
    </row>
    <row r="770" spans="1:35" ht="12.75">
      <c r="A770" s="3"/>
      <c r="B770" s="3"/>
      <c r="C770" s="3"/>
      <c r="D770" s="3"/>
      <c r="E770" s="3"/>
      <c r="F770" s="3"/>
      <c r="G770" s="156"/>
      <c r="H770" s="3"/>
      <c r="I770" s="3"/>
      <c r="J770" s="3"/>
      <c r="K770" s="3"/>
      <c r="L770" s="3"/>
      <c r="M770" s="4"/>
      <c r="N770" s="319"/>
      <c r="O770" s="157"/>
      <c r="P770" s="3"/>
      <c r="Q770" s="4"/>
      <c r="R770" s="4"/>
      <c r="S770" s="4"/>
      <c r="T770" s="4"/>
      <c r="U770" s="3"/>
      <c r="V770" s="3"/>
      <c r="W770" s="3"/>
      <c r="X770" s="3"/>
      <c r="Y770" s="3"/>
      <c r="Z770" s="3"/>
      <c r="AA770" s="3"/>
      <c r="AB770" s="3"/>
      <c r="AC770" s="3"/>
      <c r="AD770" s="3"/>
      <c r="AE770" s="3"/>
      <c r="AF770" s="3"/>
      <c r="AG770" s="3"/>
      <c r="AH770" s="3"/>
      <c r="AI770" s="3"/>
    </row>
    <row r="771" spans="1:35" ht="12.75">
      <c r="A771" s="3"/>
      <c r="B771" s="3"/>
      <c r="C771" s="3"/>
      <c r="D771" s="3"/>
      <c r="E771" s="3"/>
      <c r="F771" s="3"/>
      <c r="G771" s="156"/>
      <c r="H771" s="3"/>
      <c r="I771" s="3"/>
      <c r="J771" s="3"/>
      <c r="K771" s="3"/>
      <c r="L771" s="3"/>
      <c r="M771" s="4"/>
      <c r="N771" s="319"/>
      <c r="O771" s="157"/>
      <c r="P771" s="3"/>
      <c r="Q771" s="4"/>
      <c r="R771" s="4"/>
      <c r="S771" s="4"/>
      <c r="T771" s="4"/>
      <c r="U771" s="3"/>
      <c r="V771" s="3"/>
      <c r="W771" s="3"/>
      <c r="X771" s="3"/>
      <c r="Y771" s="3"/>
      <c r="Z771" s="3"/>
      <c r="AA771" s="3"/>
      <c r="AB771" s="3"/>
      <c r="AC771" s="3"/>
      <c r="AD771" s="3"/>
      <c r="AE771" s="3"/>
      <c r="AF771" s="3"/>
      <c r="AG771" s="3"/>
      <c r="AH771" s="3"/>
      <c r="AI771" s="3"/>
    </row>
    <row r="772" spans="1:35" ht="12.75">
      <c r="A772" s="3"/>
      <c r="B772" s="3"/>
      <c r="C772" s="3"/>
      <c r="D772" s="3"/>
      <c r="E772" s="3"/>
      <c r="F772" s="3"/>
      <c r="G772" s="156"/>
      <c r="H772" s="3"/>
      <c r="I772" s="3"/>
      <c r="J772" s="3"/>
      <c r="K772" s="3"/>
      <c r="L772" s="3"/>
      <c r="M772" s="4"/>
      <c r="N772" s="319"/>
      <c r="O772" s="157"/>
      <c r="P772" s="3"/>
      <c r="Q772" s="4"/>
      <c r="R772" s="4"/>
      <c r="S772" s="4"/>
      <c r="T772" s="4"/>
      <c r="U772" s="3"/>
      <c r="V772" s="3"/>
      <c r="W772" s="3"/>
      <c r="X772" s="3"/>
      <c r="Y772" s="3"/>
      <c r="Z772" s="3"/>
      <c r="AA772" s="3"/>
      <c r="AB772" s="3"/>
      <c r="AC772" s="3"/>
      <c r="AD772" s="3"/>
      <c r="AE772" s="3"/>
      <c r="AF772" s="3"/>
      <c r="AG772" s="3"/>
      <c r="AH772" s="3"/>
      <c r="AI772" s="3"/>
    </row>
    <row r="773" spans="1:35" ht="12.75">
      <c r="A773" s="3"/>
      <c r="B773" s="3"/>
      <c r="C773" s="3"/>
      <c r="D773" s="3"/>
      <c r="E773" s="3"/>
      <c r="F773" s="3"/>
      <c r="G773" s="156"/>
      <c r="H773" s="3"/>
      <c r="I773" s="3"/>
      <c r="J773" s="3"/>
      <c r="K773" s="3"/>
      <c r="L773" s="3"/>
      <c r="M773" s="4"/>
      <c r="N773" s="319"/>
      <c r="O773" s="157"/>
      <c r="P773" s="3"/>
      <c r="Q773" s="4"/>
      <c r="R773" s="4"/>
      <c r="S773" s="4"/>
      <c r="T773" s="4"/>
      <c r="U773" s="3"/>
      <c r="V773" s="3"/>
      <c r="W773" s="3"/>
      <c r="X773" s="3"/>
      <c r="Y773" s="3"/>
      <c r="Z773" s="3"/>
      <c r="AA773" s="3"/>
      <c r="AB773" s="3"/>
      <c r="AC773" s="3"/>
      <c r="AD773" s="3"/>
      <c r="AE773" s="3"/>
      <c r="AF773" s="3"/>
      <c r="AG773" s="3"/>
      <c r="AH773" s="3"/>
      <c r="AI773" s="3"/>
    </row>
    <row r="774" spans="1:35" ht="12.75">
      <c r="A774" s="3"/>
      <c r="B774" s="3"/>
      <c r="C774" s="3"/>
      <c r="D774" s="3"/>
      <c r="E774" s="3"/>
      <c r="F774" s="3"/>
      <c r="G774" s="156"/>
      <c r="H774" s="3"/>
      <c r="I774" s="3"/>
      <c r="J774" s="3"/>
      <c r="K774" s="3"/>
      <c r="L774" s="3"/>
      <c r="M774" s="4"/>
      <c r="N774" s="319"/>
      <c r="O774" s="157"/>
      <c r="P774" s="3"/>
      <c r="Q774" s="4"/>
      <c r="R774" s="4"/>
      <c r="S774" s="4"/>
      <c r="T774" s="4"/>
      <c r="U774" s="3"/>
      <c r="V774" s="3"/>
      <c r="W774" s="3"/>
      <c r="X774" s="3"/>
      <c r="Y774" s="3"/>
      <c r="Z774" s="3"/>
      <c r="AA774" s="3"/>
      <c r="AB774" s="3"/>
      <c r="AC774" s="3"/>
      <c r="AD774" s="3"/>
      <c r="AE774" s="3"/>
      <c r="AF774" s="3"/>
      <c r="AG774" s="3"/>
      <c r="AH774" s="3"/>
      <c r="AI774" s="3"/>
    </row>
    <row r="775" spans="1:35" ht="12.75">
      <c r="A775" s="3"/>
      <c r="B775" s="3"/>
      <c r="C775" s="3"/>
      <c r="D775" s="3"/>
      <c r="E775" s="3"/>
      <c r="F775" s="3"/>
      <c r="G775" s="156"/>
      <c r="H775" s="3"/>
      <c r="I775" s="3"/>
      <c r="J775" s="3"/>
      <c r="K775" s="3"/>
      <c r="L775" s="3"/>
      <c r="M775" s="4"/>
      <c r="N775" s="319"/>
      <c r="O775" s="157"/>
      <c r="P775" s="3"/>
      <c r="Q775" s="4"/>
      <c r="R775" s="4"/>
      <c r="S775" s="4"/>
      <c r="T775" s="4"/>
      <c r="U775" s="3"/>
      <c r="V775" s="3"/>
      <c r="W775" s="3"/>
      <c r="X775" s="3"/>
      <c r="Y775" s="3"/>
      <c r="Z775" s="3"/>
      <c r="AA775" s="3"/>
      <c r="AB775" s="3"/>
      <c r="AC775" s="3"/>
      <c r="AD775" s="3"/>
      <c r="AE775" s="3"/>
      <c r="AF775" s="3"/>
      <c r="AG775" s="3"/>
      <c r="AH775" s="3"/>
      <c r="AI775" s="3"/>
    </row>
    <row r="776" spans="1:35" ht="12.75">
      <c r="A776" s="3"/>
      <c r="B776" s="3"/>
      <c r="C776" s="3"/>
      <c r="D776" s="3"/>
      <c r="E776" s="3"/>
      <c r="F776" s="3"/>
      <c r="G776" s="156"/>
      <c r="H776" s="3"/>
      <c r="I776" s="3"/>
      <c r="J776" s="3"/>
      <c r="K776" s="3"/>
      <c r="L776" s="3"/>
      <c r="M776" s="4"/>
      <c r="N776" s="319"/>
      <c r="O776" s="157"/>
      <c r="P776" s="3"/>
      <c r="Q776" s="4"/>
      <c r="R776" s="4"/>
      <c r="S776" s="4"/>
      <c r="T776" s="4"/>
      <c r="U776" s="3"/>
      <c r="V776" s="3"/>
      <c r="W776" s="3"/>
      <c r="X776" s="3"/>
      <c r="Y776" s="3"/>
      <c r="Z776" s="3"/>
      <c r="AA776" s="3"/>
      <c r="AB776" s="3"/>
      <c r="AC776" s="3"/>
      <c r="AD776" s="3"/>
      <c r="AE776" s="3"/>
      <c r="AF776" s="3"/>
      <c r="AG776" s="3"/>
      <c r="AH776" s="3"/>
      <c r="AI776" s="3"/>
    </row>
    <row r="777" spans="1:35" ht="12.75">
      <c r="A777" s="3"/>
      <c r="B777" s="3"/>
      <c r="C777" s="3"/>
      <c r="D777" s="3"/>
      <c r="E777" s="3"/>
      <c r="F777" s="3"/>
      <c r="G777" s="156"/>
      <c r="H777" s="3"/>
      <c r="I777" s="3"/>
      <c r="J777" s="3"/>
      <c r="K777" s="3"/>
      <c r="L777" s="3"/>
      <c r="M777" s="4"/>
      <c r="N777" s="319"/>
      <c r="O777" s="157"/>
      <c r="P777" s="3"/>
      <c r="Q777" s="4"/>
      <c r="R777" s="4"/>
      <c r="S777" s="4"/>
      <c r="T777" s="4"/>
      <c r="U777" s="3"/>
      <c r="V777" s="3"/>
      <c r="W777" s="3"/>
      <c r="X777" s="3"/>
      <c r="Y777" s="3"/>
      <c r="Z777" s="3"/>
      <c r="AA777" s="3"/>
      <c r="AB777" s="3"/>
      <c r="AC777" s="3"/>
      <c r="AD777" s="3"/>
      <c r="AE777" s="3"/>
      <c r="AF777" s="3"/>
      <c r="AG777" s="3"/>
      <c r="AH777" s="3"/>
      <c r="AI777" s="3"/>
    </row>
    <row r="778" spans="1:35" ht="12.75">
      <c r="A778" s="3"/>
      <c r="B778" s="3"/>
      <c r="C778" s="3"/>
      <c r="D778" s="3"/>
      <c r="E778" s="3"/>
      <c r="F778" s="3"/>
      <c r="G778" s="156"/>
      <c r="H778" s="3"/>
      <c r="I778" s="3"/>
      <c r="J778" s="3"/>
      <c r="K778" s="3"/>
      <c r="L778" s="3"/>
      <c r="M778" s="4"/>
      <c r="N778" s="319"/>
      <c r="O778" s="157"/>
      <c r="P778" s="3"/>
      <c r="Q778" s="4"/>
      <c r="R778" s="4"/>
      <c r="S778" s="4"/>
      <c r="T778" s="4"/>
      <c r="U778" s="3"/>
      <c r="V778" s="3"/>
      <c r="W778" s="3"/>
      <c r="X778" s="3"/>
      <c r="Y778" s="3"/>
      <c r="Z778" s="3"/>
      <c r="AA778" s="3"/>
      <c r="AB778" s="3"/>
      <c r="AC778" s="3"/>
      <c r="AD778" s="3"/>
      <c r="AE778" s="3"/>
      <c r="AF778" s="3"/>
      <c r="AG778" s="3"/>
      <c r="AH778" s="3"/>
      <c r="AI778" s="3"/>
    </row>
    <row r="779" spans="1:35" ht="12.75">
      <c r="A779" s="3"/>
      <c r="B779" s="3"/>
      <c r="C779" s="3"/>
      <c r="D779" s="3"/>
      <c r="E779" s="3"/>
      <c r="F779" s="3"/>
      <c r="G779" s="156"/>
      <c r="H779" s="3"/>
      <c r="I779" s="3"/>
      <c r="J779" s="3"/>
      <c r="K779" s="3"/>
      <c r="L779" s="3"/>
      <c r="M779" s="4"/>
      <c r="N779" s="319"/>
      <c r="O779" s="157"/>
      <c r="P779" s="3"/>
      <c r="Q779" s="4"/>
      <c r="R779" s="4"/>
      <c r="S779" s="4"/>
      <c r="T779" s="4"/>
      <c r="U779" s="3"/>
      <c r="V779" s="3"/>
      <c r="W779" s="3"/>
      <c r="X779" s="3"/>
      <c r="Y779" s="3"/>
      <c r="Z779" s="3"/>
      <c r="AA779" s="3"/>
      <c r="AB779" s="3"/>
      <c r="AC779" s="3"/>
      <c r="AD779" s="3"/>
      <c r="AE779" s="3"/>
      <c r="AF779" s="3"/>
      <c r="AG779" s="3"/>
      <c r="AH779" s="3"/>
      <c r="AI779" s="3"/>
    </row>
    <row r="780" spans="1:35" ht="12.75">
      <c r="A780" s="3"/>
      <c r="B780" s="3"/>
      <c r="C780" s="3"/>
      <c r="D780" s="3"/>
      <c r="E780" s="3"/>
      <c r="F780" s="3"/>
      <c r="G780" s="156"/>
      <c r="H780" s="3"/>
      <c r="I780" s="3"/>
      <c r="J780" s="3"/>
      <c r="K780" s="3"/>
      <c r="L780" s="3"/>
      <c r="M780" s="4"/>
      <c r="N780" s="319"/>
      <c r="O780" s="157"/>
      <c r="P780" s="3"/>
      <c r="Q780" s="4"/>
      <c r="R780" s="4"/>
      <c r="S780" s="4"/>
      <c r="T780" s="4"/>
      <c r="U780" s="3"/>
      <c r="V780" s="3"/>
      <c r="W780" s="3"/>
      <c r="X780" s="3"/>
      <c r="Y780" s="3"/>
      <c r="Z780" s="3"/>
      <c r="AA780" s="3"/>
      <c r="AB780" s="3"/>
      <c r="AC780" s="3"/>
      <c r="AD780" s="3"/>
      <c r="AE780" s="3"/>
      <c r="AF780" s="3"/>
      <c r="AG780" s="3"/>
      <c r="AH780" s="3"/>
      <c r="AI780" s="3"/>
    </row>
    <row r="781" spans="1:35" ht="12.75">
      <c r="A781" s="3"/>
      <c r="B781" s="3"/>
      <c r="C781" s="3"/>
      <c r="D781" s="3"/>
      <c r="E781" s="3"/>
      <c r="F781" s="3"/>
      <c r="G781" s="156"/>
      <c r="H781" s="3"/>
      <c r="I781" s="3"/>
      <c r="J781" s="3"/>
      <c r="K781" s="3"/>
      <c r="L781" s="3"/>
      <c r="M781" s="4"/>
      <c r="N781" s="319"/>
      <c r="O781" s="157"/>
      <c r="P781" s="3"/>
      <c r="Q781" s="4"/>
      <c r="R781" s="4"/>
      <c r="S781" s="4"/>
      <c r="T781" s="4"/>
      <c r="U781" s="3"/>
      <c r="V781" s="3"/>
      <c r="W781" s="3"/>
      <c r="X781" s="3"/>
      <c r="Y781" s="3"/>
      <c r="Z781" s="3"/>
      <c r="AA781" s="3"/>
      <c r="AB781" s="3"/>
      <c r="AC781" s="3"/>
      <c r="AD781" s="3"/>
      <c r="AE781" s="3"/>
      <c r="AF781" s="3"/>
      <c r="AG781" s="3"/>
      <c r="AH781" s="3"/>
      <c r="AI781" s="3"/>
    </row>
    <row r="782" spans="1:35" ht="12.75">
      <c r="A782" s="3"/>
      <c r="B782" s="3"/>
      <c r="C782" s="3"/>
      <c r="D782" s="3"/>
      <c r="E782" s="3"/>
      <c r="F782" s="3"/>
      <c r="G782" s="156"/>
      <c r="H782" s="3"/>
      <c r="I782" s="3"/>
      <c r="J782" s="3"/>
      <c r="K782" s="3"/>
      <c r="L782" s="3"/>
      <c r="M782" s="4"/>
      <c r="N782" s="319"/>
      <c r="O782" s="157"/>
      <c r="P782" s="3"/>
      <c r="Q782" s="4"/>
      <c r="R782" s="4"/>
      <c r="S782" s="4"/>
      <c r="T782" s="4"/>
      <c r="U782" s="3"/>
      <c r="V782" s="3"/>
      <c r="W782" s="3"/>
      <c r="X782" s="3"/>
      <c r="Y782" s="3"/>
      <c r="Z782" s="3"/>
      <c r="AA782" s="3"/>
      <c r="AB782" s="3"/>
      <c r="AC782" s="3"/>
      <c r="AD782" s="3"/>
      <c r="AE782" s="3"/>
      <c r="AF782" s="3"/>
      <c r="AG782" s="3"/>
      <c r="AH782" s="3"/>
      <c r="AI782" s="3"/>
    </row>
    <row r="783" spans="1:35" ht="12.75">
      <c r="A783" s="3"/>
      <c r="B783" s="3"/>
      <c r="C783" s="3"/>
      <c r="D783" s="3"/>
      <c r="E783" s="3"/>
      <c r="F783" s="3"/>
      <c r="G783" s="156"/>
      <c r="H783" s="3"/>
      <c r="I783" s="3"/>
      <c r="J783" s="3"/>
      <c r="K783" s="3"/>
      <c r="L783" s="3"/>
      <c r="M783" s="4"/>
      <c r="N783" s="319"/>
      <c r="O783" s="157"/>
      <c r="P783" s="3"/>
      <c r="Q783" s="4"/>
      <c r="R783" s="4"/>
      <c r="S783" s="4"/>
      <c r="T783" s="4"/>
      <c r="U783" s="3"/>
      <c r="V783" s="3"/>
      <c r="W783" s="3"/>
      <c r="X783" s="3"/>
      <c r="Y783" s="3"/>
      <c r="Z783" s="3"/>
      <c r="AA783" s="3"/>
      <c r="AB783" s="3"/>
      <c r="AC783" s="3"/>
      <c r="AD783" s="3"/>
      <c r="AE783" s="3"/>
      <c r="AF783" s="3"/>
      <c r="AG783" s="3"/>
      <c r="AH783" s="3"/>
      <c r="AI783" s="3"/>
    </row>
    <row r="784" spans="1:35" ht="12.75">
      <c r="A784" s="3"/>
      <c r="B784" s="3"/>
      <c r="C784" s="3"/>
      <c r="D784" s="3"/>
      <c r="E784" s="3"/>
      <c r="F784" s="3"/>
      <c r="G784" s="156"/>
      <c r="H784" s="3"/>
      <c r="I784" s="3"/>
      <c r="J784" s="3"/>
      <c r="K784" s="3"/>
      <c r="L784" s="3"/>
      <c r="M784" s="4"/>
      <c r="N784" s="319"/>
      <c r="O784" s="157"/>
      <c r="P784" s="3"/>
      <c r="Q784" s="4"/>
      <c r="R784" s="4"/>
      <c r="S784" s="4"/>
      <c r="T784" s="4"/>
      <c r="U784" s="3"/>
      <c r="V784" s="3"/>
      <c r="W784" s="3"/>
      <c r="X784" s="3"/>
      <c r="Y784" s="3"/>
      <c r="Z784" s="3"/>
      <c r="AA784" s="3"/>
      <c r="AB784" s="3"/>
      <c r="AC784" s="3"/>
      <c r="AD784" s="3"/>
      <c r="AE784" s="3"/>
      <c r="AF784" s="3"/>
      <c r="AG784" s="3"/>
      <c r="AH784" s="3"/>
      <c r="AI784" s="3"/>
    </row>
    <row r="785" spans="1:35" ht="12.75">
      <c r="A785" s="3"/>
      <c r="B785" s="3"/>
      <c r="C785" s="3"/>
      <c r="D785" s="3"/>
      <c r="E785" s="3"/>
      <c r="F785" s="3"/>
      <c r="G785" s="156"/>
      <c r="H785" s="3"/>
      <c r="I785" s="3"/>
      <c r="J785" s="3"/>
      <c r="K785" s="3"/>
      <c r="L785" s="3"/>
      <c r="M785" s="4"/>
      <c r="N785" s="319"/>
      <c r="O785" s="157"/>
      <c r="P785" s="3"/>
      <c r="Q785" s="4"/>
      <c r="R785" s="4"/>
      <c r="S785" s="4"/>
      <c r="T785" s="4"/>
      <c r="U785" s="3"/>
      <c r="V785" s="3"/>
      <c r="W785" s="3"/>
      <c r="X785" s="3"/>
      <c r="Y785" s="3"/>
      <c r="Z785" s="3"/>
      <c r="AA785" s="3"/>
      <c r="AB785" s="3"/>
      <c r="AC785" s="3"/>
      <c r="AD785" s="3"/>
      <c r="AE785" s="3"/>
      <c r="AF785" s="3"/>
      <c r="AG785" s="3"/>
      <c r="AH785" s="3"/>
      <c r="AI785" s="3"/>
    </row>
    <row r="786" spans="1:35" ht="12.75">
      <c r="A786" s="3"/>
      <c r="B786" s="3"/>
      <c r="C786" s="3"/>
      <c r="D786" s="3"/>
      <c r="E786" s="3"/>
      <c r="F786" s="3"/>
      <c r="G786" s="156"/>
      <c r="H786" s="3"/>
      <c r="I786" s="3"/>
      <c r="J786" s="3"/>
      <c r="K786" s="3"/>
      <c r="L786" s="3"/>
      <c r="M786" s="4"/>
      <c r="N786" s="319"/>
      <c r="O786" s="157"/>
      <c r="P786" s="3"/>
      <c r="Q786" s="4"/>
      <c r="R786" s="4"/>
      <c r="S786" s="4"/>
      <c r="T786" s="4"/>
      <c r="U786" s="3"/>
      <c r="V786" s="3"/>
      <c r="W786" s="3"/>
      <c r="X786" s="3"/>
      <c r="Y786" s="3"/>
      <c r="Z786" s="3"/>
      <c r="AA786" s="3"/>
      <c r="AB786" s="3"/>
      <c r="AC786" s="3"/>
      <c r="AD786" s="3"/>
      <c r="AE786" s="3"/>
      <c r="AF786" s="3"/>
      <c r="AG786" s="3"/>
      <c r="AH786" s="3"/>
      <c r="AI786" s="3"/>
    </row>
    <row r="787" spans="1:35" ht="12.75">
      <c r="A787" s="3"/>
      <c r="B787" s="3"/>
      <c r="C787" s="3"/>
      <c r="D787" s="3"/>
      <c r="E787" s="3"/>
      <c r="F787" s="3"/>
      <c r="G787" s="156"/>
      <c r="H787" s="3"/>
      <c r="I787" s="3"/>
      <c r="J787" s="3"/>
      <c r="K787" s="3"/>
      <c r="L787" s="3"/>
      <c r="M787" s="4"/>
      <c r="N787" s="319"/>
      <c r="O787" s="157"/>
      <c r="P787" s="3"/>
      <c r="Q787" s="4"/>
      <c r="R787" s="4"/>
      <c r="S787" s="4"/>
      <c r="T787" s="4"/>
      <c r="U787" s="3"/>
      <c r="V787" s="3"/>
      <c r="W787" s="3"/>
      <c r="X787" s="3"/>
      <c r="Y787" s="3"/>
      <c r="Z787" s="3"/>
      <c r="AA787" s="3"/>
      <c r="AB787" s="3"/>
      <c r="AC787" s="3"/>
      <c r="AD787" s="3"/>
      <c r="AE787" s="3"/>
      <c r="AF787" s="3"/>
      <c r="AG787" s="3"/>
      <c r="AH787" s="3"/>
      <c r="AI787" s="3"/>
    </row>
    <row r="788" spans="1:35" ht="12.75">
      <c r="A788" s="3"/>
      <c r="B788" s="3"/>
      <c r="C788" s="3"/>
      <c r="D788" s="3"/>
      <c r="E788" s="3"/>
      <c r="F788" s="3"/>
      <c r="G788" s="156"/>
      <c r="H788" s="3"/>
      <c r="I788" s="3"/>
      <c r="J788" s="3"/>
      <c r="K788" s="3"/>
      <c r="L788" s="3"/>
      <c r="M788" s="4"/>
      <c r="N788" s="319"/>
      <c r="O788" s="157"/>
      <c r="P788" s="3"/>
      <c r="Q788" s="4"/>
      <c r="R788" s="4"/>
      <c r="S788" s="4"/>
      <c r="T788" s="4"/>
      <c r="U788" s="3"/>
      <c r="V788" s="3"/>
      <c r="W788" s="3"/>
      <c r="X788" s="3"/>
      <c r="Y788" s="3"/>
      <c r="Z788" s="3"/>
      <c r="AA788" s="3"/>
      <c r="AB788" s="3"/>
      <c r="AC788" s="3"/>
      <c r="AD788" s="3"/>
      <c r="AE788" s="3"/>
      <c r="AF788" s="3"/>
      <c r="AG788" s="3"/>
      <c r="AH788" s="3"/>
      <c r="AI788" s="3"/>
    </row>
    <row r="789" spans="1:35" ht="12.75">
      <c r="A789" s="3"/>
      <c r="B789" s="3"/>
      <c r="C789" s="3"/>
      <c r="D789" s="3"/>
      <c r="E789" s="3"/>
      <c r="F789" s="3"/>
      <c r="G789" s="156"/>
      <c r="H789" s="3"/>
      <c r="I789" s="3"/>
      <c r="J789" s="3"/>
      <c r="K789" s="3"/>
      <c r="L789" s="3"/>
      <c r="M789" s="4"/>
      <c r="N789" s="319"/>
      <c r="O789" s="157"/>
      <c r="P789" s="3"/>
      <c r="Q789" s="4"/>
      <c r="R789" s="4"/>
      <c r="S789" s="4"/>
      <c r="T789" s="4"/>
      <c r="U789" s="3"/>
      <c r="V789" s="3"/>
      <c r="W789" s="3"/>
      <c r="X789" s="3"/>
      <c r="Y789" s="3"/>
      <c r="Z789" s="3"/>
      <c r="AA789" s="3"/>
      <c r="AB789" s="3"/>
      <c r="AC789" s="3"/>
      <c r="AD789" s="3"/>
      <c r="AE789" s="3"/>
      <c r="AF789" s="3"/>
      <c r="AG789" s="3"/>
      <c r="AH789" s="3"/>
      <c r="AI789" s="3"/>
    </row>
    <row r="790" spans="1:35" ht="12.75">
      <c r="A790" s="3"/>
      <c r="B790" s="3"/>
      <c r="C790" s="3"/>
      <c r="D790" s="3"/>
      <c r="E790" s="3"/>
      <c r="F790" s="3"/>
      <c r="G790" s="156"/>
      <c r="H790" s="3"/>
      <c r="I790" s="3"/>
      <c r="J790" s="3"/>
      <c r="K790" s="3"/>
      <c r="L790" s="3"/>
      <c r="M790" s="4"/>
      <c r="N790" s="319"/>
      <c r="O790" s="157"/>
      <c r="P790" s="3"/>
      <c r="Q790" s="4"/>
      <c r="R790" s="4"/>
      <c r="S790" s="4"/>
      <c r="T790" s="4"/>
      <c r="U790" s="3"/>
      <c r="V790" s="3"/>
      <c r="W790" s="3"/>
      <c r="X790" s="3"/>
      <c r="Y790" s="3"/>
      <c r="Z790" s="3"/>
      <c r="AA790" s="3"/>
      <c r="AB790" s="3"/>
      <c r="AC790" s="3"/>
      <c r="AD790" s="3"/>
      <c r="AE790" s="3"/>
      <c r="AF790" s="3"/>
      <c r="AG790" s="3"/>
      <c r="AH790" s="3"/>
      <c r="AI790" s="3"/>
    </row>
    <row r="791" spans="1:35" ht="12.75">
      <c r="A791" s="3"/>
      <c r="B791" s="3"/>
      <c r="C791" s="3"/>
      <c r="D791" s="3"/>
      <c r="E791" s="3"/>
      <c r="F791" s="3"/>
      <c r="G791" s="156"/>
      <c r="H791" s="3"/>
      <c r="I791" s="3"/>
      <c r="J791" s="3"/>
      <c r="K791" s="3"/>
      <c r="L791" s="3"/>
      <c r="M791" s="4"/>
      <c r="N791" s="319"/>
      <c r="O791" s="157"/>
      <c r="P791" s="3"/>
      <c r="Q791" s="4"/>
      <c r="R791" s="4"/>
      <c r="S791" s="4"/>
      <c r="T791" s="4"/>
      <c r="U791" s="3"/>
      <c r="V791" s="3"/>
      <c r="W791" s="3"/>
      <c r="X791" s="3"/>
      <c r="Y791" s="3"/>
      <c r="Z791" s="3"/>
      <c r="AA791" s="3"/>
      <c r="AB791" s="3"/>
      <c r="AC791" s="3"/>
      <c r="AD791" s="3"/>
      <c r="AE791" s="3"/>
      <c r="AF791" s="3"/>
      <c r="AG791" s="3"/>
      <c r="AH791" s="3"/>
      <c r="AI791" s="3"/>
    </row>
    <row r="792" spans="1:35" ht="12.75">
      <c r="A792" s="3"/>
      <c r="B792" s="3"/>
      <c r="C792" s="3"/>
      <c r="D792" s="3"/>
      <c r="E792" s="3"/>
      <c r="F792" s="3"/>
      <c r="G792" s="156"/>
      <c r="H792" s="3"/>
      <c r="I792" s="3"/>
      <c r="J792" s="3"/>
      <c r="K792" s="3"/>
      <c r="L792" s="3"/>
      <c r="M792" s="4"/>
      <c r="N792" s="319"/>
      <c r="O792" s="157"/>
      <c r="P792" s="3"/>
      <c r="Q792" s="4"/>
      <c r="R792" s="4"/>
      <c r="S792" s="4"/>
      <c r="T792" s="4"/>
      <c r="U792" s="3"/>
      <c r="V792" s="3"/>
      <c r="W792" s="3"/>
      <c r="X792" s="3"/>
      <c r="Y792" s="3"/>
      <c r="Z792" s="3"/>
      <c r="AA792" s="3"/>
      <c r="AB792" s="3"/>
      <c r="AC792" s="3"/>
      <c r="AD792" s="3"/>
      <c r="AE792" s="3"/>
      <c r="AF792" s="3"/>
      <c r="AG792" s="3"/>
      <c r="AH792" s="3"/>
      <c r="AI792" s="3"/>
    </row>
    <row r="793" spans="1:35" ht="12.75">
      <c r="A793" s="3"/>
      <c r="B793" s="3"/>
      <c r="C793" s="3"/>
      <c r="D793" s="3"/>
      <c r="E793" s="3"/>
      <c r="F793" s="3"/>
      <c r="G793" s="156"/>
      <c r="H793" s="3"/>
      <c r="I793" s="3"/>
      <c r="J793" s="3"/>
      <c r="K793" s="3"/>
      <c r="L793" s="3"/>
      <c r="M793" s="4"/>
      <c r="N793" s="319"/>
      <c r="O793" s="157"/>
      <c r="P793" s="3"/>
      <c r="Q793" s="4"/>
      <c r="R793" s="4"/>
      <c r="S793" s="4"/>
      <c r="T793" s="4"/>
      <c r="U793" s="3"/>
      <c r="V793" s="3"/>
      <c r="W793" s="3"/>
      <c r="X793" s="3"/>
      <c r="Y793" s="3"/>
      <c r="Z793" s="3"/>
      <c r="AA793" s="3"/>
      <c r="AB793" s="3"/>
      <c r="AC793" s="3"/>
      <c r="AD793" s="3"/>
      <c r="AE793" s="3"/>
      <c r="AF793" s="3"/>
      <c r="AG793" s="3"/>
      <c r="AH793" s="3"/>
      <c r="AI793" s="3"/>
    </row>
    <row r="794" spans="1:35" ht="12.75">
      <c r="A794" s="3"/>
      <c r="B794" s="3"/>
      <c r="C794" s="3"/>
      <c r="D794" s="3"/>
      <c r="E794" s="3"/>
      <c r="F794" s="3"/>
      <c r="G794" s="156"/>
      <c r="H794" s="3"/>
      <c r="I794" s="3"/>
      <c r="J794" s="3"/>
      <c r="K794" s="3"/>
      <c r="L794" s="3"/>
      <c r="M794" s="4"/>
      <c r="N794" s="319"/>
      <c r="O794" s="157"/>
      <c r="P794" s="3"/>
      <c r="Q794" s="4"/>
      <c r="R794" s="4"/>
      <c r="S794" s="4"/>
      <c r="T794" s="4"/>
      <c r="U794" s="3"/>
      <c r="V794" s="3"/>
      <c r="W794" s="3"/>
      <c r="X794" s="3"/>
      <c r="Y794" s="3"/>
      <c r="Z794" s="3"/>
      <c r="AA794" s="3"/>
      <c r="AB794" s="3"/>
      <c r="AC794" s="3"/>
      <c r="AD794" s="3"/>
      <c r="AE794" s="3"/>
      <c r="AF794" s="3"/>
      <c r="AG794" s="3"/>
      <c r="AH794" s="3"/>
      <c r="AI794" s="3"/>
    </row>
    <row r="795" spans="1:35" ht="12.75">
      <c r="A795" s="3"/>
      <c r="B795" s="3"/>
      <c r="C795" s="3"/>
      <c r="D795" s="3"/>
      <c r="E795" s="3"/>
      <c r="F795" s="3"/>
      <c r="G795" s="156"/>
      <c r="H795" s="3"/>
      <c r="I795" s="3"/>
      <c r="J795" s="3"/>
      <c r="K795" s="3"/>
      <c r="L795" s="3"/>
      <c r="M795" s="4"/>
      <c r="N795" s="319"/>
      <c r="O795" s="157"/>
      <c r="P795" s="3"/>
      <c r="Q795" s="4"/>
      <c r="R795" s="4"/>
      <c r="S795" s="4"/>
      <c r="T795" s="4"/>
      <c r="U795" s="3"/>
      <c r="V795" s="3"/>
      <c r="W795" s="3"/>
      <c r="X795" s="3"/>
      <c r="Y795" s="3"/>
      <c r="Z795" s="3"/>
      <c r="AA795" s="3"/>
      <c r="AB795" s="3"/>
      <c r="AC795" s="3"/>
      <c r="AD795" s="3"/>
      <c r="AE795" s="3"/>
      <c r="AF795" s="3"/>
      <c r="AG795" s="3"/>
      <c r="AH795" s="3"/>
      <c r="AI795" s="3"/>
    </row>
    <row r="796" spans="1:35" ht="12.75">
      <c r="A796" s="3"/>
      <c r="B796" s="3"/>
      <c r="C796" s="3"/>
      <c r="D796" s="3"/>
      <c r="E796" s="3"/>
      <c r="F796" s="3"/>
      <c r="G796" s="156"/>
      <c r="H796" s="3"/>
      <c r="I796" s="3"/>
      <c r="J796" s="3"/>
      <c r="K796" s="3"/>
      <c r="L796" s="3"/>
      <c r="M796" s="4"/>
      <c r="N796" s="319"/>
      <c r="O796" s="157"/>
      <c r="P796" s="3"/>
      <c r="Q796" s="4"/>
      <c r="R796" s="4"/>
      <c r="S796" s="4"/>
      <c r="T796" s="4"/>
      <c r="U796" s="3"/>
      <c r="V796" s="3"/>
      <c r="W796" s="3"/>
      <c r="X796" s="3"/>
      <c r="Y796" s="3"/>
      <c r="Z796" s="3"/>
      <c r="AA796" s="3"/>
      <c r="AB796" s="3"/>
      <c r="AC796" s="3"/>
      <c r="AD796" s="3"/>
      <c r="AE796" s="3"/>
      <c r="AF796" s="3"/>
      <c r="AG796" s="3"/>
      <c r="AH796" s="3"/>
      <c r="AI796" s="3"/>
    </row>
    <row r="797" spans="1:35" ht="12.75">
      <c r="A797" s="3"/>
      <c r="B797" s="3"/>
      <c r="C797" s="3"/>
      <c r="D797" s="3"/>
      <c r="E797" s="3"/>
      <c r="F797" s="3"/>
      <c r="G797" s="156"/>
      <c r="H797" s="3"/>
      <c r="I797" s="3"/>
      <c r="J797" s="3"/>
      <c r="K797" s="3"/>
      <c r="L797" s="3"/>
      <c r="M797" s="4"/>
      <c r="N797" s="319"/>
      <c r="O797" s="157"/>
      <c r="P797" s="3"/>
      <c r="Q797" s="4"/>
      <c r="R797" s="4"/>
      <c r="S797" s="4"/>
      <c r="T797" s="4"/>
      <c r="U797" s="3"/>
      <c r="V797" s="3"/>
      <c r="W797" s="3"/>
      <c r="X797" s="3"/>
      <c r="Y797" s="3"/>
      <c r="Z797" s="3"/>
      <c r="AA797" s="3"/>
      <c r="AB797" s="3"/>
      <c r="AC797" s="3"/>
      <c r="AD797" s="3"/>
      <c r="AE797" s="3"/>
      <c r="AF797" s="3"/>
      <c r="AG797" s="3"/>
      <c r="AH797" s="3"/>
      <c r="AI797" s="3"/>
    </row>
    <row r="798" spans="1:35" ht="12.75">
      <c r="A798" s="3"/>
      <c r="B798" s="3"/>
      <c r="C798" s="3"/>
      <c r="D798" s="3"/>
      <c r="E798" s="3"/>
      <c r="F798" s="3"/>
      <c r="G798" s="156"/>
      <c r="H798" s="3"/>
      <c r="I798" s="3"/>
      <c r="J798" s="3"/>
      <c r="K798" s="3"/>
      <c r="L798" s="3"/>
      <c r="M798" s="4"/>
      <c r="N798" s="319"/>
      <c r="O798" s="157"/>
      <c r="P798" s="3"/>
      <c r="Q798" s="4"/>
      <c r="R798" s="4"/>
      <c r="S798" s="4"/>
      <c r="T798" s="4"/>
      <c r="U798" s="3"/>
      <c r="V798" s="3"/>
      <c r="W798" s="3"/>
      <c r="X798" s="3"/>
      <c r="Y798" s="3"/>
      <c r="Z798" s="3"/>
      <c r="AA798" s="3"/>
      <c r="AB798" s="3"/>
      <c r="AC798" s="3"/>
      <c r="AD798" s="3"/>
      <c r="AE798" s="3"/>
      <c r="AF798" s="3"/>
      <c r="AG798" s="3"/>
      <c r="AH798" s="3"/>
      <c r="AI798" s="3"/>
    </row>
    <row r="799" spans="1:35" ht="12.75">
      <c r="A799" s="3"/>
      <c r="B799" s="3"/>
      <c r="C799" s="3"/>
      <c r="D799" s="3"/>
      <c r="E799" s="3"/>
      <c r="F799" s="3"/>
      <c r="G799" s="156"/>
      <c r="H799" s="3"/>
      <c r="I799" s="3"/>
      <c r="J799" s="3"/>
      <c r="K799" s="3"/>
      <c r="L799" s="3"/>
      <c r="M799" s="4"/>
      <c r="N799" s="319"/>
      <c r="O799" s="157"/>
      <c r="P799" s="3"/>
      <c r="Q799" s="4"/>
      <c r="R799" s="4"/>
      <c r="S799" s="4"/>
      <c r="T799" s="4"/>
      <c r="U799" s="3"/>
      <c r="V799" s="3"/>
      <c r="W799" s="3"/>
      <c r="X799" s="3"/>
      <c r="Y799" s="3"/>
      <c r="Z799" s="3"/>
      <c r="AA799" s="3"/>
      <c r="AB799" s="3"/>
      <c r="AC799" s="3"/>
      <c r="AD799" s="3"/>
      <c r="AE799" s="3"/>
      <c r="AF799" s="3"/>
      <c r="AG799" s="3"/>
      <c r="AH799" s="3"/>
      <c r="AI799" s="3"/>
    </row>
    <row r="800" spans="1:35" ht="12.75">
      <c r="A800" s="3"/>
      <c r="B800" s="3"/>
      <c r="C800" s="3"/>
      <c r="D800" s="3"/>
      <c r="E800" s="3"/>
      <c r="F800" s="3"/>
      <c r="G800" s="156"/>
      <c r="H800" s="3"/>
      <c r="I800" s="3"/>
      <c r="J800" s="3"/>
      <c r="K800" s="3"/>
      <c r="L800" s="3"/>
      <c r="M800" s="4"/>
      <c r="N800" s="319"/>
      <c r="O800" s="157"/>
      <c r="P800" s="3"/>
      <c r="Q800" s="4"/>
      <c r="R800" s="4"/>
      <c r="S800" s="4"/>
      <c r="T800" s="4"/>
      <c r="U800" s="3"/>
      <c r="V800" s="3"/>
      <c r="W800" s="3"/>
      <c r="X800" s="3"/>
      <c r="Y800" s="3"/>
      <c r="Z800" s="3"/>
      <c r="AA800" s="3"/>
      <c r="AB800" s="3"/>
      <c r="AC800" s="3"/>
      <c r="AD800" s="3"/>
      <c r="AE800" s="3"/>
      <c r="AF800" s="3"/>
      <c r="AG800" s="3"/>
      <c r="AH800" s="3"/>
      <c r="AI800" s="3"/>
    </row>
    <row r="801" spans="1:35" ht="12.75">
      <c r="A801" s="3"/>
      <c r="B801" s="3"/>
      <c r="C801" s="3"/>
      <c r="D801" s="3"/>
      <c r="E801" s="3"/>
      <c r="F801" s="3"/>
      <c r="G801" s="156"/>
      <c r="H801" s="3"/>
      <c r="I801" s="3"/>
      <c r="J801" s="3"/>
      <c r="K801" s="3"/>
      <c r="L801" s="3"/>
      <c r="M801" s="4"/>
      <c r="N801" s="319"/>
      <c r="O801" s="157"/>
      <c r="P801" s="3"/>
      <c r="Q801" s="4"/>
      <c r="R801" s="4"/>
      <c r="S801" s="4"/>
      <c r="T801" s="4"/>
      <c r="U801" s="3"/>
      <c r="V801" s="3"/>
      <c r="W801" s="3"/>
      <c r="X801" s="3"/>
      <c r="Y801" s="3"/>
      <c r="Z801" s="3"/>
      <c r="AA801" s="3"/>
      <c r="AB801" s="3"/>
      <c r="AC801" s="3"/>
      <c r="AD801" s="3"/>
      <c r="AE801" s="3"/>
      <c r="AF801" s="3"/>
      <c r="AG801" s="3"/>
      <c r="AH801" s="3"/>
      <c r="AI801" s="3"/>
    </row>
    <row r="802" spans="1:35" ht="12.75">
      <c r="A802" s="3"/>
      <c r="B802" s="3"/>
      <c r="C802" s="3"/>
      <c r="D802" s="3"/>
      <c r="E802" s="3"/>
      <c r="F802" s="3"/>
      <c r="G802" s="156"/>
      <c r="H802" s="3"/>
      <c r="I802" s="3"/>
      <c r="J802" s="3"/>
      <c r="K802" s="3"/>
      <c r="L802" s="3"/>
      <c r="M802" s="4"/>
      <c r="N802" s="319"/>
      <c r="O802" s="157"/>
      <c r="P802" s="3"/>
      <c r="Q802" s="4"/>
      <c r="R802" s="4"/>
      <c r="S802" s="4"/>
      <c r="T802" s="4"/>
      <c r="U802" s="3"/>
      <c r="V802" s="3"/>
      <c r="W802" s="3"/>
      <c r="X802" s="3"/>
      <c r="Y802" s="3"/>
      <c r="Z802" s="3"/>
      <c r="AA802" s="3"/>
      <c r="AB802" s="3"/>
      <c r="AC802" s="3"/>
      <c r="AD802" s="3"/>
      <c r="AE802" s="3"/>
      <c r="AF802" s="3"/>
      <c r="AG802" s="3"/>
      <c r="AH802" s="3"/>
      <c r="AI802" s="3"/>
    </row>
    <row r="803" spans="1:35" ht="12.75">
      <c r="A803" s="3"/>
      <c r="B803" s="3"/>
      <c r="C803" s="3"/>
      <c r="D803" s="3"/>
      <c r="E803" s="3"/>
      <c r="F803" s="3"/>
      <c r="G803" s="156"/>
      <c r="H803" s="3"/>
      <c r="I803" s="3"/>
      <c r="J803" s="3"/>
      <c r="K803" s="3"/>
      <c r="L803" s="3"/>
      <c r="M803" s="4"/>
      <c r="N803" s="319"/>
      <c r="O803" s="157"/>
      <c r="P803" s="3"/>
      <c r="Q803" s="4"/>
      <c r="R803" s="4"/>
      <c r="S803" s="4"/>
      <c r="T803" s="4"/>
      <c r="U803" s="3"/>
      <c r="V803" s="3"/>
      <c r="W803" s="3"/>
      <c r="X803" s="3"/>
      <c r="Y803" s="3"/>
      <c r="Z803" s="3"/>
      <c r="AA803" s="3"/>
      <c r="AB803" s="3"/>
      <c r="AC803" s="3"/>
      <c r="AD803" s="3"/>
      <c r="AE803" s="3"/>
      <c r="AF803" s="3"/>
      <c r="AG803" s="3"/>
      <c r="AH803" s="3"/>
      <c r="AI803" s="3"/>
    </row>
    <row r="804" spans="1:35" ht="12.75">
      <c r="A804" s="3"/>
      <c r="B804" s="3"/>
      <c r="C804" s="3"/>
      <c r="D804" s="3"/>
      <c r="E804" s="3"/>
      <c r="F804" s="3"/>
      <c r="G804" s="156"/>
      <c r="H804" s="3"/>
      <c r="I804" s="3"/>
      <c r="J804" s="3"/>
      <c r="K804" s="3"/>
      <c r="L804" s="3"/>
      <c r="M804" s="4"/>
      <c r="N804" s="319"/>
      <c r="O804" s="157"/>
      <c r="P804" s="3"/>
      <c r="Q804" s="4"/>
      <c r="R804" s="4"/>
      <c r="S804" s="4"/>
      <c r="T804" s="4"/>
      <c r="U804" s="3"/>
      <c r="V804" s="3"/>
      <c r="W804" s="3"/>
      <c r="X804" s="3"/>
      <c r="Y804" s="3"/>
      <c r="Z804" s="3"/>
      <c r="AA804" s="3"/>
      <c r="AB804" s="3"/>
      <c r="AC804" s="3"/>
      <c r="AD804" s="3"/>
      <c r="AE804" s="3"/>
      <c r="AF804" s="3"/>
      <c r="AG804" s="3"/>
      <c r="AH804" s="3"/>
      <c r="AI804" s="3"/>
    </row>
    <row r="805" spans="1:35" ht="12.75">
      <c r="A805" s="3"/>
      <c r="B805" s="3"/>
      <c r="C805" s="3"/>
      <c r="D805" s="3"/>
      <c r="E805" s="3"/>
      <c r="F805" s="3"/>
      <c r="G805" s="156"/>
      <c r="H805" s="3"/>
      <c r="I805" s="3"/>
      <c r="J805" s="3"/>
      <c r="K805" s="3"/>
      <c r="L805" s="3"/>
      <c r="M805" s="4"/>
      <c r="N805" s="319"/>
      <c r="O805" s="157"/>
      <c r="P805" s="3"/>
      <c r="Q805" s="4"/>
      <c r="R805" s="4"/>
      <c r="S805" s="4"/>
      <c r="T805" s="4"/>
      <c r="U805" s="3"/>
      <c r="V805" s="3"/>
      <c r="W805" s="3"/>
      <c r="X805" s="3"/>
      <c r="Y805" s="3"/>
      <c r="Z805" s="3"/>
      <c r="AA805" s="3"/>
      <c r="AB805" s="3"/>
      <c r="AC805" s="3"/>
      <c r="AD805" s="3"/>
      <c r="AE805" s="3"/>
      <c r="AF805" s="3"/>
      <c r="AG805" s="3"/>
      <c r="AH805" s="3"/>
      <c r="AI805" s="3"/>
    </row>
    <row r="806" spans="1:35" ht="12.75">
      <c r="A806" s="3"/>
      <c r="B806" s="3"/>
      <c r="C806" s="3"/>
      <c r="D806" s="3"/>
      <c r="E806" s="3"/>
      <c r="F806" s="3"/>
      <c r="G806" s="156"/>
      <c r="H806" s="3"/>
      <c r="I806" s="3"/>
      <c r="J806" s="3"/>
      <c r="K806" s="3"/>
      <c r="L806" s="3"/>
      <c r="M806" s="4"/>
      <c r="N806" s="319"/>
      <c r="O806" s="157"/>
      <c r="P806" s="3"/>
      <c r="Q806" s="4"/>
      <c r="R806" s="4"/>
      <c r="S806" s="4"/>
      <c r="T806" s="4"/>
      <c r="U806" s="3"/>
      <c r="V806" s="3"/>
      <c r="W806" s="3"/>
      <c r="X806" s="3"/>
      <c r="Y806" s="3"/>
      <c r="Z806" s="3"/>
      <c r="AA806" s="3"/>
      <c r="AB806" s="3"/>
      <c r="AC806" s="3"/>
      <c r="AD806" s="3"/>
      <c r="AE806" s="3"/>
      <c r="AF806" s="3"/>
      <c r="AG806" s="3"/>
      <c r="AH806" s="3"/>
      <c r="AI806" s="3"/>
    </row>
    <row r="807" spans="1:35" ht="12.75">
      <c r="A807" s="3"/>
      <c r="B807" s="3"/>
      <c r="C807" s="3"/>
      <c r="D807" s="3"/>
      <c r="E807" s="3"/>
      <c r="F807" s="3"/>
      <c r="G807" s="156"/>
      <c r="H807" s="3"/>
      <c r="I807" s="3"/>
      <c r="J807" s="3"/>
      <c r="K807" s="3"/>
      <c r="L807" s="3"/>
      <c r="M807" s="4"/>
      <c r="N807" s="319"/>
      <c r="O807" s="157"/>
      <c r="P807" s="3"/>
      <c r="Q807" s="4"/>
      <c r="R807" s="4"/>
      <c r="S807" s="4"/>
      <c r="T807" s="4"/>
      <c r="U807" s="3"/>
      <c r="V807" s="3"/>
      <c r="W807" s="3"/>
      <c r="X807" s="3"/>
      <c r="Y807" s="3"/>
      <c r="Z807" s="3"/>
      <c r="AA807" s="3"/>
      <c r="AB807" s="3"/>
      <c r="AC807" s="3"/>
      <c r="AD807" s="3"/>
      <c r="AE807" s="3"/>
      <c r="AF807" s="3"/>
      <c r="AG807" s="3"/>
      <c r="AH807" s="3"/>
      <c r="AI807" s="3"/>
    </row>
    <row r="808" spans="1:35" ht="12.75">
      <c r="A808" s="3"/>
      <c r="B808" s="3"/>
      <c r="C808" s="3"/>
      <c r="D808" s="3"/>
      <c r="E808" s="3"/>
      <c r="F808" s="3"/>
      <c r="G808" s="156"/>
      <c r="H808" s="3"/>
      <c r="I808" s="3"/>
      <c r="J808" s="3"/>
      <c r="K808" s="3"/>
      <c r="L808" s="3"/>
      <c r="M808" s="4"/>
      <c r="N808" s="319"/>
      <c r="O808" s="157"/>
      <c r="P808" s="3"/>
      <c r="Q808" s="4"/>
      <c r="R808" s="4"/>
      <c r="S808" s="4"/>
      <c r="T808" s="4"/>
      <c r="U808" s="3"/>
      <c r="V808" s="3"/>
      <c r="W808" s="3"/>
      <c r="X808" s="3"/>
      <c r="Y808" s="3"/>
      <c r="Z808" s="3"/>
      <c r="AA808" s="3"/>
      <c r="AB808" s="3"/>
      <c r="AC808" s="3"/>
      <c r="AD808" s="3"/>
      <c r="AE808" s="3"/>
      <c r="AF808" s="3"/>
      <c r="AG808" s="3"/>
      <c r="AH808" s="3"/>
      <c r="AI808" s="3"/>
    </row>
    <row r="809" spans="1:35" ht="12.75">
      <c r="A809" s="3"/>
      <c r="B809" s="3"/>
      <c r="C809" s="3"/>
      <c r="D809" s="3"/>
      <c r="E809" s="3"/>
      <c r="F809" s="3"/>
      <c r="G809" s="156"/>
      <c r="H809" s="3"/>
      <c r="I809" s="3"/>
      <c r="J809" s="3"/>
      <c r="K809" s="3"/>
      <c r="L809" s="3"/>
      <c r="M809" s="4"/>
      <c r="N809" s="319"/>
      <c r="O809" s="157"/>
      <c r="P809" s="3"/>
      <c r="Q809" s="4"/>
      <c r="R809" s="4"/>
      <c r="S809" s="4"/>
      <c r="T809" s="4"/>
      <c r="U809" s="3"/>
      <c r="V809" s="3"/>
      <c r="W809" s="3"/>
      <c r="X809" s="3"/>
      <c r="Y809" s="3"/>
      <c r="Z809" s="3"/>
      <c r="AA809" s="3"/>
      <c r="AB809" s="3"/>
      <c r="AC809" s="3"/>
      <c r="AD809" s="3"/>
      <c r="AE809" s="3"/>
      <c r="AF809" s="3"/>
      <c r="AG809" s="3"/>
      <c r="AH809" s="3"/>
      <c r="AI809" s="3"/>
    </row>
    <row r="810" spans="1:35" ht="12.75">
      <c r="A810" s="3"/>
      <c r="B810" s="3"/>
      <c r="C810" s="3"/>
      <c r="D810" s="3"/>
      <c r="E810" s="3"/>
      <c r="F810" s="3"/>
      <c r="G810" s="156"/>
      <c r="H810" s="3"/>
      <c r="I810" s="3"/>
      <c r="J810" s="3"/>
      <c r="K810" s="3"/>
      <c r="L810" s="3"/>
      <c r="M810" s="4"/>
      <c r="N810" s="319"/>
      <c r="O810" s="157"/>
      <c r="P810" s="3"/>
      <c r="Q810" s="4"/>
      <c r="R810" s="4"/>
      <c r="S810" s="4"/>
      <c r="T810" s="4"/>
      <c r="U810" s="3"/>
      <c r="V810" s="3"/>
      <c r="W810" s="3"/>
      <c r="X810" s="3"/>
      <c r="Y810" s="3"/>
      <c r="Z810" s="3"/>
      <c r="AA810" s="3"/>
      <c r="AB810" s="3"/>
      <c r="AC810" s="3"/>
      <c r="AD810" s="3"/>
      <c r="AE810" s="3"/>
      <c r="AF810" s="3"/>
      <c r="AG810" s="3"/>
      <c r="AH810" s="3"/>
      <c r="AI810" s="3"/>
    </row>
    <row r="811" spans="1:35" ht="12.75">
      <c r="A811" s="3"/>
      <c r="B811" s="3"/>
      <c r="C811" s="3"/>
      <c r="D811" s="3"/>
      <c r="E811" s="3"/>
      <c r="F811" s="3"/>
      <c r="G811" s="156"/>
      <c r="H811" s="3"/>
      <c r="I811" s="3"/>
      <c r="J811" s="3"/>
      <c r="K811" s="3"/>
      <c r="L811" s="3"/>
      <c r="M811" s="4"/>
      <c r="N811" s="319"/>
      <c r="O811" s="157"/>
      <c r="P811" s="3"/>
      <c r="Q811" s="4"/>
      <c r="R811" s="4"/>
      <c r="S811" s="4"/>
      <c r="T811" s="4"/>
      <c r="U811" s="3"/>
      <c r="V811" s="3"/>
      <c r="W811" s="3"/>
      <c r="X811" s="3"/>
      <c r="Y811" s="3"/>
      <c r="Z811" s="3"/>
      <c r="AA811" s="3"/>
      <c r="AB811" s="3"/>
      <c r="AC811" s="3"/>
      <c r="AD811" s="3"/>
      <c r="AE811" s="3"/>
      <c r="AF811" s="3"/>
      <c r="AG811" s="3"/>
      <c r="AH811" s="3"/>
      <c r="AI811" s="3"/>
    </row>
    <row r="812" spans="1:35" ht="12.75">
      <c r="A812" s="3"/>
      <c r="B812" s="3"/>
      <c r="C812" s="3"/>
      <c r="D812" s="3"/>
      <c r="E812" s="3"/>
      <c r="F812" s="3"/>
      <c r="G812" s="156"/>
      <c r="H812" s="3"/>
      <c r="I812" s="3"/>
      <c r="J812" s="3"/>
      <c r="K812" s="3"/>
      <c r="L812" s="3"/>
      <c r="M812" s="4"/>
      <c r="N812" s="319"/>
      <c r="O812" s="157"/>
      <c r="P812" s="3"/>
      <c r="Q812" s="4"/>
      <c r="R812" s="4"/>
      <c r="S812" s="4"/>
      <c r="T812" s="4"/>
      <c r="U812" s="3"/>
      <c r="V812" s="3"/>
      <c r="W812" s="3"/>
      <c r="X812" s="3"/>
      <c r="Y812" s="3"/>
      <c r="Z812" s="3"/>
      <c r="AA812" s="3"/>
      <c r="AB812" s="3"/>
      <c r="AC812" s="3"/>
      <c r="AD812" s="3"/>
      <c r="AE812" s="3"/>
      <c r="AF812" s="3"/>
      <c r="AG812" s="3"/>
      <c r="AH812" s="3"/>
      <c r="AI812" s="3"/>
    </row>
    <row r="813" spans="1:35" ht="12.75">
      <c r="A813" s="3"/>
      <c r="B813" s="3"/>
      <c r="C813" s="3"/>
      <c r="D813" s="3"/>
      <c r="E813" s="3"/>
      <c r="F813" s="3"/>
      <c r="G813" s="156"/>
      <c r="H813" s="3"/>
      <c r="I813" s="3"/>
      <c r="J813" s="3"/>
      <c r="K813" s="3"/>
      <c r="L813" s="3"/>
      <c r="M813" s="4"/>
      <c r="N813" s="319"/>
      <c r="O813" s="157"/>
      <c r="P813" s="3"/>
      <c r="Q813" s="4"/>
      <c r="R813" s="4"/>
      <c r="S813" s="4"/>
      <c r="T813" s="4"/>
      <c r="U813" s="3"/>
      <c r="V813" s="3"/>
      <c r="W813" s="3"/>
      <c r="X813" s="3"/>
      <c r="Y813" s="3"/>
      <c r="Z813" s="3"/>
      <c r="AA813" s="3"/>
      <c r="AB813" s="3"/>
      <c r="AC813" s="3"/>
      <c r="AD813" s="3"/>
      <c r="AE813" s="3"/>
      <c r="AF813" s="3"/>
      <c r="AG813" s="3"/>
      <c r="AH813" s="3"/>
      <c r="AI813" s="3"/>
    </row>
    <row r="814" spans="1:35" ht="12.75">
      <c r="A814" s="3"/>
      <c r="B814" s="3"/>
      <c r="C814" s="3"/>
      <c r="D814" s="3"/>
      <c r="E814" s="3"/>
      <c r="F814" s="3"/>
      <c r="G814" s="156"/>
      <c r="H814" s="3"/>
      <c r="I814" s="3"/>
      <c r="J814" s="3"/>
      <c r="K814" s="3"/>
      <c r="L814" s="3"/>
      <c r="M814" s="4"/>
      <c r="N814" s="319"/>
      <c r="O814" s="157"/>
      <c r="P814" s="3"/>
      <c r="Q814" s="4"/>
      <c r="R814" s="4"/>
      <c r="S814" s="4"/>
      <c r="T814" s="4"/>
      <c r="U814" s="3"/>
      <c r="V814" s="3"/>
      <c r="W814" s="3"/>
      <c r="X814" s="3"/>
      <c r="Y814" s="3"/>
      <c r="Z814" s="3"/>
      <c r="AA814" s="3"/>
      <c r="AB814" s="3"/>
      <c r="AC814" s="3"/>
      <c r="AD814" s="3"/>
      <c r="AE814" s="3"/>
      <c r="AF814" s="3"/>
      <c r="AG814" s="3"/>
      <c r="AH814" s="3"/>
      <c r="AI814" s="3"/>
    </row>
    <row r="815" spans="1:35" ht="12.75">
      <c r="A815" s="3"/>
      <c r="B815" s="3"/>
      <c r="C815" s="3"/>
      <c r="D815" s="3"/>
      <c r="E815" s="3"/>
      <c r="F815" s="3"/>
      <c r="G815" s="156"/>
      <c r="H815" s="3"/>
      <c r="I815" s="3"/>
      <c r="J815" s="3"/>
      <c r="K815" s="3"/>
      <c r="L815" s="3"/>
      <c r="M815" s="4"/>
      <c r="N815" s="319"/>
      <c r="O815" s="157"/>
      <c r="P815" s="3"/>
      <c r="Q815" s="4"/>
      <c r="R815" s="4"/>
      <c r="S815" s="4"/>
      <c r="T815" s="4"/>
      <c r="U815" s="3"/>
      <c r="V815" s="3"/>
      <c r="W815" s="3"/>
      <c r="X815" s="3"/>
      <c r="Y815" s="3"/>
      <c r="Z815" s="3"/>
      <c r="AA815" s="3"/>
      <c r="AB815" s="3"/>
      <c r="AC815" s="3"/>
      <c r="AD815" s="3"/>
      <c r="AE815" s="3"/>
      <c r="AF815" s="3"/>
      <c r="AG815" s="3"/>
      <c r="AH815" s="3"/>
      <c r="AI815" s="3"/>
    </row>
    <row r="816" spans="1:35" ht="12.75">
      <c r="A816" s="3"/>
      <c r="B816" s="3"/>
      <c r="C816" s="3"/>
      <c r="D816" s="3"/>
      <c r="E816" s="3"/>
      <c r="F816" s="3"/>
      <c r="G816" s="156"/>
      <c r="H816" s="3"/>
      <c r="I816" s="3"/>
      <c r="J816" s="3"/>
      <c r="K816" s="3"/>
      <c r="L816" s="3"/>
      <c r="M816" s="4"/>
      <c r="N816" s="319"/>
      <c r="O816" s="157"/>
      <c r="P816" s="3"/>
      <c r="Q816" s="4"/>
      <c r="R816" s="4"/>
      <c r="S816" s="4"/>
      <c r="T816" s="4"/>
      <c r="U816" s="3"/>
      <c r="V816" s="3"/>
      <c r="W816" s="3"/>
      <c r="X816" s="3"/>
      <c r="Y816" s="3"/>
      <c r="Z816" s="3"/>
      <c r="AA816" s="3"/>
      <c r="AB816" s="3"/>
      <c r="AC816" s="3"/>
      <c r="AD816" s="3"/>
      <c r="AE816" s="3"/>
      <c r="AF816" s="3"/>
      <c r="AG816" s="3"/>
      <c r="AH816" s="3"/>
      <c r="AI816" s="3"/>
    </row>
    <row r="817" spans="1:35" ht="12.75">
      <c r="A817" s="3"/>
      <c r="B817" s="3"/>
      <c r="C817" s="3"/>
      <c r="D817" s="3"/>
      <c r="E817" s="3"/>
      <c r="F817" s="3"/>
      <c r="G817" s="156"/>
      <c r="H817" s="3"/>
      <c r="I817" s="3"/>
      <c r="J817" s="3"/>
      <c r="K817" s="3"/>
      <c r="L817" s="3"/>
      <c r="M817" s="4"/>
      <c r="N817" s="319"/>
      <c r="O817" s="157"/>
      <c r="P817" s="3"/>
      <c r="Q817" s="4"/>
      <c r="R817" s="4"/>
      <c r="S817" s="4"/>
      <c r="T817" s="4"/>
      <c r="U817" s="3"/>
      <c r="V817" s="3"/>
      <c r="W817" s="3"/>
      <c r="X817" s="3"/>
      <c r="Y817" s="3"/>
      <c r="Z817" s="3"/>
      <c r="AA817" s="3"/>
      <c r="AB817" s="3"/>
      <c r="AC817" s="3"/>
      <c r="AD817" s="3"/>
      <c r="AE817" s="3"/>
      <c r="AF817" s="3"/>
      <c r="AG817" s="3"/>
      <c r="AH817" s="3"/>
      <c r="AI817" s="3"/>
    </row>
    <row r="818" spans="1:35" ht="12.75">
      <c r="A818" s="3"/>
      <c r="B818" s="3"/>
      <c r="C818" s="3"/>
      <c r="D818" s="3"/>
      <c r="E818" s="3"/>
      <c r="F818" s="3"/>
      <c r="G818" s="156"/>
      <c r="H818" s="3"/>
      <c r="I818" s="3"/>
      <c r="J818" s="3"/>
      <c r="K818" s="3"/>
      <c r="L818" s="3"/>
      <c r="M818" s="4"/>
      <c r="N818" s="319"/>
      <c r="O818" s="157"/>
      <c r="P818" s="3"/>
      <c r="Q818" s="4"/>
      <c r="R818" s="4"/>
      <c r="S818" s="4"/>
      <c r="T818" s="4"/>
      <c r="U818" s="3"/>
      <c r="V818" s="3"/>
      <c r="W818" s="3"/>
      <c r="X818" s="3"/>
      <c r="Y818" s="3"/>
      <c r="Z818" s="3"/>
      <c r="AA818" s="3"/>
      <c r="AB818" s="3"/>
      <c r="AC818" s="3"/>
      <c r="AD818" s="3"/>
      <c r="AE818" s="3"/>
      <c r="AF818" s="3"/>
      <c r="AG818" s="3"/>
      <c r="AH818" s="3"/>
      <c r="AI818" s="3"/>
    </row>
    <row r="819" spans="1:35" ht="12.75">
      <c r="A819" s="3"/>
      <c r="B819" s="3"/>
      <c r="C819" s="3"/>
      <c r="D819" s="3"/>
      <c r="E819" s="3"/>
      <c r="F819" s="3"/>
      <c r="G819" s="156"/>
      <c r="H819" s="3"/>
      <c r="I819" s="3"/>
      <c r="J819" s="3"/>
      <c r="K819" s="3"/>
      <c r="L819" s="3"/>
      <c r="M819" s="4"/>
      <c r="N819" s="319"/>
      <c r="O819" s="157"/>
      <c r="P819" s="3"/>
      <c r="Q819" s="4"/>
      <c r="R819" s="4"/>
      <c r="S819" s="4"/>
      <c r="T819" s="4"/>
      <c r="U819" s="3"/>
      <c r="V819" s="3"/>
      <c r="W819" s="3"/>
      <c r="X819" s="3"/>
      <c r="Y819" s="3"/>
      <c r="Z819" s="3"/>
      <c r="AA819" s="3"/>
      <c r="AB819" s="3"/>
      <c r="AC819" s="3"/>
      <c r="AD819" s="3"/>
      <c r="AE819" s="3"/>
      <c r="AF819" s="3"/>
      <c r="AG819" s="3"/>
      <c r="AH819" s="3"/>
      <c r="AI819" s="3"/>
    </row>
    <row r="820" spans="1:35" ht="12.75">
      <c r="A820" s="3"/>
      <c r="B820" s="3"/>
      <c r="C820" s="3"/>
      <c r="D820" s="3"/>
      <c r="E820" s="3"/>
      <c r="F820" s="3"/>
      <c r="G820" s="156"/>
      <c r="H820" s="3"/>
      <c r="I820" s="3"/>
      <c r="J820" s="3"/>
      <c r="K820" s="3"/>
      <c r="L820" s="3"/>
      <c r="M820" s="4"/>
      <c r="N820" s="319"/>
      <c r="O820" s="157"/>
      <c r="P820" s="3"/>
      <c r="Q820" s="4"/>
      <c r="R820" s="4"/>
      <c r="S820" s="4"/>
      <c r="T820" s="4"/>
      <c r="U820" s="3"/>
      <c r="V820" s="3"/>
      <c r="W820" s="3"/>
      <c r="X820" s="3"/>
      <c r="Y820" s="3"/>
      <c r="Z820" s="3"/>
      <c r="AA820" s="3"/>
      <c r="AB820" s="3"/>
      <c r="AC820" s="3"/>
      <c r="AD820" s="3"/>
      <c r="AE820" s="3"/>
      <c r="AF820" s="3"/>
      <c r="AG820" s="3"/>
      <c r="AH820" s="3"/>
      <c r="AI820" s="3"/>
    </row>
    <row r="821" spans="1:35" ht="12.75">
      <c r="A821" s="3"/>
      <c r="B821" s="3"/>
      <c r="C821" s="3"/>
      <c r="D821" s="3"/>
      <c r="E821" s="3"/>
      <c r="F821" s="3"/>
      <c r="G821" s="156"/>
      <c r="H821" s="3"/>
      <c r="I821" s="3"/>
      <c r="J821" s="3"/>
      <c r="K821" s="3"/>
      <c r="L821" s="3"/>
      <c r="M821" s="4"/>
      <c r="N821" s="319"/>
      <c r="O821" s="157"/>
      <c r="P821" s="3"/>
      <c r="Q821" s="4"/>
      <c r="R821" s="4"/>
      <c r="S821" s="4"/>
      <c r="T821" s="4"/>
      <c r="U821" s="3"/>
      <c r="V821" s="3"/>
      <c r="W821" s="3"/>
      <c r="X821" s="3"/>
      <c r="Y821" s="3"/>
      <c r="Z821" s="3"/>
      <c r="AA821" s="3"/>
      <c r="AB821" s="3"/>
      <c r="AC821" s="3"/>
      <c r="AD821" s="3"/>
      <c r="AE821" s="3"/>
      <c r="AF821" s="3"/>
      <c r="AG821" s="3"/>
      <c r="AH821" s="3"/>
      <c r="AI821" s="3"/>
    </row>
    <row r="822" spans="1:35" ht="12.75">
      <c r="A822" s="3"/>
      <c r="B822" s="3"/>
      <c r="C822" s="3"/>
      <c r="D822" s="3"/>
      <c r="E822" s="3"/>
      <c r="F822" s="3"/>
      <c r="G822" s="156"/>
      <c r="H822" s="3"/>
      <c r="I822" s="3"/>
      <c r="J822" s="3"/>
      <c r="K822" s="3"/>
      <c r="L822" s="3"/>
      <c r="M822" s="4"/>
      <c r="N822" s="319"/>
      <c r="O822" s="157"/>
      <c r="P822" s="3"/>
      <c r="Q822" s="4"/>
      <c r="R822" s="4"/>
      <c r="S822" s="4"/>
      <c r="T822" s="4"/>
      <c r="U822" s="3"/>
      <c r="V822" s="3"/>
      <c r="W822" s="3"/>
      <c r="X822" s="3"/>
      <c r="Y822" s="3"/>
      <c r="Z822" s="3"/>
      <c r="AA822" s="3"/>
      <c r="AB822" s="3"/>
      <c r="AC822" s="3"/>
      <c r="AD822" s="3"/>
      <c r="AE822" s="3"/>
      <c r="AF822" s="3"/>
      <c r="AG822" s="3"/>
      <c r="AH822" s="3"/>
      <c r="AI822" s="3"/>
    </row>
    <row r="823" spans="1:35" ht="12.75">
      <c r="A823" s="3"/>
      <c r="B823" s="3"/>
      <c r="C823" s="3"/>
      <c r="D823" s="3"/>
      <c r="E823" s="3"/>
      <c r="F823" s="3"/>
      <c r="G823" s="156"/>
      <c r="H823" s="3"/>
      <c r="I823" s="3"/>
      <c r="J823" s="3"/>
      <c r="K823" s="3"/>
      <c r="L823" s="3"/>
      <c r="M823" s="4"/>
      <c r="N823" s="319"/>
      <c r="O823" s="157"/>
      <c r="P823" s="3"/>
      <c r="Q823" s="4"/>
      <c r="R823" s="4"/>
      <c r="S823" s="4"/>
      <c r="T823" s="4"/>
      <c r="U823" s="3"/>
      <c r="V823" s="3"/>
      <c r="W823" s="3"/>
      <c r="X823" s="3"/>
      <c r="Y823" s="3"/>
      <c r="Z823" s="3"/>
      <c r="AA823" s="3"/>
      <c r="AB823" s="3"/>
      <c r="AC823" s="3"/>
      <c r="AD823" s="3"/>
      <c r="AE823" s="3"/>
      <c r="AF823" s="3"/>
      <c r="AG823" s="3"/>
      <c r="AH823" s="3"/>
      <c r="AI823" s="3"/>
    </row>
    <row r="824" spans="1:35" ht="12.75">
      <c r="A824" s="3"/>
      <c r="B824" s="3"/>
      <c r="C824" s="3"/>
      <c r="D824" s="3"/>
      <c r="E824" s="3"/>
      <c r="F824" s="3"/>
      <c r="G824" s="156"/>
      <c r="H824" s="3"/>
      <c r="I824" s="3"/>
      <c r="J824" s="3"/>
      <c r="K824" s="3"/>
      <c r="L824" s="3"/>
      <c r="M824" s="4"/>
      <c r="N824" s="319"/>
      <c r="O824" s="157"/>
      <c r="P824" s="3"/>
      <c r="Q824" s="4"/>
      <c r="R824" s="4"/>
      <c r="S824" s="4"/>
      <c r="T824" s="4"/>
      <c r="U824" s="3"/>
      <c r="V824" s="3"/>
      <c r="W824" s="3"/>
      <c r="X824" s="3"/>
      <c r="Y824" s="3"/>
      <c r="Z824" s="3"/>
      <c r="AA824" s="3"/>
      <c r="AB824" s="3"/>
      <c r="AC824" s="3"/>
      <c r="AD824" s="3"/>
      <c r="AE824" s="3"/>
      <c r="AF824" s="3"/>
      <c r="AG824" s="3"/>
      <c r="AH824" s="3"/>
      <c r="AI824" s="3"/>
    </row>
    <row r="825" spans="1:35" ht="12.75">
      <c r="A825" s="3"/>
      <c r="B825" s="3"/>
      <c r="C825" s="3"/>
      <c r="D825" s="3"/>
      <c r="E825" s="3"/>
      <c r="F825" s="3"/>
      <c r="G825" s="156"/>
      <c r="H825" s="3"/>
      <c r="I825" s="3"/>
      <c r="J825" s="3"/>
      <c r="K825" s="3"/>
      <c r="L825" s="3"/>
      <c r="M825" s="4"/>
      <c r="N825" s="319"/>
      <c r="O825" s="157"/>
      <c r="P825" s="3"/>
      <c r="Q825" s="4"/>
      <c r="R825" s="4"/>
      <c r="S825" s="4"/>
      <c r="T825" s="4"/>
      <c r="U825" s="3"/>
      <c r="V825" s="3"/>
      <c r="W825" s="3"/>
      <c r="X825" s="3"/>
      <c r="Y825" s="3"/>
      <c r="Z825" s="3"/>
      <c r="AA825" s="3"/>
      <c r="AB825" s="3"/>
      <c r="AC825" s="3"/>
      <c r="AD825" s="3"/>
      <c r="AE825" s="3"/>
      <c r="AF825" s="3"/>
      <c r="AG825" s="3"/>
      <c r="AH825" s="3"/>
      <c r="AI825" s="3"/>
    </row>
    <row r="826" spans="1:35" ht="12.75">
      <c r="A826" s="3"/>
      <c r="B826" s="3"/>
      <c r="C826" s="3"/>
      <c r="D826" s="3"/>
      <c r="E826" s="3"/>
      <c r="F826" s="3"/>
      <c r="G826" s="156"/>
      <c r="H826" s="3"/>
      <c r="I826" s="3"/>
      <c r="J826" s="3"/>
      <c r="K826" s="3"/>
      <c r="L826" s="3"/>
      <c r="M826" s="4"/>
      <c r="N826" s="319"/>
      <c r="O826" s="157"/>
      <c r="P826" s="3"/>
      <c r="Q826" s="4"/>
      <c r="R826" s="4"/>
      <c r="S826" s="4"/>
      <c r="T826" s="4"/>
      <c r="U826" s="3"/>
      <c r="V826" s="3"/>
      <c r="W826" s="3"/>
      <c r="X826" s="3"/>
      <c r="Y826" s="3"/>
      <c r="Z826" s="3"/>
      <c r="AA826" s="3"/>
      <c r="AB826" s="3"/>
      <c r="AC826" s="3"/>
      <c r="AD826" s="3"/>
      <c r="AE826" s="3"/>
      <c r="AF826" s="3"/>
      <c r="AG826" s="3"/>
      <c r="AH826" s="3"/>
      <c r="AI826" s="3"/>
    </row>
    <row r="827" spans="1:35" ht="12.75">
      <c r="A827" s="3"/>
      <c r="B827" s="3"/>
      <c r="C827" s="3"/>
      <c r="D827" s="3"/>
      <c r="E827" s="3"/>
      <c r="F827" s="3"/>
      <c r="G827" s="156"/>
      <c r="H827" s="3"/>
      <c r="I827" s="3"/>
      <c r="J827" s="3"/>
      <c r="K827" s="3"/>
      <c r="L827" s="3"/>
      <c r="M827" s="4"/>
      <c r="N827" s="319"/>
      <c r="O827" s="157"/>
      <c r="P827" s="3"/>
      <c r="Q827" s="4"/>
      <c r="R827" s="4"/>
      <c r="S827" s="4"/>
      <c r="T827" s="4"/>
      <c r="U827" s="3"/>
      <c r="V827" s="3"/>
      <c r="W827" s="3"/>
      <c r="X827" s="3"/>
      <c r="Y827" s="3"/>
      <c r="Z827" s="3"/>
      <c r="AA827" s="3"/>
      <c r="AB827" s="3"/>
      <c r="AC827" s="3"/>
      <c r="AD827" s="3"/>
      <c r="AE827" s="3"/>
      <c r="AF827" s="3"/>
      <c r="AG827" s="3"/>
      <c r="AH827" s="3"/>
      <c r="AI827" s="3"/>
    </row>
    <row r="828" spans="1:35" ht="12.75">
      <c r="A828" s="3"/>
      <c r="B828" s="3"/>
      <c r="C828" s="3"/>
      <c r="D828" s="3"/>
      <c r="E828" s="3"/>
      <c r="F828" s="3"/>
      <c r="G828" s="156"/>
      <c r="H828" s="3"/>
      <c r="I828" s="3"/>
      <c r="J828" s="3"/>
      <c r="K828" s="3"/>
      <c r="L828" s="3"/>
      <c r="M828" s="4"/>
      <c r="N828" s="319"/>
      <c r="O828" s="157"/>
      <c r="P828" s="3"/>
      <c r="Q828" s="4"/>
      <c r="R828" s="4"/>
      <c r="S828" s="4"/>
      <c r="T828" s="4"/>
      <c r="U828" s="3"/>
      <c r="V828" s="3"/>
      <c r="W828" s="3"/>
      <c r="X828" s="3"/>
      <c r="Y828" s="3"/>
      <c r="Z828" s="3"/>
      <c r="AA828" s="3"/>
      <c r="AB828" s="3"/>
      <c r="AC828" s="3"/>
      <c r="AD828" s="3"/>
      <c r="AE828" s="3"/>
      <c r="AF828" s="3"/>
      <c r="AG828" s="3"/>
      <c r="AH828" s="3"/>
      <c r="AI828" s="3"/>
    </row>
    <row r="829" spans="1:35" ht="12.75">
      <c r="A829" s="3"/>
      <c r="B829" s="3"/>
      <c r="C829" s="3"/>
      <c r="D829" s="3"/>
      <c r="E829" s="3"/>
      <c r="F829" s="3"/>
      <c r="G829" s="156"/>
      <c r="H829" s="3"/>
      <c r="I829" s="3"/>
      <c r="J829" s="3"/>
      <c r="K829" s="3"/>
      <c r="L829" s="3"/>
      <c r="M829" s="4"/>
      <c r="N829" s="319"/>
      <c r="O829" s="157"/>
      <c r="P829" s="3"/>
      <c r="Q829" s="4"/>
      <c r="R829" s="4"/>
      <c r="S829" s="4"/>
      <c r="T829" s="4"/>
      <c r="U829" s="3"/>
      <c r="V829" s="3"/>
      <c r="W829" s="3"/>
      <c r="X829" s="3"/>
      <c r="Y829" s="3"/>
      <c r="Z829" s="3"/>
      <c r="AA829" s="3"/>
      <c r="AB829" s="3"/>
      <c r="AC829" s="3"/>
      <c r="AD829" s="3"/>
      <c r="AE829" s="3"/>
      <c r="AF829" s="3"/>
      <c r="AG829" s="3"/>
      <c r="AH829" s="3"/>
      <c r="AI829" s="3"/>
    </row>
    <row r="830" spans="1:35" ht="12.75">
      <c r="A830" s="3"/>
      <c r="B830" s="3"/>
      <c r="C830" s="3"/>
      <c r="D830" s="3"/>
      <c r="E830" s="3"/>
      <c r="F830" s="3"/>
      <c r="G830" s="156"/>
      <c r="H830" s="3"/>
      <c r="I830" s="3"/>
      <c r="J830" s="3"/>
      <c r="K830" s="3"/>
      <c r="L830" s="3"/>
      <c r="M830" s="4"/>
      <c r="N830" s="319"/>
      <c r="O830" s="157"/>
      <c r="P830" s="3"/>
      <c r="Q830" s="4"/>
      <c r="R830" s="4"/>
      <c r="S830" s="4"/>
      <c r="T830" s="4"/>
      <c r="U830" s="3"/>
      <c r="V830" s="3"/>
      <c r="W830" s="3"/>
      <c r="X830" s="3"/>
      <c r="Y830" s="3"/>
      <c r="Z830" s="3"/>
      <c r="AA830" s="3"/>
      <c r="AB830" s="3"/>
      <c r="AC830" s="3"/>
      <c r="AD830" s="3"/>
      <c r="AE830" s="3"/>
      <c r="AF830" s="3"/>
      <c r="AG830" s="3"/>
      <c r="AH830" s="3"/>
      <c r="AI830" s="3"/>
    </row>
    <row r="831" spans="1:35" ht="12.75">
      <c r="A831" s="3"/>
      <c r="B831" s="3"/>
      <c r="C831" s="3"/>
      <c r="D831" s="3"/>
      <c r="E831" s="3"/>
      <c r="F831" s="3"/>
      <c r="G831" s="156"/>
      <c r="H831" s="3"/>
      <c r="I831" s="3"/>
      <c r="J831" s="3"/>
      <c r="K831" s="3"/>
      <c r="L831" s="3"/>
      <c r="M831" s="4"/>
      <c r="N831" s="319"/>
      <c r="O831" s="157"/>
      <c r="P831" s="3"/>
      <c r="Q831" s="4"/>
      <c r="R831" s="4"/>
      <c r="S831" s="4"/>
      <c r="T831" s="4"/>
      <c r="U831" s="3"/>
      <c r="V831" s="3"/>
      <c r="W831" s="3"/>
      <c r="X831" s="3"/>
      <c r="Y831" s="3"/>
      <c r="Z831" s="3"/>
      <c r="AA831" s="3"/>
      <c r="AB831" s="3"/>
      <c r="AC831" s="3"/>
      <c r="AD831" s="3"/>
      <c r="AE831" s="3"/>
      <c r="AF831" s="3"/>
      <c r="AG831" s="3"/>
      <c r="AH831" s="3"/>
      <c r="AI831" s="3"/>
    </row>
    <row r="832" spans="1:35" ht="12.75">
      <c r="A832" s="3"/>
      <c r="B832" s="3"/>
      <c r="C832" s="3"/>
      <c r="D832" s="3"/>
      <c r="E832" s="3"/>
      <c r="F832" s="3"/>
      <c r="G832" s="156"/>
      <c r="H832" s="3"/>
      <c r="I832" s="3"/>
      <c r="J832" s="3"/>
      <c r="K832" s="3"/>
      <c r="L832" s="3"/>
      <c r="M832" s="4"/>
      <c r="N832" s="319"/>
      <c r="O832" s="157"/>
      <c r="P832" s="3"/>
      <c r="Q832" s="4"/>
      <c r="R832" s="4"/>
      <c r="S832" s="4"/>
      <c r="T832" s="4"/>
      <c r="U832" s="3"/>
      <c r="V832" s="3"/>
      <c r="W832" s="3"/>
      <c r="X832" s="3"/>
      <c r="Y832" s="3"/>
      <c r="Z832" s="3"/>
      <c r="AA832" s="3"/>
      <c r="AB832" s="3"/>
      <c r="AC832" s="3"/>
      <c r="AD832" s="3"/>
      <c r="AE832" s="3"/>
      <c r="AF832" s="3"/>
      <c r="AG832" s="3"/>
      <c r="AH832" s="3"/>
      <c r="AI832" s="3"/>
    </row>
    <row r="833" spans="1:35" ht="12.75">
      <c r="A833" s="3"/>
      <c r="B833" s="3"/>
      <c r="C833" s="3"/>
      <c r="D833" s="3"/>
      <c r="E833" s="3"/>
      <c r="F833" s="3"/>
      <c r="G833" s="156"/>
      <c r="H833" s="3"/>
      <c r="I833" s="3"/>
      <c r="J833" s="3"/>
      <c r="K833" s="3"/>
      <c r="L833" s="3"/>
      <c r="M833" s="4"/>
      <c r="N833" s="319"/>
      <c r="O833" s="157"/>
      <c r="P833" s="3"/>
      <c r="Q833" s="4"/>
      <c r="R833" s="4"/>
      <c r="S833" s="4"/>
      <c r="T833" s="4"/>
      <c r="U833" s="3"/>
      <c r="V833" s="3"/>
      <c r="W833" s="3"/>
      <c r="X833" s="3"/>
      <c r="Y833" s="3"/>
      <c r="Z833" s="3"/>
      <c r="AA833" s="3"/>
      <c r="AB833" s="3"/>
      <c r="AC833" s="3"/>
      <c r="AD833" s="3"/>
      <c r="AE833" s="3"/>
      <c r="AF833" s="3"/>
      <c r="AG833" s="3"/>
      <c r="AH833" s="3"/>
      <c r="AI833" s="3"/>
    </row>
    <row r="834" spans="1:35" ht="12.75">
      <c r="A834" s="3"/>
      <c r="B834" s="3"/>
      <c r="C834" s="3"/>
      <c r="D834" s="3"/>
      <c r="E834" s="3"/>
      <c r="F834" s="3"/>
      <c r="G834" s="156"/>
      <c r="H834" s="3"/>
      <c r="I834" s="3"/>
      <c r="J834" s="3"/>
      <c r="K834" s="3"/>
      <c r="L834" s="3"/>
      <c r="M834" s="4"/>
      <c r="N834" s="319"/>
      <c r="O834" s="157"/>
      <c r="P834" s="3"/>
      <c r="Q834" s="4"/>
      <c r="R834" s="4"/>
      <c r="S834" s="4"/>
      <c r="T834" s="4"/>
      <c r="U834" s="3"/>
      <c r="V834" s="3"/>
      <c r="W834" s="3"/>
      <c r="X834" s="3"/>
      <c r="Y834" s="3"/>
      <c r="Z834" s="3"/>
      <c r="AA834" s="3"/>
      <c r="AB834" s="3"/>
      <c r="AC834" s="3"/>
      <c r="AD834" s="3"/>
      <c r="AE834" s="3"/>
      <c r="AF834" s="3"/>
      <c r="AG834" s="3"/>
      <c r="AH834" s="3"/>
      <c r="AI834" s="3"/>
    </row>
    <row r="835" spans="1:35" ht="12.75">
      <c r="A835" s="3"/>
      <c r="B835" s="3"/>
      <c r="C835" s="3"/>
      <c r="D835" s="3"/>
      <c r="E835" s="3"/>
      <c r="F835" s="3"/>
      <c r="G835" s="156"/>
      <c r="H835" s="3"/>
      <c r="I835" s="3"/>
      <c r="J835" s="3"/>
      <c r="K835" s="3"/>
      <c r="L835" s="3"/>
      <c r="M835" s="4"/>
      <c r="N835" s="319"/>
      <c r="O835" s="157"/>
      <c r="P835" s="3"/>
      <c r="Q835" s="4"/>
      <c r="R835" s="4"/>
      <c r="S835" s="4"/>
      <c r="T835" s="4"/>
      <c r="U835" s="3"/>
      <c r="V835" s="3"/>
      <c r="W835" s="3"/>
      <c r="X835" s="3"/>
      <c r="Y835" s="3"/>
      <c r="Z835" s="3"/>
      <c r="AA835" s="3"/>
      <c r="AB835" s="3"/>
      <c r="AC835" s="3"/>
      <c r="AD835" s="3"/>
      <c r="AE835" s="3"/>
      <c r="AF835" s="3"/>
      <c r="AG835" s="3"/>
      <c r="AH835" s="3"/>
      <c r="AI835" s="3"/>
    </row>
    <row r="836" spans="1:35" ht="12.75">
      <c r="A836" s="3"/>
      <c r="B836" s="3"/>
      <c r="C836" s="3"/>
      <c r="D836" s="3"/>
      <c r="E836" s="3"/>
      <c r="F836" s="3"/>
      <c r="G836" s="156"/>
      <c r="H836" s="3"/>
      <c r="I836" s="3"/>
      <c r="J836" s="3"/>
      <c r="K836" s="3"/>
      <c r="L836" s="3"/>
      <c r="M836" s="4"/>
      <c r="N836" s="319"/>
      <c r="O836" s="157"/>
      <c r="P836" s="3"/>
      <c r="Q836" s="4"/>
      <c r="R836" s="4"/>
      <c r="S836" s="4"/>
      <c r="T836" s="4"/>
      <c r="U836" s="3"/>
      <c r="V836" s="3"/>
      <c r="W836" s="3"/>
      <c r="X836" s="3"/>
      <c r="Y836" s="3"/>
      <c r="Z836" s="3"/>
      <c r="AA836" s="3"/>
      <c r="AB836" s="3"/>
      <c r="AC836" s="3"/>
      <c r="AD836" s="3"/>
      <c r="AE836" s="3"/>
      <c r="AF836" s="3"/>
      <c r="AG836" s="3"/>
      <c r="AH836" s="3"/>
      <c r="AI836" s="3"/>
    </row>
    <row r="837" spans="1:35" ht="12.75">
      <c r="A837" s="3"/>
      <c r="B837" s="3"/>
      <c r="C837" s="3"/>
      <c r="D837" s="3"/>
      <c r="E837" s="3"/>
      <c r="F837" s="3"/>
      <c r="G837" s="156"/>
      <c r="H837" s="3"/>
      <c r="I837" s="3"/>
      <c r="J837" s="3"/>
      <c r="K837" s="3"/>
      <c r="L837" s="3"/>
      <c r="M837" s="4"/>
      <c r="N837" s="319"/>
      <c r="O837" s="157"/>
      <c r="P837" s="3"/>
      <c r="Q837" s="4"/>
      <c r="R837" s="4"/>
      <c r="S837" s="4"/>
      <c r="T837" s="4"/>
      <c r="U837" s="3"/>
      <c r="V837" s="3"/>
      <c r="W837" s="3"/>
      <c r="X837" s="3"/>
      <c r="Y837" s="3"/>
      <c r="Z837" s="3"/>
      <c r="AA837" s="3"/>
      <c r="AB837" s="3"/>
      <c r="AC837" s="3"/>
      <c r="AD837" s="3"/>
      <c r="AE837" s="3"/>
      <c r="AF837" s="3"/>
      <c r="AG837" s="3"/>
      <c r="AH837" s="3"/>
      <c r="AI837" s="3"/>
    </row>
    <row r="838" spans="1:35" ht="12.75">
      <c r="A838" s="3"/>
      <c r="B838" s="3"/>
      <c r="C838" s="3"/>
      <c r="D838" s="3"/>
      <c r="E838" s="3"/>
      <c r="F838" s="3"/>
      <c r="G838" s="156"/>
      <c r="H838" s="3"/>
      <c r="I838" s="3"/>
      <c r="J838" s="3"/>
      <c r="K838" s="3"/>
      <c r="L838" s="3"/>
      <c r="M838" s="4"/>
      <c r="N838" s="319"/>
      <c r="O838" s="157"/>
      <c r="P838" s="3"/>
      <c r="Q838" s="4"/>
      <c r="R838" s="4"/>
      <c r="S838" s="4"/>
      <c r="T838" s="4"/>
      <c r="U838" s="3"/>
      <c r="V838" s="3"/>
      <c r="W838" s="3"/>
      <c r="X838" s="3"/>
      <c r="Y838" s="3"/>
      <c r="Z838" s="3"/>
      <c r="AA838" s="3"/>
      <c r="AB838" s="3"/>
      <c r="AC838" s="3"/>
      <c r="AD838" s="3"/>
      <c r="AE838" s="3"/>
      <c r="AF838" s="3"/>
      <c r="AG838" s="3"/>
      <c r="AH838" s="3"/>
      <c r="AI838" s="3"/>
    </row>
    <row r="839" spans="1:35" ht="12.75">
      <c r="A839" s="3"/>
      <c r="B839" s="3"/>
      <c r="C839" s="3"/>
      <c r="D839" s="3"/>
      <c r="E839" s="3"/>
      <c r="F839" s="3"/>
      <c r="G839" s="156"/>
      <c r="H839" s="3"/>
      <c r="I839" s="3"/>
      <c r="J839" s="3"/>
      <c r="K839" s="3"/>
      <c r="L839" s="3"/>
      <c r="M839" s="4"/>
      <c r="N839" s="319"/>
      <c r="O839" s="157"/>
      <c r="P839" s="3"/>
      <c r="Q839" s="4"/>
      <c r="R839" s="4"/>
      <c r="S839" s="4"/>
      <c r="T839" s="4"/>
      <c r="U839" s="3"/>
      <c r="V839" s="3"/>
      <c r="W839" s="3"/>
      <c r="X839" s="3"/>
      <c r="Y839" s="3"/>
      <c r="Z839" s="3"/>
      <c r="AA839" s="3"/>
      <c r="AB839" s="3"/>
      <c r="AC839" s="3"/>
      <c r="AD839" s="3"/>
      <c r="AE839" s="3"/>
      <c r="AF839" s="3"/>
      <c r="AG839" s="3"/>
      <c r="AH839" s="3"/>
      <c r="AI839" s="3"/>
    </row>
    <row r="840" spans="1:35" ht="12.75">
      <c r="A840" s="3"/>
      <c r="B840" s="3"/>
      <c r="C840" s="3"/>
      <c r="D840" s="3"/>
      <c r="E840" s="3"/>
      <c r="F840" s="3"/>
      <c r="G840" s="156"/>
      <c r="H840" s="3"/>
      <c r="I840" s="3"/>
      <c r="J840" s="3"/>
      <c r="K840" s="3"/>
      <c r="L840" s="3"/>
      <c r="M840" s="4"/>
      <c r="N840" s="319"/>
      <c r="O840" s="157"/>
      <c r="P840" s="3"/>
      <c r="Q840" s="4"/>
      <c r="R840" s="4"/>
      <c r="S840" s="4"/>
      <c r="T840" s="4"/>
      <c r="U840" s="3"/>
      <c r="V840" s="3"/>
      <c r="W840" s="3"/>
      <c r="X840" s="3"/>
      <c r="Y840" s="3"/>
      <c r="Z840" s="3"/>
      <c r="AA840" s="3"/>
      <c r="AB840" s="3"/>
      <c r="AC840" s="3"/>
      <c r="AD840" s="3"/>
      <c r="AE840" s="3"/>
      <c r="AF840" s="3"/>
      <c r="AG840" s="3"/>
      <c r="AH840" s="3"/>
      <c r="AI840" s="3"/>
    </row>
    <row r="841" spans="1:35" ht="12.75">
      <c r="A841" s="3"/>
      <c r="B841" s="3"/>
      <c r="C841" s="3"/>
      <c r="D841" s="3"/>
      <c r="E841" s="3"/>
      <c r="F841" s="3"/>
      <c r="G841" s="156"/>
      <c r="H841" s="3"/>
      <c r="I841" s="3"/>
      <c r="J841" s="3"/>
      <c r="K841" s="3"/>
      <c r="L841" s="3"/>
      <c r="M841" s="4"/>
      <c r="N841" s="319"/>
      <c r="O841" s="157"/>
      <c r="P841" s="3"/>
      <c r="Q841" s="4"/>
      <c r="R841" s="4"/>
      <c r="S841" s="4"/>
      <c r="T841" s="4"/>
      <c r="U841" s="3"/>
      <c r="V841" s="3"/>
      <c r="W841" s="3"/>
      <c r="X841" s="3"/>
      <c r="Y841" s="3"/>
      <c r="Z841" s="3"/>
      <c r="AA841" s="3"/>
      <c r="AB841" s="3"/>
      <c r="AC841" s="3"/>
      <c r="AD841" s="3"/>
      <c r="AE841" s="3"/>
      <c r="AF841" s="3"/>
      <c r="AG841" s="3"/>
      <c r="AH841" s="3"/>
      <c r="AI841" s="3"/>
    </row>
    <row r="842" spans="1:35" ht="12.75">
      <c r="A842" s="3"/>
      <c r="B842" s="3"/>
      <c r="C842" s="3"/>
      <c r="D842" s="3"/>
      <c r="E842" s="3"/>
      <c r="F842" s="3"/>
      <c r="G842" s="156"/>
      <c r="H842" s="3"/>
      <c r="I842" s="3"/>
      <c r="J842" s="3"/>
      <c r="K842" s="3"/>
      <c r="L842" s="3"/>
      <c r="M842" s="4"/>
      <c r="N842" s="319"/>
      <c r="O842" s="157"/>
      <c r="P842" s="3"/>
      <c r="Q842" s="4"/>
      <c r="R842" s="4"/>
      <c r="S842" s="4"/>
      <c r="T842" s="4"/>
      <c r="U842" s="3"/>
      <c r="V842" s="3"/>
      <c r="W842" s="3"/>
      <c r="X842" s="3"/>
      <c r="Y842" s="3"/>
      <c r="Z842" s="3"/>
      <c r="AA842" s="3"/>
      <c r="AB842" s="3"/>
      <c r="AC842" s="3"/>
      <c r="AD842" s="3"/>
      <c r="AE842" s="3"/>
      <c r="AF842" s="3"/>
      <c r="AG842" s="3"/>
      <c r="AH842" s="3"/>
      <c r="AI842" s="3"/>
    </row>
    <row r="843" spans="1:35" ht="12.75">
      <c r="A843" s="3"/>
      <c r="B843" s="3"/>
      <c r="C843" s="3"/>
      <c r="D843" s="3"/>
      <c r="E843" s="3"/>
      <c r="F843" s="3"/>
      <c r="G843" s="156"/>
      <c r="H843" s="3"/>
      <c r="I843" s="3"/>
      <c r="J843" s="3"/>
      <c r="K843" s="3"/>
      <c r="L843" s="3"/>
      <c r="M843" s="4"/>
      <c r="N843" s="319"/>
      <c r="O843" s="157"/>
      <c r="P843" s="3"/>
      <c r="Q843" s="4"/>
      <c r="R843" s="4"/>
      <c r="S843" s="4"/>
      <c r="T843" s="4"/>
      <c r="U843" s="3"/>
      <c r="V843" s="3"/>
      <c r="W843" s="3"/>
      <c r="X843" s="3"/>
      <c r="Y843" s="3"/>
      <c r="Z843" s="3"/>
      <c r="AA843" s="3"/>
      <c r="AB843" s="3"/>
      <c r="AC843" s="3"/>
      <c r="AD843" s="3"/>
      <c r="AE843" s="3"/>
      <c r="AF843" s="3"/>
      <c r="AG843" s="3"/>
      <c r="AH843" s="3"/>
      <c r="AI843" s="3"/>
    </row>
    <row r="844" spans="1:35" ht="12.75">
      <c r="A844" s="3"/>
      <c r="B844" s="3"/>
      <c r="C844" s="3"/>
      <c r="D844" s="3"/>
      <c r="E844" s="3"/>
      <c r="F844" s="3"/>
      <c r="G844" s="156"/>
      <c r="H844" s="3"/>
      <c r="I844" s="3"/>
      <c r="J844" s="3"/>
      <c r="K844" s="3"/>
      <c r="L844" s="3"/>
      <c r="M844" s="4"/>
      <c r="N844" s="319"/>
      <c r="O844" s="157"/>
      <c r="P844" s="3"/>
      <c r="Q844" s="4"/>
      <c r="R844" s="4"/>
      <c r="S844" s="4"/>
      <c r="T844" s="4"/>
      <c r="U844" s="3"/>
      <c r="V844" s="3"/>
      <c r="W844" s="3"/>
      <c r="X844" s="3"/>
      <c r="Y844" s="3"/>
      <c r="Z844" s="3"/>
      <c r="AA844" s="3"/>
      <c r="AB844" s="3"/>
      <c r="AC844" s="3"/>
      <c r="AD844" s="3"/>
      <c r="AE844" s="3"/>
      <c r="AF844" s="3"/>
      <c r="AG844" s="3"/>
      <c r="AH844" s="3"/>
      <c r="AI844" s="3"/>
    </row>
    <row r="845" spans="1:35" ht="12.75">
      <c r="A845" s="3"/>
      <c r="B845" s="3"/>
      <c r="C845" s="3"/>
      <c r="D845" s="3"/>
      <c r="E845" s="3"/>
      <c r="F845" s="3"/>
      <c r="G845" s="156"/>
      <c r="H845" s="3"/>
      <c r="I845" s="3"/>
      <c r="J845" s="3"/>
      <c r="K845" s="3"/>
      <c r="L845" s="3"/>
      <c r="M845" s="4"/>
      <c r="N845" s="319"/>
      <c r="O845" s="157"/>
      <c r="P845" s="3"/>
      <c r="Q845" s="4"/>
      <c r="R845" s="4"/>
      <c r="S845" s="4"/>
      <c r="T845" s="4"/>
      <c r="U845" s="3"/>
      <c r="V845" s="3"/>
      <c r="W845" s="3"/>
      <c r="X845" s="3"/>
      <c r="Y845" s="3"/>
      <c r="Z845" s="3"/>
      <c r="AA845" s="3"/>
      <c r="AB845" s="3"/>
      <c r="AC845" s="3"/>
      <c r="AD845" s="3"/>
      <c r="AE845" s="3"/>
      <c r="AF845" s="3"/>
      <c r="AG845" s="3"/>
      <c r="AH845" s="3"/>
      <c r="AI845" s="3"/>
    </row>
    <row r="846" spans="1:35" ht="12.75">
      <c r="A846" s="3"/>
      <c r="B846" s="3"/>
      <c r="C846" s="3"/>
      <c r="D846" s="3"/>
      <c r="E846" s="3"/>
      <c r="F846" s="3"/>
      <c r="G846" s="156"/>
      <c r="H846" s="3"/>
      <c r="I846" s="3"/>
      <c r="J846" s="3"/>
      <c r="K846" s="3"/>
      <c r="L846" s="3"/>
      <c r="M846" s="4"/>
      <c r="N846" s="319"/>
      <c r="O846" s="157"/>
      <c r="P846" s="3"/>
      <c r="Q846" s="4"/>
      <c r="R846" s="4"/>
      <c r="S846" s="4"/>
      <c r="T846" s="4"/>
      <c r="U846" s="3"/>
      <c r="V846" s="3"/>
      <c r="W846" s="3"/>
      <c r="X846" s="3"/>
      <c r="Y846" s="3"/>
      <c r="Z846" s="3"/>
      <c r="AA846" s="3"/>
      <c r="AB846" s="3"/>
      <c r="AC846" s="3"/>
      <c r="AD846" s="3"/>
      <c r="AE846" s="3"/>
      <c r="AF846" s="3"/>
      <c r="AG846" s="3"/>
      <c r="AH846" s="3"/>
      <c r="AI846" s="3"/>
    </row>
    <row r="847" spans="1:35" ht="12.75">
      <c r="A847" s="3"/>
      <c r="B847" s="3"/>
      <c r="C847" s="3"/>
      <c r="D847" s="3"/>
      <c r="E847" s="3"/>
      <c r="F847" s="3"/>
      <c r="G847" s="156"/>
      <c r="H847" s="3"/>
      <c r="I847" s="3"/>
      <c r="J847" s="3"/>
      <c r="K847" s="3"/>
      <c r="L847" s="3"/>
      <c r="M847" s="4"/>
      <c r="N847" s="319"/>
      <c r="O847" s="157"/>
      <c r="P847" s="3"/>
      <c r="Q847" s="4"/>
      <c r="R847" s="4"/>
      <c r="S847" s="4"/>
      <c r="T847" s="4"/>
      <c r="U847" s="3"/>
      <c r="V847" s="3"/>
      <c r="W847" s="3"/>
      <c r="X847" s="3"/>
      <c r="Y847" s="3"/>
      <c r="Z847" s="3"/>
      <c r="AA847" s="3"/>
      <c r="AB847" s="3"/>
      <c r="AC847" s="3"/>
      <c r="AD847" s="3"/>
      <c r="AE847" s="3"/>
      <c r="AF847" s="3"/>
      <c r="AG847" s="3"/>
      <c r="AH847" s="3"/>
      <c r="AI847" s="3"/>
    </row>
    <row r="848" spans="1:35" ht="12.75">
      <c r="A848" s="3"/>
      <c r="B848" s="3"/>
      <c r="C848" s="3"/>
      <c r="D848" s="3"/>
      <c r="E848" s="3"/>
      <c r="F848" s="3"/>
      <c r="G848" s="156"/>
      <c r="H848" s="3"/>
      <c r="I848" s="3"/>
      <c r="J848" s="3"/>
      <c r="K848" s="3"/>
      <c r="L848" s="3"/>
      <c r="M848" s="4"/>
      <c r="N848" s="319"/>
      <c r="O848" s="157"/>
      <c r="P848" s="3"/>
      <c r="Q848" s="4"/>
      <c r="R848" s="4"/>
      <c r="S848" s="4"/>
      <c r="T848" s="4"/>
      <c r="U848" s="3"/>
      <c r="V848" s="3"/>
      <c r="W848" s="3"/>
      <c r="X848" s="3"/>
      <c r="Y848" s="3"/>
      <c r="Z848" s="3"/>
      <c r="AA848" s="3"/>
      <c r="AB848" s="3"/>
      <c r="AC848" s="3"/>
      <c r="AD848" s="3"/>
      <c r="AE848" s="3"/>
      <c r="AF848" s="3"/>
      <c r="AG848" s="3"/>
      <c r="AH848" s="3"/>
      <c r="AI848" s="3"/>
    </row>
    <row r="849" spans="1:35" ht="12.75">
      <c r="A849" s="3"/>
      <c r="B849" s="3"/>
      <c r="C849" s="3"/>
      <c r="D849" s="3"/>
      <c r="E849" s="3"/>
      <c r="F849" s="3"/>
      <c r="G849" s="156"/>
      <c r="H849" s="3"/>
      <c r="I849" s="3"/>
      <c r="J849" s="3"/>
      <c r="K849" s="3"/>
      <c r="L849" s="3"/>
      <c r="M849" s="4"/>
      <c r="N849" s="319"/>
      <c r="O849" s="157"/>
      <c r="P849" s="3"/>
      <c r="Q849" s="4"/>
      <c r="R849" s="4"/>
      <c r="S849" s="4"/>
      <c r="T849" s="4"/>
      <c r="U849" s="3"/>
      <c r="V849" s="3"/>
      <c r="W849" s="3"/>
      <c r="X849" s="3"/>
      <c r="Y849" s="3"/>
      <c r="Z849" s="3"/>
      <c r="AA849" s="3"/>
      <c r="AB849" s="3"/>
      <c r="AC849" s="3"/>
      <c r="AD849" s="3"/>
      <c r="AE849" s="3"/>
      <c r="AF849" s="3"/>
      <c r="AG849" s="3"/>
      <c r="AH849" s="3"/>
      <c r="AI849" s="3"/>
    </row>
    <row r="850" spans="1:35" ht="12.75">
      <c r="A850" s="3"/>
      <c r="B850" s="3"/>
      <c r="C850" s="3"/>
      <c r="D850" s="3"/>
      <c r="E850" s="3"/>
      <c r="F850" s="3"/>
      <c r="G850" s="156"/>
      <c r="H850" s="3"/>
      <c r="I850" s="3"/>
      <c r="J850" s="3"/>
      <c r="K850" s="3"/>
      <c r="L850" s="3"/>
      <c r="M850" s="4"/>
      <c r="N850" s="319"/>
      <c r="O850" s="157"/>
      <c r="P850" s="3"/>
      <c r="Q850" s="4"/>
      <c r="R850" s="4"/>
      <c r="S850" s="4"/>
      <c r="T850" s="4"/>
      <c r="U850" s="3"/>
      <c r="V850" s="3"/>
      <c r="W850" s="3"/>
      <c r="X850" s="3"/>
      <c r="Y850" s="3"/>
      <c r="Z850" s="3"/>
      <c r="AA850" s="3"/>
      <c r="AB850" s="3"/>
      <c r="AC850" s="3"/>
      <c r="AD850" s="3"/>
      <c r="AE850" s="3"/>
      <c r="AF850" s="3"/>
      <c r="AG850" s="3"/>
      <c r="AH850" s="3"/>
      <c r="AI850" s="3"/>
    </row>
    <row r="851" spans="1:35" ht="12.75">
      <c r="A851" s="3"/>
      <c r="B851" s="3"/>
      <c r="C851" s="3"/>
      <c r="D851" s="3"/>
      <c r="E851" s="3"/>
      <c r="F851" s="3"/>
      <c r="G851" s="156"/>
      <c r="H851" s="3"/>
      <c r="I851" s="3"/>
      <c r="J851" s="3"/>
      <c r="K851" s="3"/>
      <c r="L851" s="3"/>
      <c r="M851" s="4"/>
      <c r="N851" s="319"/>
      <c r="O851" s="157"/>
      <c r="P851" s="3"/>
      <c r="Q851" s="4"/>
      <c r="R851" s="4"/>
      <c r="S851" s="4"/>
      <c r="T851" s="4"/>
      <c r="U851" s="3"/>
      <c r="V851" s="3"/>
      <c r="W851" s="3"/>
      <c r="X851" s="3"/>
      <c r="Y851" s="3"/>
      <c r="Z851" s="3"/>
      <c r="AA851" s="3"/>
      <c r="AB851" s="3"/>
      <c r="AC851" s="3"/>
      <c r="AD851" s="3"/>
      <c r="AE851" s="3"/>
      <c r="AF851" s="3"/>
      <c r="AG851" s="3"/>
      <c r="AH851" s="3"/>
      <c r="AI851" s="3"/>
    </row>
    <row r="852" spans="1:35" ht="12.75">
      <c r="A852" s="3"/>
      <c r="B852" s="3"/>
      <c r="C852" s="3"/>
      <c r="D852" s="3"/>
      <c r="E852" s="3"/>
      <c r="F852" s="3"/>
      <c r="G852" s="156"/>
      <c r="H852" s="3"/>
      <c r="I852" s="3"/>
      <c r="J852" s="3"/>
      <c r="K852" s="3"/>
      <c r="L852" s="3"/>
      <c r="M852" s="4"/>
      <c r="N852" s="319"/>
      <c r="O852" s="157"/>
      <c r="P852" s="3"/>
      <c r="Q852" s="4"/>
      <c r="R852" s="4"/>
      <c r="S852" s="4"/>
      <c r="T852" s="4"/>
      <c r="U852" s="3"/>
      <c r="V852" s="3"/>
      <c r="W852" s="3"/>
      <c r="X852" s="3"/>
      <c r="Y852" s="3"/>
      <c r="Z852" s="3"/>
      <c r="AA852" s="3"/>
      <c r="AB852" s="3"/>
      <c r="AC852" s="3"/>
      <c r="AD852" s="3"/>
      <c r="AE852" s="3"/>
      <c r="AF852" s="3"/>
      <c r="AG852" s="3"/>
      <c r="AH852" s="3"/>
      <c r="AI852" s="3"/>
    </row>
    <row r="853" spans="1:35" ht="12.75">
      <c r="A853" s="3"/>
      <c r="B853" s="3"/>
      <c r="C853" s="3"/>
      <c r="D853" s="3"/>
      <c r="E853" s="3"/>
      <c r="F853" s="3"/>
      <c r="G853" s="156"/>
      <c r="H853" s="3"/>
      <c r="I853" s="3"/>
      <c r="J853" s="3"/>
      <c r="K853" s="3"/>
      <c r="L853" s="3"/>
      <c r="M853" s="4"/>
      <c r="N853" s="319"/>
      <c r="O853" s="157"/>
      <c r="P853" s="3"/>
      <c r="Q853" s="4"/>
      <c r="R853" s="4"/>
      <c r="S853" s="4"/>
      <c r="T853" s="4"/>
      <c r="U853" s="3"/>
      <c r="V853" s="3"/>
      <c r="W853" s="3"/>
      <c r="X853" s="3"/>
      <c r="Y853" s="3"/>
      <c r="Z853" s="3"/>
      <c r="AA853" s="3"/>
      <c r="AB853" s="3"/>
      <c r="AC853" s="3"/>
      <c r="AD853" s="3"/>
      <c r="AE853" s="3"/>
      <c r="AF853" s="3"/>
      <c r="AG853" s="3"/>
      <c r="AH853" s="3"/>
      <c r="AI853" s="3"/>
    </row>
    <row r="854" spans="1:35" ht="12.75">
      <c r="A854" s="3"/>
      <c r="B854" s="3"/>
      <c r="C854" s="3"/>
      <c r="D854" s="3"/>
      <c r="E854" s="3"/>
      <c r="F854" s="3"/>
      <c r="G854" s="156"/>
      <c r="H854" s="3"/>
      <c r="I854" s="3"/>
      <c r="J854" s="3"/>
      <c r="K854" s="3"/>
      <c r="L854" s="3"/>
      <c r="M854" s="4"/>
      <c r="N854" s="319"/>
      <c r="O854" s="157"/>
      <c r="P854" s="3"/>
      <c r="Q854" s="4"/>
      <c r="R854" s="4"/>
      <c r="S854" s="4"/>
      <c r="T854" s="4"/>
      <c r="U854" s="3"/>
      <c r="V854" s="3"/>
      <c r="W854" s="3"/>
      <c r="X854" s="3"/>
      <c r="Y854" s="3"/>
      <c r="Z854" s="3"/>
      <c r="AA854" s="3"/>
      <c r="AB854" s="3"/>
      <c r="AC854" s="3"/>
      <c r="AD854" s="3"/>
      <c r="AE854" s="3"/>
      <c r="AF854" s="3"/>
      <c r="AG854" s="3"/>
      <c r="AH854" s="3"/>
      <c r="AI854" s="3"/>
    </row>
    <row r="855" spans="1:35" ht="12.75">
      <c r="A855" s="3"/>
      <c r="B855" s="3"/>
      <c r="C855" s="3"/>
      <c r="D855" s="3"/>
      <c r="E855" s="3"/>
      <c r="F855" s="3"/>
      <c r="G855" s="156"/>
      <c r="H855" s="3"/>
      <c r="I855" s="3"/>
      <c r="J855" s="3"/>
      <c r="K855" s="3"/>
      <c r="L855" s="3"/>
      <c r="M855" s="4"/>
      <c r="N855" s="319"/>
      <c r="O855" s="157"/>
      <c r="P855" s="3"/>
      <c r="Q855" s="4"/>
      <c r="R855" s="4"/>
      <c r="S855" s="4"/>
      <c r="T855" s="4"/>
      <c r="U855" s="3"/>
      <c r="V855" s="3"/>
      <c r="W855" s="3"/>
      <c r="X855" s="3"/>
      <c r="Y855" s="3"/>
      <c r="Z855" s="3"/>
      <c r="AA855" s="3"/>
      <c r="AB855" s="3"/>
      <c r="AC855" s="3"/>
      <c r="AD855" s="3"/>
      <c r="AE855" s="3"/>
      <c r="AF855" s="3"/>
      <c r="AG855" s="3"/>
      <c r="AH855" s="3"/>
      <c r="AI855" s="3"/>
    </row>
    <row r="856" spans="1:35" ht="12.75">
      <c r="A856" s="3"/>
      <c r="B856" s="3"/>
      <c r="C856" s="3"/>
      <c r="D856" s="3"/>
      <c r="E856" s="3"/>
      <c r="F856" s="3"/>
      <c r="G856" s="156"/>
      <c r="H856" s="3"/>
      <c r="I856" s="3"/>
      <c r="J856" s="3"/>
      <c r="K856" s="3"/>
      <c r="L856" s="3"/>
      <c r="M856" s="4"/>
      <c r="N856" s="319"/>
      <c r="O856" s="157"/>
      <c r="P856" s="3"/>
      <c r="Q856" s="4"/>
      <c r="R856" s="4"/>
      <c r="S856" s="4"/>
      <c r="T856" s="4"/>
      <c r="U856" s="3"/>
      <c r="V856" s="3"/>
      <c r="W856" s="3"/>
      <c r="X856" s="3"/>
      <c r="Y856" s="3"/>
      <c r="Z856" s="3"/>
      <c r="AA856" s="3"/>
      <c r="AB856" s="3"/>
      <c r="AC856" s="3"/>
      <c r="AD856" s="3"/>
      <c r="AE856" s="3"/>
      <c r="AF856" s="3"/>
      <c r="AG856" s="3"/>
      <c r="AH856" s="3"/>
      <c r="AI856" s="3"/>
    </row>
    <row r="857" spans="1:35" ht="12.75">
      <c r="A857" s="3"/>
      <c r="B857" s="3"/>
      <c r="C857" s="3"/>
      <c r="D857" s="3"/>
      <c r="E857" s="3"/>
      <c r="F857" s="3"/>
      <c r="G857" s="156"/>
      <c r="H857" s="3"/>
      <c r="I857" s="3"/>
      <c r="J857" s="3"/>
      <c r="K857" s="3"/>
      <c r="L857" s="3"/>
      <c r="M857" s="4"/>
      <c r="N857" s="319"/>
      <c r="O857" s="157"/>
      <c r="P857" s="3"/>
      <c r="Q857" s="4"/>
      <c r="R857" s="4"/>
      <c r="S857" s="4"/>
      <c r="T857" s="4"/>
      <c r="U857" s="3"/>
      <c r="V857" s="3"/>
      <c r="W857" s="3"/>
      <c r="X857" s="3"/>
      <c r="Y857" s="3"/>
      <c r="Z857" s="3"/>
      <c r="AA857" s="3"/>
      <c r="AB857" s="3"/>
      <c r="AC857" s="3"/>
      <c r="AD857" s="3"/>
      <c r="AE857" s="3"/>
      <c r="AF857" s="3"/>
      <c r="AG857" s="3"/>
      <c r="AH857" s="3"/>
      <c r="AI857" s="3"/>
    </row>
    <row r="858" spans="1:35" ht="12.75">
      <c r="A858" s="3"/>
      <c r="B858" s="3"/>
      <c r="C858" s="3"/>
      <c r="D858" s="3"/>
      <c r="E858" s="3"/>
      <c r="F858" s="3"/>
      <c r="G858" s="156"/>
      <c r="H858" s="3"/>
      <c r="I858" s="3"/>
      <c r="J858" s="3"/>
      <c r="K858" s="3"/>
      <c r="L858" s="3"/>
      <c r="M858" s="4"/>
      <c r="N858" s="319"/>
      <c r="O858" s="157"/>
      <c r="P858" s="3"/>
      <c r="Q858" s="4"/>
      <c r="R858" s="4"/>
      <c r="S858" s="4"/>
      <c r="T858" s="4"/>
      <c r="U858" s="3"/>
      <c r="V858" s="3"/>
      <c r="W858" s="3"/>
      <c r="X858" s="3"/>
      <c r="Y858" s="3"/>
      <c r="Z858" s="3"/>
      <c r="AA858" s="3"/>
      <c r="AB858" s="3"/>
      <c r="AC858" s="3"/>
      <c r="AD858" s="3"/>
      <c r="AE858" s="3"/>
      <c r="AF858" s="3"/>
      <c r="AG858" s="3"/>
      <c r="AH858" s="3"/>
      <c r="AI858" s="3"/>
    </row>
    <row r="859" spans="1:35" ht="12.75">
      <c r="A859" s="3"/>
      <c r="B859" s="3"/>
      <c r="C859" s="3"/>
      <c r="D859" s="3"/>
      <c r="E859" s="3"/>
      <c r="F859" s="3"/>
      <c r="G859" s="156"/>
      <c r="H859" s="3"/>
      <c r="I859" s="3"/>
      <c r="J859" s="3"/>
      <c r="K859" s="3"/>
      <c r="L859" s="3"/>
      <c r="M859" s="4"/>
      <c r="N859" s="319"/>
      <c r="O859" s="157"/>
      <c r="P859" s="3"/>
      <c r="Q859" s="4"/>
      <c r="R859" s="4"/>
      <c r="S859" s="4"/>
      <c r="T859" s="4"/>
      <c r="U859" s="3"/>
      <c r="V859" s="3"/>
      <c r="W859" s="3"/>
      <c r="X859" s="3"/>
      <c r="Y859" s="3"/>
      <c r="Z859" s="3"/>
      <c r="AA859" s="3"/>
      <c r="AB859" s="3"/>
      <c r="AC859" s="3"/>
      <c r="AD859" s="3"/>
      <c r="AE859" s="3"/>
      <c r="AF859" s="3"/>
      <c r="AG859" s="3"/>
      <c r="AH859" s="3"/>
      <c r="AI859" s="3"/>
    </row>
    <row r="860" spans="1:35" ht="12.75">
      <c r="A860" s="3"/>
      <c r="B860" s="3"/>
      <c r="C860" s="3"/>
      <c r="D860" s="3"/>
      <c r="E860" s="3"/>
      <c r="F860" s="3"/>
      <c r="G860" s="156"/>
      <c r="H860" s="3"/>
      <c r="I860" s="3"/>
      <c r="J860" s="3"/>
      <c r="K860" s="3"/>
      <c r="L860" s="3"/>
      <c r="M860" s="4"/>
      <c r="N860" s="319"/>
      <c r="O860" s="157"/>
      <c r="P860" s="3"/>
      <c r="Q860" s="4"/>
      <c r="R860" s="4"/>
      <c r="S860" s="4"/>
      <c r="T860" s="4"/>
      <c r="U860" s="3"/>
      <c r="V860" s="3"/>
      <c r="W860" s="3"/>
      <c r="X860" s="3"/>
      <c r="Y860" s="3"/>
      <c r="Z860" s="3"/>
      <c r="AA860" s="3"/>
      <c r="AB860" s="3"/>
      <c r="AC860" s="3"/>
      <c r="AD860" s="3"/>
      <c r="AE860" s="3"/>
      <c r="AF860" s="3"/>
      <c r="AG860" s="3"/>
      <c r="AH860" s="3"/>
      <c r="AI860" s="3"/>
    </row>
    <row r="861" spans="1:35" ht="12.75">
      <c r="A861" s="3"/>
      <c r="B861" s="3"/>
      <c r="C861" s="3"/>
      <c r="D861" s="3"/>
      <c r="E861" s="3"/>
      <c r="F861" s="3"/>
      <c r="G861" s="156"/>
      <c r="H861" s="3"/>
      <c r="I861" s="3"/>
      <c r="J861" s="3"/>
      <c r="K861" s="3"/>
      <c r="L861" s="3"/>
      <c r="M861" s="4"/>
      <c r="N861" s="319"/>
      <c r="O861" s="157"/>
      <c r="P861" s="3"/>
      <c r="Q861" s="4"/>
      <c r="R861" s="4"/>
      <c r="S861" s="4"/>
      <c r="T861" s="4"/>
      <c r="U861" s="3"/>
      <c r="V861" s="3"/>
      <c r="W861" s="3"/>
      <c r="X861" s="3"/>
      <c r="Y861" s="3"/>
      <c r="Z861" s="3"/>
      <c r="AA861" s="3"/>
      <c r="AB861" s="3"/>
      <c r="AC861" s="3"/>
      <c r="AD861" s="3"/>
      <c r="AE861" s="3"/>
      <c r="AF861" s="3"/>
      <c r="AG861" s="3"/>
      <c r="AH861" s="3"/>
      <c r="AI861" s="3"/>
    </row>
    <row r="862" spans="1:35" ht="12.75">
      <c r="A862" s="3"/>
      <c r="B862" s="3"/>
      <c r="C862" s="3"/>
      <c r="D862" s="3"/>
      <c r="E862" s="3"/>
      <c r="F862" s="3"/>
      <c r="G862" s="156"/>
      <c r="H862" s="3"/>
      <c r="I862" s="3"/>
      <c r="J862" s="3"/>
      <c r="K862" s="3"/>
      <c r="L862" s="3"/>
      <c r="M862" s="4"/>
      <c r="N862" s="319"/>
      <c r="O862" s="157"/>
      <c r="P862" s="3"/>
      <c r="Q862" s="4"/>
      <c r="R862" s="4"/>
      <c r="S862" s="4"/>
      <c r="T862" s="4"/>
      <c r="U862" s="3"/>
      <c r="V862" s="3"/>
      <c r="W862" s="3"/>
      <c r="X862" s="3"/>
      <c r="Y862" s="3"/>
      <c r="Z862" s="3"/>
      <c r="AA862" s="3"/>
      <c r="AB862" s="3"/>
      <c r="AC862" s="3"/>
      <c r="AD862" s="3"/>
      <c r="AE862" s="3"/>
      <c r="AF862" s="3"/>
      <c r="AG862" s="3"/>
      <c r="AH862" s="3"/>
      <c r="AI862" s="3"/>
    </row>
    <row r="863" spans="1:35" ht="12.75">
      <c r="A863" s="3"/>
      <c r="B863" s="3"/>
      <c r="C863" s="3"/>
      <c r="D863" s="3"/>
      <c r="E863" s="3"/>
      <c r="F863" s="3"/>
      <c r="G863" s="156"/>
      <c r="H863" s="3"/>
      <c r="I863" s="3"/>
      <c r="J863" s="3"/>
      <c r="K863" s="3"/>
      <c r="L863" s="3"/>
      <c r="M863" s="4"/>
      <c r="N863" s="319"/>
      <c r="O863" s="157"/>
      <c r="P863" s="3"/>
      <c r="Q863" s="4"/>
      <c r="R863" s="4"/>
      <c r="S863" s="4"/>
      <c r="T863" s="4"/>
      <c r="U863" s="3"/>
      <c r="V863" s="3"/>
      <c r="W863" s="3"/>
      <c r="X863" s="3"/>
      <c r="Y863" s="3"/>
      <c r="Z863" s="3"/>
      <c r="AA863" s="3"/>
      <c r="AB863" s="3"/>
      <c r="AC863" s="3"/>
      <c r="AD863" s="3"/>
      <c r="AE863" s="3"/>
      <c r="AF863" s="3"/>
      <c r="AG863" s="3"/>
      <c r="AH863" s="3"/>
      <c r="AI863" s="3"/>
    </row>
    <row r="864" spans="1:35" ht="12.75">
      <c r="A864" s="3"/>
      <c r="B864" s="3"/>
      <c r="C864" s="3"/>
      <c r="D864" s="3"/>
      <c r="E864" s="3"/>
      <c r="F864" s="3"/>
      <c r="G864" s="156"/>
      <c r="H864" s="3"/>
      <c r="I864" s="3"/>
      <c r="J864" s="3"/>
      <c r="K864" s="3"/>
      <c r="L864" s="3"/>
      <c r="M864" s="4"/>
      <c r="N864" s="319"/>
      <c r="O864" s="157"/>
      <c r="P864" s="3"/>
      <c r="Q864" s="4"/>
      <c r="R864" s="4"/>
      <c r="S864" s="4"/>
      <c r="T864" s="4"/>
      <c r="U864" s="3"/>
      <c r="V864" s="3"/>
      <c r="W864" s="3"/>
      <c r="X864" s="3"/>
      <c r="Y864" s="3"/>
      <c r="Z864" s="3"/>
      <c r="AA864" s="3"/>
      <c r="AB864" s="3"/>
      <c r="AC864" s="3"/>
      <c r="AD864" s="3"/>
      <c r="AE864" s="3"/>
      <c r="AF864" s="3"/>
      <c r="AG864" s="3"/>
      <c r="AH864" s="3"/>
      <c r="AI864" s="3"/>
    </row>
    <row r="865" spans="1:35" ht="12.75">
      <c r="A865" s="3"/>
      <c r="B865" s="3"/>
      <c r="C865" s="3"/>
      <c r="D865" s="3"/>
      <c r="E865" s="3"/>
      <c r="F865" s="3"/>
      <c r="G865" s="156"/>
      <c r="H865" s="3"/>
      <c r="I865" s="3"/>
      <c r="J865" s="3"/>
      <c r="K865" s="3"/>
      <c r="L865" s="3"/>
      <c r="M865" s="4"/>
      <c r="N865" s="319"/>
      <c r="O865" s="157"/>
      <c r="P865" s="3"/>
      <c r="Q865" s="4"/>
      <c r="R865" s="4"/>
      <c r="S865" s="4"/>
      <c r="T865" s="4"/>
      <c r="U865" s="3"/>
      <c r="V865" s="3"/>
      <c r="W865" s="3"/>
      <c r="X865" s="3"/>
      <c r="Y865" s="3"/>
      <c r="Z865" s="3"/>
      <c r="AA865" s="3"/>
      <c r="AB865" s="3"/>
      <c r="AC865" s="3"/>
      <c r="AD865" s="3"/>
      <c r="AE865" s="3"/>
      <c r="AF865" s="3"/>
      <c r="AG865" s="3"/>
      <c r="AH865" s="3"/>
      <c r="AI865" s="3"/>
    </row>
    <row r="866" spans="1:35" ht="12.75">
      <c r="A866" s="3"/>
      <c r="B866" s="3"/>
      <c r="C866" s="3"/>
      <c r="D866" s="3"/>
      <c r="E866" s="3"/>
      <c r="F866" s="3"/>
      <c r="G866" s="156"/>
      <c r="H866" s="3"/>
      <c r="I866" s="3"/>
      <c r="J866" s="3"/>
      <c r="K866" s="3"/>
      <c r="L866" s="3"/>
      <c r="M866" s="4"/>
      <c r="N866" s="319"/>
      <c r="O866" s="157"/>
      <c r="P866" s="3"/>
      <c r="Q866" s="4"/>
      <c r="R866" s="4"/>
      <c r="S866" s="4"/>
      <c r="T866" s="4"/>
      <c r="U866" s="3"/>
      <c r="V866" s="3"/>
      <c r="W866" s="3"/>
      <c r="X866" s="3"/>
      <c r="Y866" s="3"/>
      <c r="Z866" s="3"/>
      <c r="AA866" s="3"/>
      <c r="AB866" s="3"/>
      <c r="AC866" s="3"/>
      <c r="AD866" s="3"/>
      <c r="AE866" s="3"/>
      <c r="AF866" s="3"/>
      <c r="AG866" s="3"/>
      <c r="AH866" s="3"/>
      <c r="AI866" s="3"/>
    </row>
    <row r="867" spans="1:35" ht="12.75">
      <c r="A867" s="3"/>
      <c r="B867" s="3"/>
      <c r="C867" s="3"/>
      <c r="D867" s="3"/>
      <c r="E867" s="3"/>
      <c r="F867" s="3"/>
      <c r="G867" s="156"/>
      <c r="H867" s="3"/>
      <c r="I867" s="3"/>
      <c r="J867" s="3"/>
      <c r="K867" s="3"/>
      <c r="L867" s="3"/>
      <c r="M867" s="4"/>
      <c r="N867" s="319"/>
      <c r="O867" s="157"/>
      <c r="P867" s="3"/>
      <c r="Q867" s="4"/>
      <c r="R867" s="4"/>
      <c r="S867" s="4"/>
      <c r="T867" s="4"/>
      <c r="U867" s="3"/>
      <c r="V867" s="3"/>
      <c r="W867" s="3"/>
      <c r="X867" s="3"/>
      <c r="Y867" s="3"/>
      <c r="Z867" s="3"/>
      <c r="AA867" s="3"/>
      <c r="AB867" s="3"/>
      <c r="AC867" s="3"/>
      <c r="AD867" s="3"/>
      <c r="AE867" s="3"/>
      <c r="AF867" s="3"/>
      <c r="AG867" s="3"/>
      <c r="AH867" s="3"/>
      <c r="AI867" s="3"/>
    </row>
    <row r="868" spans="1:35" ht="12.75">
      <c r="A868" s="3"/>
      <c r="B868" s="3"/>
      <c r="C868" s="3"/>
      <c r="D868" s="3"/>
      <c r="E868" s="3"/>
      <c r="F868" s="3"/>
      <c r="G868" s="156"/>
      <c r="H868" s="3"/>
      <c r="I868" s="3"/>
      <c r="J868" s="3"/>
      <c r="K868" s="3"/>
      <c r="L868" s="3"/>
      <c r="M868" s="4"/>
      <c r="N868" s="319"/>
      <c r="O868" s="157"/>
      <c r="P868" s="3"/>
      <c r="Q868" s="4"/>
      <c r="R868" s="4"/>
      <c r="S868" s="4"/>
      <c r="T868" s="4"/>
      <c r="U868" s="3"/>
      <c r="V868" s="3"/>
      <c r="W868" s="3"/>
      <c r="X868" s="3"/>
      <c r="Y868" s="3"/>
      <c r="Z868" s="3"/>
      <c r="AA868" s="3"/>
      <c r="AB868" s="3"/>
      <c r="AC868" s="3"/>
      <c r="AD868" s="3"/>
      <c r="AE868" s="3"/>
      <c r="AF868" s="3"/>
      <c r="AG868" s="3"/>
      <c r="AH868" s="3"/>
      <c r="AI868" s="3"/>
    </row>
    <row r="869" spans="1:35" ht="12.75">
      <c r="A869" s="3"/>
      <c r="B869" s="3"/>
      <c r="C869" s="3"/>
      <c r="D869" s="3"/>
      <c r="E869" s="3"/>
      <c r="F869" s="3"/>
      <c r="G869" s="156"/>
      <c r="H869" s="3"/>
      <c r="I869" s="3"/>
      <c r="J869" s="3"/>
      <c r="K869" s="3"/>
      <c r="L869" s="3"/>
      <c r="M869" s="4"/>
      <c r="N869" s="319"/>
      <c r="O869" s="157"/>
      <c r="P869" s="3"/>
      <c r="Q869" s="4"/>
      <c r="R869" s="4"/>
      <c r="S869" s="4"/>
      <c r="T869" s="4"/>
      <c r="U869" s="3"/>
      <c r="V869" s="3"/>
      <c r="W869" s="3"/>
      <c r="X869" s="3"/>
      <c r="Y869" s="3"/>
      <c r="Z869" s="3"/>
      <c r="AA869" s="3"/>
      <c r="AB869" s="3"/>
      <c r="AC869" s="3"/>
      <c r="AD869" s="3"/>
      <c r="AE869" s="3"/>
      <c r="AF869" s="3"/>
      <c r="AG869" s="3"/>
      <c r="AH869" s="3"/>
      <c r="AI869" s="3"/>
    </row>
    <row r="870" spans="1:35" ht="12.75">
      <c r="A870" s="3"/>
      <c r="B870" s="3"/>
      <c r="C870" s="3"/>
      <c r="D870" s="3"/>
      <c r="E870" s="3"/>
      <c r="F870" s="3"/>
      <c r="G870" s="156"/>
      <c r="H870" s="3"/>
      <c r="I870" s="3"/>
      <c r="J870" s="3"/>
      <c r="K870" s="3"/>
      <c r="L870" s="3"/>
      <c r="M870" s="4"/>
      <c r="N870" s="319"/>
      <c r="O870" s="157"/>
      <c r="P870" s="3"/>
      <c r="Q870" s="4"/>
      <c r="R870" s="4"/>
      <c r="S870" s="4"/>
      <c r="T870" s="4"/>
      <c r="U870" s="3"/>
      <c r="V870" s="3"/>
      <c r="W870" s="3"/>
      <c r="X870" s="3"/>
      <c r="Y870" s="3"/>
      <c r="Z870" s="3"/>
      <c r="AA870" s="3"/>
      <c r="AB870" s="3"/>
      <c r="AC870" s="3"/>
      <c r="AD870" s="3"/>
      <c r="AE870" s="3"/>
      <c r="AF870" s="3"/>
      <c r="AG870" s="3"/>
      <c r="AH870" s="3"/>
      <c r="AI870" s="3"/>
    </row>
    <row r="871" spans="1:35" ht="12.75">
      <c r="A871" s="3"/>
      <c r="B871" s="3"/>
      <c r="C871" s="3"/>
      <c r="D871" s="3"/>
      <c r="E871" s="3"/>
      <c r="F871" s="3"/>
      <c r="G871" s="156"/>
      <c r="H871" s="3"/>
      <c r="I871" s="3"/>
      <c r="J871" s="3"/>
      <c r="K871" s="3"/>
      <c r="L871" s="3"/>
      <c r="M871" s="4"/>
      <c r="N871" s="319"/>
      <c r="O871" s="157"/>
      <c r="P871" s="3"/>
      <c r="Q871" s="4"/>
      <c r="R871" s="4"/>
      <c r="S871" s="4"/>
      <c r="T871" s="4"/>
      <c r="U871" s="3"/>
      <c r="V871" s="3"/>
      <c r="W871" s="3"/>
      <c r="X871" s="3"/>
      <c r="Y871" s="3"/>
      <c r="Z871" s="3"/>
      <c r="AA871" s="3"/>
      <c r="AB871" s="3"/>
      <c r="AC871" s="3"/>
      <c r="AD871" s="3"/>
      <c r="AE871" s="3"/>
      <c r="AF871" s="3"/>
      <c r="AG871" s="3"/>
      <c r="AH871" s="3"/>
      <c r="AI871" s="3"/>
    </row>
    <row r="872" spans="1:35" ht="12.75">
      <c r="A872" s="3"/>
      <c r="B872" s="3"/>
      <c r="C872" s="3"/>
      <c r="D872" s="3"/>
      <c r="E872" s="3"/>
      <c r="F872" s="3"/>
      <c r="G872" s="156"/>
      <c r="H872" s="3"/>
      <c r="I872" s="3"/>
      <c r="J872" s="3"/>
      <c r="K872" s="3"/>
      <c r="L872" s="3"/>
      <c r="M872" s="4"/>
      <c r="N872" s="319"/>
      <c r="O872" s="157"/>
      <c r="P872" s="3"/>
      <c r="Q872" s="4"/>
      <c r="R872" s="4"/>
      <c r="S872" s="4"/>
      <c r="T872" s="4"/>
      <c r="U872" s="3"/>
      <c r="V872" s="3"/>
      <c r="W872" s="3"/>
      <c r="X872" s="3"/>
      <c r="Y872" s="3"/>
      <c r="Z872" s="3"/>
      <c r="AA872" s="3"/>
      <c r="AB872" s="3"/>
      <c r="AC872" s="3"/>
      <c r="AD872" s="3"/>
      <c r="AE872" s="3"/>
      <c r="AF872" s="3"/>
      <c r="AG872" s="3"/>
      <c r="AH872" s="3"/>
      <c r="AI872" s="3"/>
    </row>
    <row r="873" spans="1:35" ht="12.75">
      <c r="A873" s="3"/>
      <c r="B873" s="3"/>
      <c r="C873" s="3"/>
      <c r="D873" s="3"/>
      <c r="E873" s="3"/>
      <c r="F873" s="3"/>
      <c r="G873" s="156"/>
      <c r="H873" s="3"/>
      <c r="I873" s="3"/>
      <c r="J873" s="3"/>
      <c r="K873" s="3"/>
      <c r="L873" s="3"/>
      <c r="M873" s="4"/>
      <c r="N873" s="319"/>
      <c r="O873" s="157"/>
      <c r="P873" s="3"/>
      <c r="Q873" s="4"/>
      <c r="R873" s="4"/>
      <c r="S873" s="4"/>
      <c r="T873" s="4"/>
      <c r="U873" s="3"/>
      <c r="V873" s="3"/>
      <c r="W873" s="3"/>
      <c r="X873" s="3"/>
      <c r="Y873" s="3"/>
      <c r="Z873" s="3"/>
      <c r="AA873" s="3"/>
      <c r="AB873" s="3"/>
      <c r="AC873" s="3"/>
      <c r="AD873" s="3"/>
      <c r="AE873" s="3"/>
      <c r="AF873" s="3"/>
      <c r="AG873" s="3"/>
      <c r="AH873" s="3"/>
      <c r="AI873" s="3"/>
    </row>
    <row r="874" spans="1:35" ht="12.75">
      <c r="A874" s="3"/>
      <c r="B874" s="3"/>
      <c r="C874" s="3"/>
      <c r="D874" s="3"/>
      <c r="E874" s="3"/>
      <c r="F874" s="3"/>
      <c r="G874" s="156"/>
      <c r="H874" s="3"/>
      <c r="I874" s="3"/>
      <c r="J874" s="3"/>
      <c r="K874" s="3"/>
      <c r="L874" s="3"/>
      <c r="M874" s="4"/>
      <c r="N874" s="319"/>
      <c r="O874" s="157"/>
      <c r="P874" s="3"/>
      <c r="Q874" s="4"/>
      <c r="R874" s="4"/>
      <c r="S874" s="4"/>
      <c r="T874" s="4"/>
      <c r="U874" s="3"/>
      <c r="V874" s="3"/>
      <c r="W874" s="3"/>
      <c r="X874" s="3"/>
      <c r="Y874" s="3"/>
      <c r="Z874" s="3"/>
      <c r="AA874" s="3"/>
      <c r="AB874" s="3"/>
      <c r="AC874" s="3"/>
      <c r="AD874" s="3"/>
      <c r="AE874" s="3"/>
      <c r="AF874" s="3"/>
      <c r="AG874" s="3"/>
      <c r="AH874" s="3"/>
      <c r="AI874" s="3"/>
    </row>
    <row r="875" spans="1:35" ht="12.75">
      <c r="A875" s="3"/>
      <c r="B875" s="3"/>
      <c r="C875" s="3"/>
      <c r="D875" s="3"/>
      <c r="E875" s="3"/>
      <c r="F875" s="3"/>
      <c r="G875" s="156"/>
      <c r="H875" s="3"/>
      <c r="I875" s="3"/>
      <c r="J875" s="3"/>
      <c r="K875" s="3"/>
      <c r="L875" s="3"/>
      <c r="M875" s="4"/>
      <c r="N875" s="319"/>
      <c r="O875" s="157"/>
      <c r="P875" s="3"/>
      <c r="Q875" s="4"/>
      <c r="R875" s="4"/>
      <c r="S875" s="4"/>
      <c r="T875" s="4"/>
      <c r="U875" s="3"/>
      <c r="V875" s="3"/>
      <c r="W875" s="3"/>
      <c r="X875" s="3"/>
      <c r="Y875" s="3"/>
      <c r="Z875" s="3"/>
      <c r="AA875" s="3"/>
      <c r="AB875" s="3"/>
      <c r="AC875" s="3"/>
      <c r="AD875" s="3"/>
      <c r="AE875" s="3"/>
      <c r="AF875" s="3"/>
      <c r="AG875" s="3"/>
      <c r="AH875" s="3"/>
      <c r="AI875" s="3"/>
    </row>
    <row r="876" spans="1:35" ht="12.75">
      <c r="A876" s="3"/>
      <c r="B876" s="3"/>
      <c r="C876" s="3"/>
      <c r="D876" s="3"/>
      <c r="E876" s="3"/>
      <c r="F876" s="3"/>
      <c r="G876" s="156"/>
      <c r="H876" s="3"/>
      <c r="I876" s="3"/>
      <c r="J876" s="3"/>
      <c r="K876" s="3"/>
      <c r="L876" s="3"/>
      <c r="M876" s="4"/>
      <c r="N876" s="319"/>
      <c r="O876" s="157"/>
      <c r="P876" s="3"/>
      <c r="Q876" s="4"/>
      <c r="R876" s="4"/>
      <c r="S876" s="4"/>
      <c r="T876" s="4"/>
      <c r="U876" s="3"/>
      <c r="V876" s="3"/>
      <c r="W876" s="3"/>
      <c r="X876" s="3"/>
      <c r="Y876" s="3"/>
      <c r="Z876" s="3"/>
      <c r="AA876" s="3"/>
      <c r="AB876" s="3"/>
      <c r="AC876" s="3"/>
      <c r="AD876" s="3"/>
      <c r="AE876" s="3"/>
      <c r="AF876" s="3"/>
      <c r="AG876" s="3"/>
      <c r="AH876" s="3"/>
      <c r="AI876" s="3"/>
    </row>
    <row r="877" spans="1:35" ht="12.75">
      <c r="A877" s="3"/>
      <c r="B877" s="3"/>
      <c r="C877" s="3"/>
      <c r="D877" s="3"/>
      <c r="E877" s="3"/>
      <c r="F877" s="3"/>
      <c r="G877" s="156"/>
      <c r="H877" s="3"/>
      <c r="I877" s="3"/>
      <c r="J877" s="3"/>
      <c r="K877" s="3"/>
      <c r="L877" s="3"/>
      <c r="M877" s="4"/>
      <c r="N877" s="319"/>
      <c r="O877" s="157"/>
      <c r="P877" s="3"/>
      <c r="Q877" s="4"/>
      <c r="R877" s="4"/>
      <c r="S877" s="4"/>
      <c r="T877" s="4"/>
      <c r="U877" s="3"/>
      <c r="V877" s="3"/>
      <c r="W877" s="3"/>
      <c r="X877" s="3"/>
      <c r="Y877" s="3"/>
      <c r="Z877" s="3"/>
      <c r="AA877" s="3"/>
      <c r="AB877" s="3"/>
      <c r="AC877" s="3"/>
      <c r="AD877" s="3"/>
      <c r="AE877" s="3"/>
      <c r="AF877" s="3"/>
      <c r="AG877" s="3"/>
      <c r="AH877" s="3"/>
      <c r="AI877" s="3"/>
    </row>
    <row r="878" spans="1:35" ht="12.75">
      <c r="A878" s="3"/>
      <c r="B878" s="3"/>
      <c r="C878" s="3"/>
      <c r="D878" s="3"/>
      <c r="E878" s="3"/>
      <c r="F878" s="3"/>
      <c r="G878" s="156"/>
      <c r="H878" s="3"/>
      <c r="I878" s="3"/>
      <c r="J878" s="3"/>
      <c r="K878" s="3"/>
      <c r="L878" s="3"/>
      <c r="M878" s="4"/>
      <c r="N878" s="319"/>
      <c r="O878" s="157"/>
      <c r="P878" s="3"/>
      <c r="Q878" s="4"/>
      <c r="R878" s="4"/>
      <c r="S878" s="4"/>
      <c r="T878" s="4"/>
      <c r="U878" s="3"/>
      <c r="V878" s="3"/>
      <c r="W878" s="3"/>
      <c r="X878" s="3"/>
      <c r="Y878" s="3"/>
      <c r="Z878" s="3"/>
      <c r="AA878" s="3"/>
      <c r="AB878" s="3"/>
      <c r="AC878" s="3"/>
      <c r="AD878" s="3"/>
      <c r="AE878" s="3"/>
      <c r="AF878" s="3"/>
      <c r="AG878" s="3"/>
      <c r="AH878" s="3"/>
      <c r="AI878" s="3"/>
    </row>
    <row r="879" spans="1:35" ht="12.75">
      <c r="A879" s="3"/>
      <c r="B879" s="3"/>
      <c r="C879" s="3"/>
      <c r="D879" s="3"/>
      <c r="E879" s="3"/>
      <c r="F879" s="3"/>
      <c r="G879" s="156"/>
      <c r="H879" s="3"/>
      <c r="I879" s="3"/>
      <c r="J879" s="3"/>
      <c r="K879" s="3"/>
      <c r="L879" s="3"/>
      <c r="M879" s="4"/>
      <c r="N879" s="319"/>
      <c r="O879" s="157"/>
      <c r="P879" s="3"/>
      <c r="Q879" s="4"/>
      <c r="R879" s="4"/>
      <c r="S879" s="4"/>
      <c r="T879" s="4"/>
      <c r="U879" s="3"/>
      <c r="V879" s="3"/>
      <c r="W879" s="3"/>
      <c r="X879" s="3"/>
      <c r="Y879" s="3"/>
      <c r="Z879" s="3"/>
      <c r="AA879" s="3"/>
      <c r="AB879" s="3"/>
      <c r="AC879" s="3"/>
      <c r="AD879" s="3"/>
      <c r="AE879" s="3"/>
      <c r="AF879" s="3"/>
      <c r="AG879" s="3"/>
      <c r="AH879" s="3"/>
      <c r="AI879" s="3"/>
    </row>
    <row r="880" spans="1:35" ht="12.75">
      <c r="A880" s="3"/>
      <c r="B880" s="3"/>
      <c r="C880" s="3"/>
      <c r="D880" s="3"/>
      <c r="E880" s="3"/>
      <c r="F880" s="3"/>
      <c r="G880" s="156"/>
      <c r="H880" s="3"/>
      <c r="I880" s="3"/>
      <c r="J880" s="3"/>
      <c r="K880" s="3"/>
      <c r="L880" s="3"/>
      <c r="M880" s="4"/>
      <c r="N880" s="319"/>
      <c r="O880" s="157"/>
      <c r="P880" s="3"/>
      <c r="Q880" s="4"/>
      <c r="R880" s="4"/>
      <c r="S880" s="4"/>
      <c r="T880" s="4"/>
      <c r="U880" s="3"/>
      <c r="V880" s="3"/>
      <c r="W880" s="3"/>
      <c r="X880" s="3"/>
      <c r="Y880" s="3"/>
      <c r="Z880" s="3"/>
      <c r="AA880" s="3"/>
      <c r="AB880" s="3"/>
      <c r="AC880" s="3"/>
      <c r="AD880" s="3"/>
      <c r="AE880" s="3"/>
      <c r="AF880" s="3"/>
      <c r="AG880" s="3"/>
      <c r="AH880" s="3"/>
      <c r="AI880" s="3"/>
    </row>
    <row r="881" spans="1:35" ht="12.75">
      <c r="A881" s="3"/>
      <c r="B881" s="3"/>
      <c r="C881" s="3"/>
      <c r="D881" s="3"/>
      <c r="E881" s="3"/>
      <c r="F881" s="3"/>
      <c r="G881" s="156"/>
      <c r="H881" s="3"/>
      <c r="I881" s="3"/>
      <c r="J881" s="3"/>
      <c r="K881" s="3"/>
      <c r="L881" s="3"/>
      <c r="M881" s="4"/>
      <c r="N881" s="319"/>
      <c r="O881" s="157"/>
      <c r="P881" s="3"/>
      <c r="Q881" s="4"/>
      <c r="R881" s="4"/>
      <c r="S881" s="4"/>
      <c r="T881" s="4"/>
      <c r="U881" s="3"/>
      <c r="V881" s="3"/>
      <c r="W881" s="3"/>
      <c r="X881" s="3"/>
      <c r="Y881" s="3"/>
      <c r="Z881" s="3"/>
      <c r="AA881" s="3"/>
      <c r="AB881" s="3"/>
      <c r="AC881" s="3"/>
      <c r="AD881" s="3"/>
      <c r="AE881" s="3"/>
      <c r="AF881" s="3"/>
      <c r="AG881" s="3"/>
      <c r="AH881" s="3"/>
      <c r="AI881" s="3"/>
    </row>
    <row r="882" spans="1:35" ht="12.75">
      <c r="A882" s="3"/>
      <c r="B882" s="3"/>
      <c r="C882" s="3"/>
      <c r="D882" s="3"/>
      <c r="E882" s="3"/>
      <c r="F882" s="3"/>
      <c r="G882" s="156"/>
      <c r="H882" s="3"/>
      <c r="I882" s="3"/>
      <c r="J882" s="3"/>
      <c r="K882" s="3"/>
      <c r="L882" s="3"/>
      <c r="M882" s="4"/>
      <c r="N882" s="319"/>
      <c r="O882" s="157"/>
      <c r="P882" s="3"/>
      <c r="Q882" s="4"/>
      <c r="R882" s="4"/>
      <c r="S882" s="4"/>
      <c r="T882" s="4"/>
      <c r="U882" s="3"/>
      <c r="V882" s="3"/>
      <c r="W882" s="3"/>
      <c r="X882" s="3"/>
      <c r="Y882" s="3"/>
      <c r="Z882" s="3"/>
      <c r="AA882" s="3"/>
      <c r="AB882" s="3"/>
      <c r="AC882" s="3"/>
      <c r="AD882" s="3"/>
      <c r="AE882" s="3"/>
      <c r="AF882" s="3"/>
      <c r="AG882" s="3"/>
      <c r="AH882" s="3"/>
      <c r="AI882" s="3"/>
    </row>
    <row r="883" spans="1:35" ht="12.75">
      <c r="A883" s="3"/>
      <c r="B883" s="3"/>
      <c r="C883" s="3"/>
      <c r="D883" s="3"/>
      <c r="E883" s="3"/>
      <c r="F883" s="3"/>
      <c r="G883" s="156"/>
      <c r="H883" s="3"/>
      <c r="I883" s="3"/>
      <c r="J883" s="3"/>
      <c r="K883" s="3"/>
      <c r="L883" s="3"/>
      <c r="M883" s="4"/>
      <c r="N883" s="319"/>
      <c r="O883" s="157"/>
      <c r="P883" s="3"/>
      <c r="Q883" s="4"/>
      <c r="R883" s="4"/>
      <c r="S883" s="4"/>
      <c r="T883" s="4"/>
      <c r="U883" s="3"/>
      <c r="V883" s="3"/>
      <c r="W883" s="3"/>
      <c r="X883" s="3"/>
      <c r="Y883" s="3"/>
      <c r="Z883" s="3"/>
      <c r="AA883" s="3"/>
      <c r="AB883" s="3"/>
      <c r="AC883" s="3"/>
      <c r="AD883" s="3"/>
      <c r="AE883" s="3"/>
      <c r="AF883" s="3"/>
      <c r="AG883" s="3"/>
      <c r="AH883" s="3"/>
      <c r="AI883" s="3"/>
    </row>
    <row r="884" spans="1:35" ht="12.75">
      <c r="A884" s="3"/>
      <c r="B884" s="3"/>
      <c r="C884" s="3"/>
      <c r="D884" s="3"/>
      <c r="E884" s="3"/>
      <c r="F884" s="3"/>
      <c r="G884" s="156"/>
      <c r="H884" s="3"/>
      <c r="I884" s="3"/>
      <c r="J884" s="3"/>
      <c r="K884" s="3"/>
      <c r="L884" s="3"/>
      <c r="M884" s="4"/>
      <c r="N884" s="319"/>
      <c r="O884" s="157"/>
      <c r="P884" s="3"/>
      <c r="Q884" s="4"/>
      <c r="R884" s="4"/>
      <c r="S884" s="4"/>
      <c r="T884" s="4"/>
      <c r="U884" s="3"/>
      <c r="V884" s="3"/>
      <c r="W884" s="3"/>
      <c r="X884" s="3"/>
      <c r="Y884" s="3"/>
      <c r="Z884" s="3"/>
      <c r="AA884" s="3"/>
      <c r="AB884" s="3"/>
      <c r="AC884" s="3"/>
      <c r="AD884" s="3"/>
      <c r="AE884" s="3"/>
      <c r="AF884" s="3"/>
      <c r="AG884" s="3"/>
      <c r="AH884" s="3"/>
      <c r="AI884" s="3"/>
    </row>
    <row r="885" spans="1:35" ht="12.75">
      <c r="A885" s="3"/>
      <c r="B885" s="3"/>
      <c r="C885" s="3"/>
      <c r="D885" s="3"/>
      <c r="E885" s="3"/>
      <c r="F885" s="3"/>
      <c r="G885" s="156"/>
      <c r="H885" s="3"/>
      <c r="I885" s="3"/>
      <c r="J885" s="3"/>
      <c r="K885" s="3"/>
      <c r="L885" s="3"/>
      <c r="M885" s="4"/>
      <c r="N885" s="319"/>
      <c r="O885" s="157"/>
      <c r="P885" s="3"/>
      <c r="Q885" s="4"/>
      <c r="R885" s="4"/>
      <c r="S885" s="4"/>
      <c r="T885" s="4"/>
      <c r="U885" s="3"/>
      <c r="V885" s="3"/>
      <c r="W885" s="3"/>
      <c r="X885" s="3"/>
      <c r="Y885" s="3"/>
      <c r="Z885" s="3"/>
      <c r="AA885" s="3"/>
      <c r="AB885" s="3"/>
      <c r="AC885" s="3"/>
      <c r="AD885" s="3"/>
      <c r="AE885" s="3"/>
      <c r="AF885" s="3"/>
      <c r="AG885" s="3"/>
      <c r="AH885" s="3"/>
      <c r="AI885" s="3"/>
    </row>
    <row r="886" spans="1:35" ht="12.75">
      <c r="A886" s="3"/>
      <c r="B886" s="3"/>
      <c r="C886" s="3"/>
      <c r="D886" s="3"/>
      <c r="E886" s="3"/>
      <c r="F886" s="3"/>
      <c r="G886" s="156"/>
      <c r="H886" s="3"/>
      <c r="I886" s="3"/>
      <c r="J886" s="3"/>
      <c r="K886" s="3"/>
      <c r="L886" s="3"/>
      <c r="M886" s="4"/>
      <c r="N886" s="319"/>
      <c r="O886" s="157"/>
      <c r="P886" s="3"/>
      <c r="Q886" s="4"/>
      <c r="R886" s="4"/>
      <c r="S886" s="4"/>
      <c r="T886" s="4"/>
      <c r="U886" s="3"/>
      <c r="V886" s="3"/>
      <c r="W886" s="3"/>
      <c r="X886" s="3"/>
      <c r="Y886" s="3"/>
      <c r="Z886" s="3"/>
      <c r="AA886" s="3"/>
      <c r="AB886" s="3"/>
      <c r="AC886" s="3"/>
      <c r="AD886" s="3"/>
      <c r="AE886" s="3"/>
      <c r="AF886" s="3"/>
      <c r="AG886" s="3"/>
      <c r="AH886" s="3"/>
      <c r="AI886" s="3"/>
    </row>
    <row r="887" spans="1:35" ht="12.75">
      <c r="A887" s="3"/>
      <c r="B887" s="3"/>
      <c r="C887" s="3"/>
      <c r="D887" s="3"/>
      <c r="E887" s="3"/>
      <c r="F887" s="3"/>
      <c r="G887" s="156"/>
      <c r="H887" s="3"/>
      <c r="I887" s="3"/>
      <c r="J887" s="3"/>
      <c r="K887" s="3"/>
      <c r="L887" s="3"/>
      <c r="M887" s="4"/>
      <c r="N887" s="319"/>
      <c r="O887" s="157"/>
      <c r="P887" s="3"/>
      <c r="Q887" s="4"/>
      <c r="R887" s="4"/>
      <c r="S887" s="4"/>
      <c r="T887" s="4"/>
      <c r="U887" s="3"/>
      <c r="V887" s="3"/>
      <c r="W887" s="3"/>
      <c r="X887" s="3"/>
      <c r="Y887" s="3"/>
      <c r="Z887" s="3"/>
      <c r="AA887" s="3"/>
      <c r="AB887" s="3"/>
      <c r="AC887" s="3"/>
      <c r="AD887" s="3"/>
      <c r="AE887" s="3"/>
      <c r="AF887" s="3"/>
      <c r="AG887" s="3"/>
      <c r="AH887" s="3"/>
      <c r="AI887" s="3"/>
    </row>
    <row r="888" spans="1:35" ht="12.75">
      <c r="A888" s="3"/>
      <c r="B888" s="3"/>
      <c r="C888" s="3"/>
      <c r="D888" s="3"/>
      <c r="E888" s="3"/>
      <c r="F888" s="3"/>
      <c r="G888" s="156"/>
      <c r="H888" s="3"/>
      <c r="I888" s="3"/>
      <c r="J888" s="3"/>
      <c r="K888" s="3"/>
      <c r="L888" s="3"/>
      <c r="M888" s="4"/>
      <c r="N888" s="319"/>
      <c r="O888" s="157"/>
      <c r="P888" s="3"/>
      <c r="Q888" s="4"/>
      <c r="R888" s="4"/>
      <c r="S888" s="4"/>
      <c r="T888" s="4"/>
      <c r="U888" s="3"/>
      <c r="V888" s="3"/>
      <c r="W888" s="3"/>
      <c r="X888" s="3"/>
      <c r="Y888" s="3"/>
      <c r="Z888" s="3"/>
      <c r="AA888" s="3"/>
      <c r="AB888" s="3"/>
      <c r="AC888" s="3"/>
      <c r="AD888" s="3"/>
      <c r="AE888" s="3"/>
      <c r="AF888" s="3"/>
      <c r="AG888" s="3"/>
      <c r="AH888" s="3"/>
      <c r="AI888" s="3"/>
    </row>
    <row r="889" spans="1:35" ht="12.75">
      <c r="A889" s="3"/>
      <c r="B889" s="3"/>
      <c r="C889" s="3"/>
      <c r="D889" s="3"/>
      <c r="E889" s="3"/>
      <c r="F889" s="3"/>
      <c r="G889" s="156"/>
      <c r="H889" s="3"/>
      <c r="I889" s="3"/>
      <c r="J889" s="3"/>
      <c r="K889" s="3"/>
      <c r="L889" s="3"/>
      <c r="M889" s="4"/>
      <c r="N889" s="319"/>
      <c r="O889" s="157"/>
      <c r="P889" s="3"/>
      <c r="Q889" s="4"/>
      <c r="R889" s="4"/>
      <c r="S889" s="4"/>
      <c r="T889" s="4"/>
      <c r="U889" s="3"/>
      <c r="V889" s="3"/>
      <c r="W889" s="3"/>
      <c r="X889" s="3"/>
      <c r="Y889" s="3"/>
      <c r="Z889" s="3"/>
      <c r="AA889" s="3"/>
      <c r="AB889" s="3"/>
      <c r="AC889" s="3"/>
      <c r="AD889" s="3"/>
      <c r="AE889" s="3"/>
      <c r="AF889" s="3"/>
      <c r="AG889" s="3"/>
      <c r="AH889" s="3"/>
      <c r="AI889" s="3"/>
    </row>
    <row r="890" spans="1:35" ht="12.75">
      <c r="A890" s="3"/>
      <c r="B890" s="3"/>
      <c r="C890" s="3"/>
      <c r="D890" s="3"/>
      <c r="E890" s="3"/>
      <c r="F890" s="3"/>
      <c r="G890" s="156"/>
      <c r="H890" s="3"/>
      <c r="I890" s="3"/>
      <c r="J890" s="3"/>
      <c r="K890" s="3"/>
      <c r="L890" s="3"/>
      <c r="M890" s="4"/>
      <c r="N890" s="319"/>
      <c r="O890" s="157"/>
      <c r="P890" s="3"/>
      <c r="Q890" s="4"/>
      <c r="R890" s="4"/>
      <c r="S890" s="4"/>
      <c r="T890" s="4"/>
      <c r="U890" s="3"/>
      <c r="V890" s="3"/>
      <c r="W890" s="3"/>
      <c r="X890" s="3"/>
      <c r="Y890" s="3"/>
      <c r="Z890" s="3"/>
      <c r="AA890" s="3"/>
      <c r="AB890" s="3"/>
      <c r="AC890" s="3"/>
      <c r="AD890" s="3"/>
      <c r="AE890" s="3"/>
      <c r="AF890" s="3"/>
      <c r="AG890" s="3"/>
      <c r="AH890" s="3"/>
      <c r="AI890" s="3"/>
    </row>
    <row r="891" spans="1:35" ht="12.75">
      <c r="A891" s="3"/>
      <c r="B891" s="3"/>
      <c r="C891" s="3"/>
      <c r="D891" s="3"/>
      <c r="E891" s="3"/>
      <c r="F891" s="3"/>
      <c r="G891" s="156"/>
      <c r="H891" s="3"/>
      <c r="I891" s="3"/>
      <c r="J891" s="3"/>
      <c r="K891" s="3"/>
      <c r="L891" s="3"/>
      <c r="M891" s="4"/>
      <c r="N891" s="319"/>
      <c r="O891" s="157"/>
      <c r="P891" s="3"/>
      <c r="Q891" s="4"/>
      <c r="R891" s="4"/>
      <c r="S891" s="4"/>
      <c r="T891" s="4"/>
      <c r="U891" s="3"/>
      <c r="V891" s="3"/>
      <c r="W891" s="3"/>
      <c r="X891" s="3"/>
      <c r="Y891" s="3"/>
      <c r="Z891" s="3"/>
      <c r="AA891" s="3"/>
      <c r="AB891" s="3"/>
      <c r="AC891" s="3"/>
      <c r="AD891" s="3"/>
      <c r="AE891" s="3"/>
      <c r="AF891" s="3"/>
      <c r="AG891" s="3"/>
      <c r="AH891" s="3"/>
      <c r="AI891" s="3"/>
    </row>
    <row r="892" spans="1:35" ht="12.75">
      <c r="A892" s="3"/>
      <c r="B892" s="3"/>
      <c r="C892" s="3"/>
      <c r="D892" s="3"/>
      <c r="E892" s="3"/>
      <c r="F892" s="3"/>
      <c r="G892" s="156"/>
      <c r="H892" s="3"/>
      <c r="I892" s="3"/>
      <c r="J892" s="3"/>
      <c r="K892" s="3"/>
      <c r="L892" s="3"/>
      <c r="M892" s="4"/>
      <c r="N892" s="319"/>
      <c r="O892" s="157"/>
      <c r="P892" s="3"/>
      <c r="Q892" s="4"/>
      <c r="R892" s="4"/>
      <c r="S892" s="4"/>
      <c r="T892" s="4"/>
      <c r="U892" s="3"/>
      <c r="V892" s="3"/>
      <c r="W892" s="3"/>
      <c r="X892" s="3"/>
      <c r="Y892" s="3"/>
      <c r="Z892" s="3"/>
      <c r="AA892" s="3"/>
      <c r="AB892" s="3"/>
      <c r="AC892" s="3"/>
      <c r="AD892" s="3"/>
      <c r="AE892" s="3"/>
      <c r="AF892" s="3"/>
      <c r="AG892" s="3"/>
      <c r="AH892" s="3"/>
      <c r="AI892" s="3"/>
    </row>
    <row r="893" spans="1:35" ht="12.75">
      <c r="A893" s="3"/>
      <c r="B893" s="3"/>
      <c r="C893" s="3"/>
      <c r="D893" s="3"/>
      <c r="E893" s="3"/>
      <c r="F893" s="3"/>
      <c r="G893" s="156"/>
      <c r="H893" s="3"/>
      <c r="I893" s="3"/>
      <c r="J893" s="3"/>
      <c r="K893" s="3"/>
      <c r="L893" s="3"/>
      <c r="M893" s="4"/>
      <c r="N893" s="319"/>
      <c r="O893" s="157"/>
      <c r="P893" s="3"/>
      <c r="Q893" s="4"/>
      <c r="R893" s="4"/>
      <c r="S893" s="4"/>
      <c r="T893" s="4"/>
      <c r="U893" s="3"/>
      <c r="V893" s="3"/>
      <c r="W893" s="3"/>
      <c r="X893" s="3"/>
      <c r="Y893" s="3"/>
      <c r="Z893" s="3"/>
      <c r="AA893" s="3"/>
      <c r="AB893" s="3"/>
      <c r="AC893" s="3"/>
      <c r="AD893" s="3"/>
      <c r="AE893" s="3"/>
      <c r="AF893" s="3"/>
      <c r="AG893" s="3"/>
      <c r="AH893" s="3"/>
      <c r="AI893" s="3"/>
    </row>
    <row r="894" spans="1:35" ht="12.75">
      <c r="A894" s="3"/>
      <c r="B894" s="3"/>
      <c r="C894" s="3"/>
      <c r="D894" s="3"/>
      <c r="E894" s="3"/>
      <c r="F894" s="3"/>
      <c r="G894" s="156"/>
      <c r="H894" s="3"/>
      <c r="I894" s="3"/>
      <c r="J894" s="3"/>
      <c r="K894" s="3"/>
      <c r="L894" s="3"/>
      <c r="M894" s="4"/>
      <c r="N894" s="319"/>
      <c r="O894" s="157"/>
      <c r="P894" s="3"/>
      <c r="Q894" s="4"/>
      <c r="R894" s="4"/>
      <c r="S894" s="4"/>
      <c r="T894" s="4"/>
      <c r="U894" s="3"/>
      <c r="V894" s="3"/>
      <c r="W894" s="3"/>
      <c r="X894" s="3"/>
      <c r="Y894" s="3"/>
      <c r="Z894" s="3"/>
      <c r="AA894" s="3"/>
      <c r="AB894" s="3"/>
      <c r="AC894" s="3"/>
      <c r="AD894" s="3"/>
      <c r="AE894" s="3"/>
      <c r="AF894" s="3"/>
      <c r="AG894" s="3"/>
      <c r="AH894" s="3"/>
      <c r="AI894" s="3"/>
    </row>
    <row r="895" spans="1:35" ht="12.75">
      <c r="A895" s="3"/>
      <c r="B895" s="3"/>
      <c r="C895" s="3"/>
      <c r="D895" s="3"/>
      <c r="E895" s="3"/>
      <c r="F895" s="3"/>
      <c r="G895" s="156"/>
      <c r="H895" s="3"/>
      <c r="I895" s="3"/>
      <c r="J895" s="3"/>
      <c r="K895" s="3"/>
      <c r="L895" s="3"/>
      <c r="M895" s="4"/>
      <c r="N895" s="319"/>
      <c r="O895" s="157"/>
      <c r="P895" s="3"/>
      <c r="Q895" s="4"/>
      <c r="R895" s="4"/>
      <c r="S895" s="4"/>
      <c r="T895" s="4"/>
      <c r="U895" s="3"/>
      <c r="V895" s="3"/>
      <c r="W895" s="3"/>
      <c r="X895" s="3"/>
      <c r="Y895" s="3"/>
      <c r="Z895" s="3"/>
      <c r="AA895" s="3"/>
      <c r="AB895" s="3"/>
      <c r="AC895" s="3"/>
      <c r="AD895" s="3"/>
      <c r="AE895" s="3"/>
      <c r="AF895" s="3"/>
      <c r="AG895" s="3"/>
      <c r="AH895" s="3"/>
      <c r="AI895" s="3"/>
    </row>
    <row r="896" spans="1:35" ht="12.75">
      <c r="A896" s="3"/>
      <c r="B896" s="3"/>
      <c r="C896" s="3"/>
      <c r="D896" s="3"/>
      <c r="E896" s="3"/>
      <c r="F896" s="3"/>
      <c r="G896" s="156"/>
      <c r="H896" s="3"/>
      <c r="I896" s="3"/>
      <c r="J896" s="3"/>
      <c r="K896" s="3"/>
      <c r="L896" s="3"/>
      <c r="M896" s="4"/>
      <c r="N896" s="319"/>
      <c r="O896" s="157"/>
      <c r="P896" s="3"/>
      <c r="Q896" s="4"/>
      <c r="R896" s="4"/>
      <c r="S896" s="4"/>
      <c r="T896" s="4"/>
      <c r="U896" s="3"/>
      <c r="V896" s="3"/>
      <c r="W896" s="3"/>
      <c r="X896" s="3"/>
      <c r="Y896" s="3"/>
      <c r="Z896" s="3"/>
      <c r="AA896" s="3"/>
      <c r="AB896" s="3"/>
      <c r="AC896" s="3"/>
      <c r="AD896" s="3"/>
      <c r="AE896" s="3"/>
      <c r="AF896" s="3"/>
      <c r="AG896" s="3"/>
      <c r="AH896" s="3"/>
      <c r="AI896" s="3"/>
    </row>
    <row r="897" spans="1:35" ht="12.75">
      <c r="A897" s="3"/>
      <c r="B897" s="3"/>
      <c r="C897" s="3"/>
      <c r="D897" s="3"/>
      <c r="E897" s="3"/>
      <c r="F897" s="3"/>
      <c r="G897" s="156"/>
      <c r="H897" s="3"/>
      <c r="I897" s="3"/>
      <c r="J897" s="3"/>
      <c r="K897" s="3"/>
      <c r="L897" s="3"/>
      <c r="M897" s="4"/>
      <c r="N897" s="319"/>
      <c r="O897" s="157"/>
      <c r="P897" s="3"/>
      <c r="Q897" s="4"/>
      <c r="R897" s="4"/>
      <c r="S897" s="4"/>
      <c r="T897" s="4"/>
      <c r="U897" s="3"/>
      <c r="V897" s="3"/>
      <c r="W897" s="3"/>
      <c r="X897" s="3"/>
      <c r="Y897" s="3"/>
      <c r="Z897" s="3"/>
      <c r="AA897" s="3"/>
      <c r="AB897" s="3"/>
      <c r="AC897" s="3"/>
      <c r="AD897" s="3"/>
      <c r="AE897" s="3"/>
      <c r="AF897" s="3"/>
      <c r="AG897" s="3"/>
      <c r="AH897" s="3"/>
      <c r="AI897" s="3"/>
    </row>
    <row r="898" spans="1:35" ht="12.75">
      <c r="A898" s="3"/>
      <c r="B898" s="3"/>
      <c r="C898" s="3"/>
      <c r="D898" s="3"/>
      <c r="E898" s="3"/>
      <c r="F898" s="3"/>
      <c r="G898" s="156"/>
      <c r="H898" s="3"/>
      <c r="I898" s="3"/>
      <c r="J898" s="3"/>
      <c r="K898" s="3"/>
      <c r="L898" s="3"/>
      <c r="M898" s="4"/>
      <c r="N898" s="319"/>
      <c r="O898" s="157"/>
      <c r="P898" s="3"/>
      <c r="Q898" s="4"/>
      <c r="R898" s="4"/>
      <c r="S898" s="4"/>
      <c r="T898" s="4"/>
      <c r="U898" s="3"/>
      <c r="V898" s="3"/>
      <c r="W898" s="3"/>
      <c r="X898" s="3"/>
      <c r="Y898" s="3"/>
      <c r="Z898" s="3"/>
      <c r="AA898" s="3"/>
      <c r="AB898" s="3"/>
      <c r="AC898" s="3"/>
      <c r="AD898" s="3"/>
      <c r="AE898" s="3"/>
      <c r="AF898" s="3"/>
      <c r="AG898" s="3"/>
      <c r="AH898" s="3"/>
      <c r="AI898" s="3"/>
    </row>
    <row r="899" spans="1:35" ht="12.75">
      <c r="A899" s="3"/>
      <c r="B899" s="3"/>
      <c r="C899" s="3"/>
      <c r="D899" s="3"/>
      <c r="E899" s="3"/>
      <c r="F899" s="3"/>
      <c r="G899" s="156"/>
      <c r="H899" s="3"/>
      <c r="I899" s="3"/>
      <c r="J899" s="3"/>
      <c r="K899" s="3"/>
      <c r="L899" s="3"/>
      <c r="M899" s="4"/>
      <c r="N899" s="319"/>
      <c r="O899" s="157"/>
      <c r="P899" s="3"/>
      <c r="Q899" s="4"/>
      <c r="R899" s="4"/>
      <c r="S899" s="4"/>
      <c r="T899" s="4"/>
      <c r="U899" s="3"/>
      <c r="V899" s="3"/>
      <c r="W899" s="3"/>
      <c r="X899" s="3"/>
      <c r="Y899" s="3"/>
      <c r="Z899" s="3"/>
      <c r="AA899" s="3"/>
      <c r="AB899" s="3"/>
      <c r="AC899" s="3"/>
      <c r="AD899" s="3"/>
      <c r="AE899" s="3"/>
      <c r="AF899" s="3"/>
      <c r="AG899" s="3"/>
      <c r="AH899" s="3"/>
      <c r="AI899" s="3"/>
    </row>
    <row r="900" spans="1:35" ht="12.75">
      <c r="A900" s="3"/>
      <c r="B900" s="3"/>
      <c r="C900" s="3"/>
      <c r="D900" s="3"/>
      <c r="E900" s="3"/>
      <c r="F900" s="3"/>
      <c r="G900" s="156"/>
      <c r="H900" s="3"/>
      <c r="I900" s="3"/>
      <c r="J900" s="3"/>
      <c r="K900" s="3"/>
      <c r="L900" s="3"/>
      <c r="M900" s="4"/>
      <c r="N900" s="319"/>
      <c r="O900" s="157"/>
      <c r="P900" s="3"/>
      <c r="Q900" s="4"/>
      <c r="R900" s="4"/>
      <c r="S900" s="4"/>
      <c r="T900" s="4"/>
      <c r="U900" s="3"/>
      <c r="V900" s="3"/>
      <c r="W900" s="3"/>
      <c r="X900" s="3"/>
      <c r="Y900" s="3"/>
      <c r="Z900" s="3"/>
      <c r="AA900" s="3"/>
      <c r="AB900" s="3"/>
      <c r="AC900" s="3"/>
      <c r="AD900" s="3"/>
      <c r="AE900" s="3"/>
      <c r="AF900" s="3"/>
      <c r="AG900" s="3"/>
      <c r="AH900" s="3"/>
      <c r="AI900" s="3"/>
    </row>
    <row r="901" spans="1:35" ht="12.75">
      <c r="A901" s="3"/>
      <c r="B901" s="3"/>
      <c r="C901" s="3"/>
      <c r="D901" s="3"/>
      <c r="E901" s="3"/>
      <c r="F901" s="3"/>
      <c r="G901" s="156"/>
      <c r="H901" s="3"/>
      <c r="I901" s="3"/>
      <c r="J901" s="3"/>
      <c r="K901" s="3"/>
      <c r="L901" s="3"/>
      <c r="M901" s="4"/>
      <c r="N901" s="319"/>
      <c r="O901" s="157"/>
      <c r="P901" s="3"/>
      <c r="Q901" s="4"/>
      <c r="R901" s="4"/>
      <c r="S901" s="4"/>
      <c r="T901" s="4"/>
      <c r="U901" s="3"/>
      <c r="V901" s="3"/>
      <c r="W901" s="3"/>
      <c r="X901" s="3"/>
      <c r="Y901" s="3"/>
      <c r="Z901" s="3"/>
      <c r="AA901" s="3"/>
      <c r="AB901" s="3"/>
      <c r="AC901" s="3"/>
      <c r="AD901" s="3"/>
      <c r="AE901" s="3"/>
      <c r="AF901" s="3"/>
      <c r="AG901" s="3"/>
      <c r="AH901" s="3"/>
      <c r="AI901" s="3"/>
    </row>
    <row r="902" spans="1:35" ht="12.75">
      <c r="A902" s="3"/>
      <c r="B902" s="3"/>
      <c r="C902" s="3"/>
      <c r="D902" s="3"/>
      <c r="E902" s="3"/>
      <c r="F902" s="3"/>
      <c r="G902" s="156"/>
      <c r="H902" s="3"/>
      <c r="I902" s="3"/>
      <c r="J902" s="3"/>
      <c r="K902" s="3"/>
      <c r="L902" s="3"/>
      <c r="M902" s="4"/>
      <c r="N902" s="319"/>
      <c r="O902" s="157"/>
      <c r="P902" s="3"/>
      <c r="Q902" s="4"/>
      <c r="R902" s="4"/>
      <c r="S902" s="4"/>
      <c r="T902" s="4"/>
      <c r="U902" s="3"/>
      <c r="V902" s="3"/>
      <c r="W902" s="3"/>
      <c r="X902" s="3"/>
      <c r="Y902" s="3"/>
      <c r="Z902" s="3"/>
      <c r="AA902" s="3"/>
      <c r="AB902" s="3"/>
      <c r="AC902" s="3"/>
      <c r="AD902" s="3"/>
      <c r="AE902" s="3"/>
      <c r="AF902" s="3"/>
      <c r="AG902" s="3"/>
      <c r="AH902" s="3"/>
      <c r="AI902" s="3"/>
    </row>
    <row r="903" spans="1:35" ht="12.75">
      <c r="A903" s="3"/>
      <c r="B903" s="3"/>
      <c r="C903" s="3"/>
      <c r="D903" s="3"/>
      <c r="E903" s="3"/>
      <c r="F903" s="3"/>
      <c r="G903" s="156"/>
      <c r="H903" s="3"/>
      <c r="I903" s="3"/>
      <c r="J903" s="3"/>
      <c r="K903" s="3"/>
      <c r="L903" s="3"/>
      <c r="M903" s="4"/>
      <c r="N903" s="319"/>
      <c r="O903" s="157"/>
      <c r="P903" s="3"/>
      <c r="Q903" s="4"/>
      <c r="R903" s="4"/>
      <c r="S903" s="4"/>
      <c r="T903" s="4"/>
      <c r="U903" s="3"/>
      <c r="V903" s="3"/>
      <c r="W903" s="3"/>
      <c r="X903" s="3"/>
      <c r="Y903" s="3"/>
      <c r="Z903" s="3"/>
      <c r="AA903" s="3"/>
      <c r="AB903" s="3"/>
      <c r="AC903" s="3"/>
      <c r="AD903" s="3"/>
      <c r="AE903" s="3"/>
      <c r="AF903" s="3"/>
      <c r="AG903" s="3"/>
      <c r="AH903" s="3"/>
      <c r="AI903" s="3"/>
    </row>
    <row r="904" spans="1:35" ht="12.75">
      <c r="A904" s="3"/>
      <c r="B904" s="3"/>
      <c r="C904" s="3"/>
      <c r="D904" s="3"/>
      <c r="E904" s="3"/>
      <c r="F904" s="3"/>
      <c r="G904" s="156"/>
      <c r="H904" s="3"/>
      <c r="I904" s="3"/>
      <c r="J904" s="3"/>
      <c r="K904" s="3"/>
      <c r="L904" s="3"/>
      <c r="M904" s="4"/>
      <c r="N904" s="319"/>
      <c r="O904" s="157"/>
      <c r="P904" s="3"/>
      <c r="Q904" s="4"/>
      <c r="R904" s="4"/>
      <c r="S904" s="4"/>
      <c r="T904" s="4"/>
      <c r="U904" s="3"/>
      <c r="V904" s="3"/>
      <c r="W904" s="3"/>
      <c r="X904" s="3"/>
      <c r="Y904" s="3"/>
      <c r="Z904" s="3"/>
      <c r="AA904" s="3"/>
      <c r="AB904" s="3"/>
      <c r="AC904" s="3"/>
      <c r="AD904" s="3"/>
      <c r="AE904" s="3"/>
      <c r="AF904" s="3"/>
      <c r="AG904" s="3"/>
      <c r="AH904" s="3"/>
      <c r="AI904" s="3"/>
    </row>
    <row r="905" spans="1:35" ht="12.75">
      <c r="A905" s="3"/>
      <c r="B905" s="3"/>
      <c r="C905" s="3"/>
      <c r="D905" s="3"/>
      <c r="E905" s="3"/>
      <c r="F905" s="3"/>
      <c r="G905" s="156"/>
      <c r="H905" s="3"/>
      <c r="I905" s="3"/>
      <c r="J905" s="3"/>
      <c r="K905" s="3"/>
      <c r="L905" s="3"/>
      <c r="M905" s="4"/>
      <c r="N905" s="319"/>
      <c r="O905" s="157"/>
      <c r="P905" s="3"/>
      <c r="Q905" s="4"/>
      <c r="R905" s="4"/>
      <c r="S905" s="4"/>
      <c r="T905" s="4"/>
      <c r="U905" s="3"/>
      <c r="V905" s="3"/>
      <c r="W905" s="3"/>
      <c r="X905" s="3"/>
      <c r="Y905" s="3"/>
      <c r="Z905" s="3"/>
      <c r="AA905" s="3"/>
      <c r="AB905" s="3"/>
      <c r="AC905" s="3"/>
      <c r="AD905" s="3"/>
      <c r="AE905" s="3"/>
      <c r="AF905" s="3"/>
      <c r="AG905" s="3"/>
      <c r="AH905" s="3"/>
      <c r="AI905" s="3"/>
    </row>
    <row r="906" spans="1:35" ht="12.75">
      <c r="A906" s="3"/>
      <c r="B906" s="3"/>
      <c r="C906" s="3"/>
      <c r="D906" s="3"/>
      <c r="E906" s="3"/>
      <c r="F906" s="3"/>
      <c r="G906" s="156"/>
      <c r="H906" s="3"/>
      <c r="I906" s="3"/>
      <c r="J906" s="3"/>
      <c r="K906" s="3"/>
      <c r="L906" s="3"/>
      <c r="M906" s="4"/>
      <c r="N906" s="319"/>
      <c r="O906" s="157"/>
      <c r="P906" s="3"/>
      <c r="Q906" s="4"/>
      <c r="R906" s="4"/>
      <c r="S906" s="4"/>
      <c r="T906" s="4"/>
      <c r="U906" s="3"/>
      <c r="V906" s="3"/>
      <c r="W906" s="3"/>
      <c r="X906" s="3"/>
      <c r="Y906" s="3"/>
      <c r="Z906" s="3"/>
      <c r="AA906" s="3"/>
      <c r="AB906" s="3"/>
      <c r="AC906" s="3"/>
      <c r="AD906" s="3"/>
      <c r="AE906" s="3"/>
      <c r="AF906" s="3"/>
      <c r="AG906" s="3"/>
      <c r="AH906" s="3"/>
      <c r="AI906" s="3"/>
    </row>
    <row r="907" spans="1:35" ht="12.75">
      <c r="A907" s="3"/>
      <c r="B907" s="3"/>
      <c r="C907" s="3"/>
      <c r="D907" s="3"/>
      <c r="E907" s="3"/>
      <c r="F907" s="3"/>
      <c r="G907" s="156"/>
      <c r="H907" s="3"/>
      <c r="I907" s="3"/>
      <c r="J907" s="3"/>
      <c r="K907" s="3"/>
      <c r="L907" s="3"/>
      <c r="M907" s="4"/>
      <c r="N907" s="319"/>
      <c r="O907" s="157"/>
      <c r="P907" s="3"/>
      <c r="Q907" s="4"/>
      <c r="R907" s="4"/>
      <c r="S907" s="4"/>
      <c r="T907" s="4"/>
      <c r="U907" s="3"/>
      <c r="V907" s="3"/>
      <c r="W907" s="3"/>
      <c r="X907" s="3"/>
      <c r="Y907" s="3"/>
      <c r="Z907" s="3"/>
      <c r="AA907" s="3"/>
      <c r="AB907" s="3"/>
      <c r="AC907" s="3"/>
      <c r="AD907" s="3"/>
      <c r="AE907" s="3"/>
      <c r="AF907" s="3"/>
      <c r="AG907" s="3"/>
      <c r="AH907" s="3"/>
      <c r="AI907" s="3"/>
    </row>
    <row r="908" spans="1:35" ht="12.75">
      <c r="A908" s="3"/>
      <c r="B908" s="3"/>
      <c r="C908" s="3"/>
      <c r="D908" s="3"/>
      <c r="E908" s="3"/>
      <c r="F908" s="3"/>
      <c r="G908" s="156"/>
      <c r="H908" s="3"/>
      <c r="I908" s="3"/>
      <c r="J908" s="3"/>
      <c r="K908" s="3"/>
      <c r="L908" s="3"/>
      <c r="M908" s="4"/>
      <c r="N908" s="319"/>
      <c r="O908" s="157"/>
      <c r="P908" s="3"/>
      <c r="Q908" s="4"/>
      <c r="R908" s="4"/>
      <c r="S908" s="4"/>
      <c r="T908" s="4"/>
      <c r="U908" s="3"/>
      <c r="V908" s="3"/>
      <c r="W908" s="3"/>
      <c r="X908" s="3"/>
      <c r="Y908" s="3"/>
      <c r="Z908" s="3"/>
      <c r="AA908" s="3"/>
      <c r="AB908" s="3"/>
      <c r="AC908" s="3"/>
      <c r="AD908" s="3"/>
      <c r="AE908" s="3"/>
      <c r="AF908" s="3"/>
      <c r="AG908" s="3"/>
      <c r="AH908" s="3"/>
      <c r="AI908" s="3"/>
    </row>
    <row r="909" spans="1:35" ht="12.75">
      <c r="A909" s="3"/>
      <c r="B909" s="3"/>
      <c r="C909" s="3"/>
      <c r="D909" s="3"/>
      <c r="E909" s="3"/>
      <c r="F909" s="3"/>
      <c r="G909" s="156"/>
      <c r="H909" s="3"/>
      <c r="I909" s="3"/>
      <c r="J909" s="3"/>
      <c r="K909" s="3"/>
      <c r="L909" s="3"/>
      <c r="M909" s="4"/>
      <c r="N909" s="319"/>
      <c r="O909" s="157"/>
      <c r="P909" s="3"/>
      <c r="Q909" s="4"/>
      <c r="R909" s="4"/>
      <c r="S909" s="4"/>
      <c r="T909" s="4"/>
      <c r="U909" s="3"/>
      <c r="V909" s="3"/>
      <c r="W909" s="3"/>
      <c r="X909" s="3"/>
      <c r="Y909" s="3"/>
      <c r="Z909" s="3"/>
      <c r="AA909" s="3"/>
      <c r="AB909" s="3"/>
      <c r="AC909" s="3"/>
      <c r="AD909" s="3"/>
      <c r="AE909" s="3"/>
      <c r="AF909" s="3"/>
      <c r="AG909" s="3"/>
      <c r="AH909" s="3"/>
      <c r="AI909" s="3"/>
    </row>
    <row r="910" spans="1:35" ht="12.75">
      <c r="A910" s="3"/>
      <c r="B910" s="3"/>
      <c r="C910" s="3"/>
      <c r="D910" s="3"/>
      <c r="E910" s="3"/>
      <c r="F910" s="3"/>
      <c r="G910" s="156"/>
      <c r="H910" s="3"/>
      <c r="I910" s="3"/>
      <c r="J910" s="3"/>
      <c r="K910" s="3"/>
      <c r="L910" s="3"/>
      <c r="M910" s="4"/>
      <c r="N910" s="319"/>
      <c r="O910" s="157"/>
      <c r="P910" s="3"/>
      <c r="Q910" s="4"/>
      <c r="R910" s="4"/>
      <c r="S910" s="4"/>
      <c r="T910" s="4"/>
      <c r="U910" s="3"/>
      <c r="V910" s="3"/>
      <c r="W910" s="3"/>
      <c r="X910" s="3"/>
      <c r="Y910" s="3"/>
      <c r="Z910" s="3"/>
      <c r="AA910" s="3"/>
      <c r="AB910" s="3"/>
      <c r="AC910" s="3"/>
      <c r="AD910" s="3"/>
      <c r="AE910" s="3"/>
      <c r="AF910" s="3"/>
      <c r="AG910" s="3"/>
      <c r="AH910" s="3"/>
      <c r="AI910" s="3"/>
    </row>
    <row r="911" spans="1:35" ht="12.75">
      <c r="A911" s="3"/>
      <c r="B911" s="3"/>
      <c r="C911" s="3"/>
      <c r="D911" s="3"/>
      <c r="E911" s="3"/>
      <c r="F911" s="3"/>
      <c r="G911" s="156"/>
      <c r="H911" s="3"/>
      <c r="I911" s="3"/>
      <c r="J911" s="3"/>
      <c r="K911" s="3"/>
      <c r="L911" s="3"/>
      <c r="M911" s="4"/>
      <c r="N911" s="319"/>
      <c r="O911" s="157"/>
      <c r="P911" s="3"/>
      <c r="Q911" s="4"/>
      <c r="R911" s="4"/>
      <c r="S911" s="4"/>
      <c r="T911" s="4"/>
      <c r="U911" s="3"/>
      <c r="V911" s="3"/>
      <c r="W911" s="3"/>
      <c r="X911" s="3"/>
      <c r="Y911" s="3"/>
      <c r="Z911" s="3"/>
      <c r="AA911" s="3"/>
      <c r="AB911" s="3"/>
      <c r="AC911" s="3"/>
      <c r="AD911" s="3"/>
      <c r="AE911" s="3"/>
      <c r="AF911" s="3"/>
      <c r="AG911" s="3"/>
      <c r="AH911" s="3"/>
      <c r="AI911" s="3"/>
    </row>
    <row r="912" spans="1:35" ht="12.75">
      <c r="A912" s="3"/>
      <c r="B912" s="3"/>
      <c r="C912" s="3"/>
      <c r="D912" s="3"/>
      <c r="E912" s="3"/>
      <c r="F912" s="3"/>
      <c r="G912" s="156"/>
      <c r="H912" s="3"/>
      <c r="I912" s="3"/>
      <c r="J912" s="3"/>
      <c r="K912" s="3"/>
      <c r="L912" s="3"/>
      <c r="M912" s="4"/>
      <c r="N912" s="319"/>
      <c r="O912" s="157"/>
      <c r="P912" s="3"/>
      <c r="Q912" s="4"/>
      <c r="R912" s="4"/>
      <c r="S912" s="4"/>
      <c r="T912" s="4"/>
      <c r="U912" s="3"/>
      <c r="V912" s="3"/>
      <c r="W912" s="3"/>
      <c r="X912" s="3"/>
      <c r="Y912" s="3"/>
      <c r="Z912" s="3"/>
      <c r="AA912" s="3"/>
      <c r="AB912" s="3"/>
      <c r="AC912" s="3"/>
      <c r="AD912" s="3"/>
      <c r="AE912" s="3"/>
      <c r="AF912" s="3"/>
      <c r="AG912" s="3"/>
      <c r="AH912" s="3"/>
      <c r="AI912" s="3"/>
    </row>
    <row r="913" spans="1:35" ht="12.75">
      <c r="A913" s="3"/>
      <c r="B913" s="3"/>
      <c r="C913" s="3"/>
      <c r="D913" s="3"/>
      <c r="E913" s="3"/>
      <c r="F913" s="3"/>
      <c r="G913" s="156"/>
      <c r="H913" s="3"/>
      <c r="I913" s="3"/>
      <c r="J913" s="3"/>
      <c r="K913" s="3"/>
      <c r="L913" s="3"/>
      <c r="M913" s="4"/>
      <c r="N913" s="319"/>
      <c r="O913" s="157"/>
      <c r="P913" s="3"/>
      <c r="Q913" s="4"/>
      <c r="R913" s="4"/>
      <c r="S913" s="4"/>
      <c r="T913" s="4"/>
      <c r="U913" s="3"/>
      <c r="V913" s="3"/>
      <c r="W913" s="3"/>
      <c r="X913" s="3"/>
      <c r="Y913" s="3"/>
      <c r="Z913" s="3"/>
      <c r="AA913" s="3"/>
      <c r="AB913" s="3"/>
      <c r="AC913" s="3"/>
      <c r="AD913" s="3"/>
      <c r="AE913" s="3"/>
      <c r="AF913" s="3"/>
      <c r="AG913" s="3"/>
      <c r="AH913" s="3"/>
      <c r="AI913" s="3"/>
    </row>
    <row r="914" spans="1:35" ht="12.75">
      <c r="A914" s="3"/>
      <c r="B914" s="3"/>
      <c r="C914" s="3"/>
      <c r="D914" s="3"/>
      <c r="E914" s="3"/>
      <c r="F914" s="3"/>
      <c r="G914" s="156"/>
      <c r="H914" s="3"/>
      <c r="I914" s="3"/>
      <c r="J914" s="3"/>
      <c r="K914" s="3"/>
      <c r="L914" s="3"/>
      <c r="M914" s="4"/>
      <c r="N914" s="319"/>
      <c r="O914" s="157"/>
      <c r="P914" s="3"/>
      <c r="Q914" s="4"/>
      <c r="R914" s="4"/>
      <c r="S914" s="4"/>
      <c r="T914" s="4"/>
      <c r="U914" s="3"/>
      <c r="V914" s="3"/>
      <c r="W914" s="3"/>
      <c r="X914" s="3"/>
      <c r="Y914" s="3"/>
      <c r="Z914" s="3"/>
      <c r="AA914" s="3"/>
      <c r="AB914" s="3"/>
      <c r="AC914" s="3"/>
      <c r="AD914" s="3"/>
      <c r="AE914" s="3"/>
      <c r="AF914" s="3"/>
      <c r="AG914" s="3"/>
      <c r="AH914" s="3"/>
      <c r="AI914" s="3"/>
    </row>
    <row r="915" spans="1:35" ht="12.75">
      <c r="A915" s="3"/>
      <c r="B915" s="3"/>
      <c r="C915" s="3"/>
      <c r="D915" s="3"/>
      <c r="E915" s="3"/>
      <c r="F915" s="3"/>
      <c r="G915" s="156"/>
      <c r="H915" s="3"/>
      <c r="I915" s="3"/>
      <c r="J915" s="3"/>
      <c r="K915" s="3"/>
      <c r="L915" s="3"/>
      <c r="M915" s="4"/>
      <c r="N915" s="319"/>
      <c r="O915" s="157"/>
      <c r="P915" s="3"/>
      <c r="Q915" s="4"/>
      <c r="R915" s="4"/>
      <c r="S915" s="4"/>
      <c r="T915" s="4"/>
      <c r="U915" s="3"/>
      <c r="V915" s="3"/>
      <c r="W915" s="3"/>
      <c r="X915" s="3"/>
      <c r="Y915" s="3"/>
      <c r="Z915" s="3"/>
      <c r="AA915" s="3"/>
      <c r="AB915" s="3"/>
      <c r="AC915" s="3"/>
      <c r="AD915" s="3"/>
      <c r="AE915" s="3"/>
      <c r="AF915" s="3"/>
      <c r="AG915" s="3"/>
      <c r="AH915" s="3"/>
      <c r="AI915" s="3"/>
    </row>
    <row r="916" spans="1:35" ht="12.75">
      <c r="A916" s="3"/>
      <c r="B916" s="3"/>
      <c r="C916" s="3"/>
      <c r="D916" s="3"/>
      <c r="E916" s="3"/>
      <c r="F916" s="3"/>
      <c r="G916" s="156"/>
      <c r="H916" s="3"/>
      <c r="I916" s="3"/>
      <c r="J916" s="3"/>
      <c r="K916" s="3"/>
      <c r="L916" s="3"/>
      <c r="M916" s="4"/>
      <c r="N916" s="319"/>
      <c r="O916" s="157"/>
      <c r="P916" s="3"/>
      <c r="Q916" s="4"/>
      <c r="R916" s="4"/>
      <c r="S916" s="4"/>
      <c r="T916" s="4"/>
      <c r="U916" s="3"/>
      <c r="V916" s="3"/>
      <c r="W916" s="3"/>
      <c r="X916" s="3"/>
      <c r="Y916" s="3"/>
      <c r="Z916" s="3"/>
      <c r="AA916" s="3"/>
      <c r="AB916" s="3"/>
      <c r="AC916" s="3"/>
      <c r="AD916" s="3"/>
      <c r="AE916" s="3"/>
      <c r="AF916" s="3"/>
      <c r="AG916" s="3"/>
      <c r="AH916" s="3"/>
      <c r="AI916" s="3"/>
    </row>
    <row r="917" spans="1:35" ht="12.75">
      <c r="A917" s="3"/>
      <c r="B917" s="3"/>
      <c r="C917" s="3"/>
      <c r="D917" s="3"/>
      <c r="E917" s="3"/>
      <c r="F917" s="3"/>
      <c r="G917" s="156"/>
      <c r="H917" s="3"/>
      <c r="I917" s="3"/>
      <c r="J917" s="3"/>
      <c r="K917" s="3"/>
      <c r="L917" s="3"/>
      <c r="M917" s="4"/>
      <c r="N917" s="319"/>
      <c r="O917" s="157"/>
      <c r="P917" s="3"/>
      <c r="Q917" s="4"/>
      <c r="R917" s="4"/>
      <c r="S917" s="4"/>
      <c r="T917" s="4"/>
      <c r="U917" s="3"/>
      <c r="V917" s="3"/>
      <c r="W917" s="3"/>
      <c r="X917" s="3"/>
      <c r="Y917" s="3"/>
      <c r="Z917" s="3"/>
      <c r="AA917" s="3"/>
      <c r="AB917" s="3"/>
      <c r="AC917" s="3"/>
      <c r="AD917" s="3"/>
      <c r="AE917" s="3"/>
      <c r="AF917" s="3"/>
      <c r="AG917" s="3"/>
      <c r="AH917" s="3"/>
      <c r="AI917" s="3"/>
    </row>
    <row r="918" spans="1:35" ht="12.75">
      <c r="A918" s="3"/>
      <c r="B918" s="3"/>
      <c r="C918" s="3"/>
      <c r="D918" s="3"/>
      <c r="E918" s="3"/>
      <c r="F918" s="3"/>
      <c r="G918" s="156"/>
      <c r="H918" s="3"/>
      <c r="I918" s="3"/>
      <c r="J918" s="3"/>
      <c r="K918" s="3"/>
      <c r="L918" s="3"/>
      <c r="M918" s="4"/>
      <c r="N918" s="319"/>
      <c r="O918" s="157"/>
      <c r="P918" s="3"/>
      <c r="Q918" s="4"/>
      <c r="R918" s="4"/>
      <c r="S918" s="4"/>
      <c r="T918" s="4"/>
      <c r="U918" s="3"/>
      <c r="V918" s="3"/>
      <c r="W918" s="3"/>
      <c r="X918" s="3"/>
      <c r="Y918" s="3"/>
      <c r="Z918" s="3"/>
      <c r="AA918" s="3"/>
      <c r="AB918" s="3"/>
      <c r="AC918" s="3"/>
      <c r="AD918" s="3"/>
      <c r="AE918" s="3"/>
      <c r="AF918" s="3"/>
      <c r="AG918" s="3"/>
      <c r="AH918" s="3"/>
      <c r="AI918" s="3"/>
    </row>
    <row r="919" spans="1:35" ht="12.75">
      <c r="A919" s="3"/>
      <c r="B919" s="3"/>
      <c r="C919" s="3"/>
      <c r="D919" s="3"/>
      <c r="E919" s="3"/>
      <c r="F919" s="3"/>
      <c r="G919" s="156"/>
      <c r="H919" s="3"/>
      <c r="I919" s="3"/>
      <c r="J919" s="3"/>
      <c r="K919" s="3"/>
      <c r="L919" s="3"/>
      <c r="M919" s="4"/>
      <c r="N919" s="319"/>
      <c r="O919" s="157"/>
      <c r="P919" s="3"/>
      <c r="Q919" s="4"/>
      <c r="R919" s="4"/>
      <c r="S919" s="4"/>
      <c r="T919" s="4"/>
      <c r="U919" s="3"/>
      <c r="V919" s="3"/>
      <c r="W919" s="3"/>
      <c r="X919" s="3"/>
      <c r="Y919" s="3"/>
      <c r="Z919" s="3"/>
      <c r="AA919" s="3"/>
      <c r="AB919" s="3"/>
      <c r="AC919" s="3"/>
      <c r="AD919" s="3"/>
      <c r="AE919" s="3"/>
      <c r="AF919" s="3"/>
      <c r="AG919" s="3"/>
      <c r="AH919" s="3"/>
      <c r="AI919" s="3"/>
    </row>
    <row r="920" spans="1:35" ht="12.75">
      <c r="A920" s="3"/>
      <c r="B920" s="3"/>
      <c r="C920" s="3"/>
      <c r="D920" s="3"/>
      <c r="E920" s="3"/>
      <c r="F920" s="3"/>
      <c r="G920" s="156"/>
      <c r="H920" s="3"/>
      <c r="I920" s="3"/>
      <c r="J920" s="3"/>
      <c r="K920" s="3"/>
      <c r="L920" s="3"/>
      <c r="M920" s="4"/>
      <c r="N920" s="319"/>
      <c r="O920" s="157"/>
      <c r="P920" s="3"/>
      <c r="Q920" s="4"/>
      <c r="R920" s="4"/>
      <c r="S920" s="4"/>
      <c r="T920" s="4"/>
      <c r="U920" s="3"/>
      <c r="V920" s="3"/>
      <c r="W920" s="3"/>
      <c r="X920" s="3"/>
      <c r="Y920" s="3"/>
      <c r="Z920" s="3"/>
      <c r="AA920" s="3"/>
      <c r="AB920" s="3"/>
      <c r="AC920" s="3"/>
      <c r="AD920" s="3"/>
      <c r="AE920" s="3"/>
      <c r="AF920" s="3"/>
      <c r="AG920" s="3"/>
      <c r="AH920" s="3"/>
      <c r="AI920" s="3"/>
    </row>
    <row r="921" spans="1:35" ht="12.75">
      <c r="A921" s="3"/>
      <c r="B921" s="3"/>
      <c r="C921" s="3"/>
      <c r="D921" s="3"/>
      <c r="E921" s="3"/>
      <c r="F921" s="3"/>
      <c r="G921" s="156"/>
      <c r="H921" s="3"/>
      <c r="I921" s="3"/>
      <c r="J921" s="3"/>
      <c r="K921" s="3"/>
      <c r="L921" s="3"/>
      <c r="M921" s="4"/>
      <c r="N921" s="319"/>
      <c r="O921" s="157"/>
      <c r="P921" s="3"/>
      <c r="Q921" s="4"/>
      <c r="R921" s="4"/>
      <c r="S921" s="4"/>
      <c r="T921" s="4"/>
      <c r="U921" s="3"/>
      <c r="V921" s="3"/>
      <c r="W921" s="3"/>
      <c r="X921" s="3"/>
      <c r="Y921" s="3"/>
      <c r="Z921" s="3"/>
      <c r="AA921" s="3"/>
      <c r="AB921" s="3"/>
      <c r="AC921" s="3"/>
      <c r="AD921" s="3"/>
      <c r="AE921" s="3"/>
      <c r="AF921" s="3"/>
      <c r="AG921" s="3"/>
      <c r="AH921" s="3"/>
      <c r="AI921" s="3"/>
    </row>
    <row r="922" spans="1:35" ht="12.75">
      <c r="A922" s="3"/>
      <c r="B922" s="3"/>
      <c r="C922" s="3"/>
      <c r="D922" s="3"/>
      <c r="E922" s="3"/>
      <c r="F922" s="3"/>
      <c r="G922" s="156"/>
      <c r="H922" s="3"/>
      <c r="I922" s="3"/>
      <c r="J922" s="3"/>
      <c r="K922" s="3"/>
      <c r="L922" s="3"/>
      <c r="M922" s="4"/>
      <c r="N922" s="319"/>
      <c r="O922" s="157"/>
      <c r="P922" s="3"/>
      <c r="Q922" s="4"/>
      <c r="R922" s="4"/>
      <c r="S922" s="4"/>
      <c r="T922" s="4"/>
      <c r="U922" s="3"/>
      <c r="V922" s="3"/>
      <c r="W922" s="3"/>
      <c r="X922" s="3"/>
      <c r="Y922" s="3"/>
      <c r="Z922" s="3"/>
      <c r="AA922" s="3"/>
      <c r="AB922" s="3"/>
      <c r="AC922" s="3"/>
      <c r="AD922" s="3"/>
      <c r="AE922" s="3"/>
      <c r="AF922" s="3"/>
      <c r="AG922" s="3"/>
      <c r="AH922" s="3"/>
      <c r="AI922" s="3"/>
    </row>
    <row r="923" spans="1:35" ht="12.75">
      <c r="A923" s="3"/>
      <c r="B923" s="3"/>
      <c r="C923" s="3"/>
      <c r="D923" s="3"/>
      <c r="E923" s="3"/>
      <c r="F923" s="3"/>
      <c r="G923" s="156"/>
      <c r="H923" s="3"/>
      <c r="I923" s="3"/>
      <c r="J923" s="3"/>
      <c r="K923" s="3"/>
      <c r="L923" s="3"/>
      <c r="M923" s="4"/>
      <c r="N923" s="319"/>
      <c r="O923" s="157"/>
      <c r="P923" s="3"/>
      <c r="Q923" s="4"/>
      <c r="R923" s="4"/>
      <c r="S923" s="4"/>
      <c r="T923" s="4"/>
      <c r="U923" s="3"/>
      <c r="V923" s="3"/>
      <c r="W923" s="3"/>
      <c r="X923" s="3"/>
      <c r="Y923" s="3"/>
      <c r="Z923" s="3"/>
      <c r="AA923" s="3"/>
      <c r="AB923" s="3"/>
      <c r="AC923" s="3"/>
      <c r="AD923" s="3"/>
      <c r="AE923" s="3"/>
      <c r="AF923" s="3"/>
      <c r="AG923" s="3"/>
      <c r="AH923" s="3"/>
      <c r="AI923" s="3"/>
    </row>
    <row r="924" spans="1:35" ht="12.75">
      <c r="A924" s="3"/>
      <c r="B924" s="3"/>
      <c r="C924" s="3"/>
      <c r="D924" s="3"/>
      <c r="E924" s="3"/>
      <c r="F924" s="3"/>
      <c r="G924" s="156"/>
      <c r="H924" s="3"/>
      <c r="I924" s="3"/>
      <c r="J924" s="3"/>
      <c r="K924" s="3"/>
      <c r="L924" s="3"/>
      <c r="M924" s="4"/>
      <c r="N924" s="319"/>
      <c r="O924" s="157"/>
      <c r="P924" s="3"/>
      <c r="Q924" s="4"/>
      <c r="R924" s="4"/>
      <c r="S924" s="4"/>
      <c r="T924" s="4"/>
      <c r="U924" s="3"/>
      <c r="V924" s="3"/>
      <c r="W924" s="3"/>
      <c r="X924" s="3"/>
      <c r="Y924" s="3"/>
      <c r="Z924" s="3"/>
      <c r="AA924" s="3"/>
      <c r="AB924" s="3"/>
      <c r="AC924" s="3"/>
      <c r="AD924" s="3"/>
      <c r="AE924" s="3"/>
      <c r="AF924" s="3"/>
      <c r="AG924" s="3"/>
      <c r="AH924" s="3"/>
      <c r="AI924" s="3"/>
    </row>
    <row r="925" spans="1:35" ht="12.75">
      <c r="A925" s="3"/>
      <c r="B925" s="3"/>
      <c r="C925" s="3"/>
      <c r="D925" s="3"/>
      <c r="E925" s="3"/>
      <c r="F925" s="3"/>
      <c r="G925" s="156"/>
      <c r="H925" s="3"/>
      <c r="I925" s="3"/>
      <c r="J925" s="3"/>
      <c r="K925" s="3"/>
      <c r="L925" s="3"/>
      <c r="M925" s="4"/>
      <c r="N925" s="319"/>
      <c r="O925" s="157"/>
      <c r="P925" s="3"/>
      <c r="Q925" s="4"/>
      <c r="R925" s="4"/>
      <c r="S925" s="4"/>
      <c r="T925" s="4"/>
      <c r="U925" s="3"/>
      <c r="V925" s="3"/>
      <c r="W925" s="3"/>
      <c r="X925" s="3"/>
      <c r="Y925" s="3"/>
      <c r="Z925" s="3"/>
      <c r="AA925" s="3"/>
      <c r="AB925" s="3"/>
      <c r="AC925" s="3"/>
      <c r="AD925" s="3"/>
      <c r="AE925" s="3"/>
      <c r="AF925" s="3"/>
      <c r="AG925" s="3"/>
      <c r="AH925" s="3"/>
      <c r="AI925" s="3"/>
    </row>
    <row r="926" spans="1:35" ht="12.75">
      <c r="A926" s="3"/>
      <c r="B926" s="3"/>
      <c r="C926" s="3"/>
      <c r="D926" s="3"/>
      <c r="E926" s="3"/>
      <c r="F926" s="3"/>
      <c r="G926" s="156"/>
      <c r="H926" s="3"/>
      <c r="I926" s="3"/>
      <c r="J926" s="3"/>
      <c r="K926" s="3"/>
      <c r="L926" s="3"/>
      <c r="M926" s="4"/>
      <c r="N926" s="319"/>
      <c r="O926" s="157"/>
      <c r="P926" s="3"/>
      <c r="Q926" s="4"/>
      <c r="R926" s="4"/>
      <c r="S926" s="4"/>
      <c r="T926" s="4"/>
      <c r="U926" s="3"/>
      <c r="V926" s="3"/>
      <c r="W926" s="3"/>
      <c r="X926" s="3"/>
      <c r="Y926" s="3"/>
      <c r="Z926" s="3"/>
      <c r="AA926" s="3"/>
      <c r="AB926" s="3"/>
      <c r="AC926" s="3"/>
      <c r="AD926" s="3"/>
      <c r="AE926" s="3"/>
      <c r="AF926" s="3"/>
      <c r="AG926" s="3"/>
      <c r="AH926" s="3"/>
      <c r="AI926" s="3"/>
    </row>
    <row r="927" spans="1:35" ht="12.75">
      <c r="A927" s="3"/>
      <c r="B927" s="3"/>
      <c r="C927" s="3"/>
      <c r="D927" s="3"/>
      <c r="E927" s="3"/>
      <c r="F927" s="3"/>
      <c r="G927" s="156"/>
      <c r="H927" s="3"/>
      <c r="I927" s="3"/>
      <c r="J927" s="3"/>
      <c r="K927" s="3"/>
      <c r="L927" s="3"/>
      <c r="M927" s="4"/>
      <c r="N927" s="319"/>
      <c r="O927" s="157"/>
      <c r="P927" s="3"/>
      <c r="Q927" s="4"/>
      <c r="R927" s="4"/>
      <c r="S927" s="4"/>
      <c r="T927" s="4"/>
      <c r="U927" s="3"/>
      <c r="V927" s="3"/>
      <c r="W927" s="3"/>
      <c r="X927" s="3"/>
      <c r="Y927" s="3"/>
      <c r="Z927" s="3"/>
      <c r="AA927" s="3"/>
      <c r="AB927" s="3"/>
      <c r="AC927" s="3"/>
      <c r="AD927" s="3"/>
      <c r="AE927" s="3"/>
      <c r="AF927" s="3"/>
      <c r="AG927" s="3"/>
      <c r="AH927" s="3"/>
      <c r="AI927" s="3"/>
    </row>
    <row r="928" spans="1:35" ht="12.75">
      <c r="A928" s="3"/>
      <c r="B928" s="3"/>
      <c r="C928" s="3"/>
      <c r="D928" s="3"/>
      <c r="E928" s="3"/>
      <c r="F928" s="3"/>
      <c r="G928" s="156"/>
      <c r="H928" s="3"/>
      <c r="I928" s="3"/>
      <c r="J928" s="3"/>
      <c r="K928" s="3"/>
      <c r="L928" s="3"/>
      <c r="M928" s="4"/>
      <c r="N928" s="319"/>
      <c r="O928" s="157"/>
      <c r="P928" s="3"/>
      <c r="Q928" s="4"/>
      <c r="R928" s="4"/>
      <c r="S928" s="4"/>
      <c r="T928" s="4"/>
      <c r="U928" s="3"/>
      <c r="V928" s="3"/>
      <c r="W928" s="3"/>
      <c r="X928" s="3"/>
      <c r="Y928" s="3"/>
      <c r="Z928" s="3"/>
      <c r="AA928" s="3"/>
      <c r="AB928" s="3"/>
      <c r="AC928" s="3"/>
      <c r="AD928" s="3"/>
      <c r="AE928" s="3"/>
      <c r="AF928" s="3"/>
      <c r="AG928" s="3"/>
      <c r="AH928" s="3"/>
      <c r="AI928" s="3"/>
    </row>
    <row r="929" spans="1:35" ht="12.75">
      <c r="A929" s="3"/>
      <c r="B929" s="3"/>
      <c r="C929" s="3"/>
      <c r="D929" s="3"/>
      <c r="E929" s="3"/>
      <c r="F929" s="3"/>
      <c r="G929" s="156"/>
      <c r="H929" s="3"/>
      <c r="I929" s="3"/>
      <c r="J929" s="3"/>
      <c r="K929" s="3"/>
      <c r="L929" s="3"/>
      <c r="M929" s="4"/>
      <c r="N929" s="319"/>
      <c r="O929" s="157"/>
      <c r="P929" s="3"/>
      <c r="Q929" s="4"/>
      <c r="R929" s="4"/>
      <c r="S929" s="4"/>
      <c r="T929" s="4"/>
      <c r="U929" s="3"/>
      <c r="V929" s="3"/>
      <c r="W929" s="3"/>
      <c r="X929" s="3"/>
      <c r="Y929" s="3"/>
      <c r="Z929" s="3"/>
      <c r="AA929" s="3"/>
      <c r="AB929" s="3"/>
      <c r="AC929" s="3"/>
      <c r="AD929" s="3"/>
      <c r="AE929" s="3"/>
      <c r="AF929" s="3"/>
      <c r="AG929" s="3"/>
      <c r="AH929" s="3"/>
      <c r="AI929" s="3"/>
    </row>
    <row r="930" spans="1:35" ht="12.75">
      <c r="A930" s="3"/>
      <c r="B930" s="3"/>
      <c r="C930" s="3"/>
      <c r="D930" s="3"/>
      <c r="E930" s="3"/>
      <c r="F930" s="3"/>
      <c r="G930" s="156"/>
      <c r="H930" s="3"/>
      <c r="I930" s="3"/>
      <c r="J930" s="3"/>
      <c r="K930" s="3"/>
      <c r="L930" s="3"/>
      <c r="M930" s="4"/>
      <c r="N930" s="319"/>
      <c r="O930" s="157"/>
      <c r="P930" s="3"/>
      <c r="Q930" s="4"/>
      <c r="R930" s="4"/>
      <c r="S930" s="4"/>
      <c r="T930" s="4"/>
      <c r="U930" s="3"/>
      <c r="V930" s="3"/>
      <c r="W930" s="3"/>
      <c r="X930" s="3"/>
      <c r="Y930" s="3"/>
      <c r="Z930" s="3"/>
      <c r="AA930" s="3"/>
      <c r="AB930" s="3"/>
      <c r="AC930" s="3"/>
      <c r="AD930" s="3"/>
      <c r="AE930" s="3"/>
      <c r="AF930" s="3"/>
      <c r="AG930" s="3"/>
      <c r="AH930" s="3"/>
      <c r="AI930" s="3"/>
    </row>
    <row r="931" spans="1:35" ht="12.75">
      <c r="A931" s="3"/>
      <c r="B931" s="3"/>
      <c r="C931" s="3"/>
      <c r="D931" s="3"/>
      <c r="E931" s="3"/>
      <c r="F931" s="3"/>
      <c r="G931" s="156"/>
      <c r="H931" s="3"/>
      <c r="I931" s="3"/>
      <c r="J931" s="3"/>
      <c r="K931" s="3"/>
      <c r="L931" s="3"/>
      <c r="M931" s="4"/>
      <c r="N931" s="319"/>
      <c r="O931" s="157"/>
      <c r="P931" s="3"/>
      <c r="Q931" s="4"/>
      <c r="R931" s="4"/>
      <c r="S931" s="4"/>
      <c r="T931" s="4"/>
      <c r="U931" s="3"/>
      <c r="V931" s="3"/>
      <c r="W931" s="3"/>
      <c r="X931" s="3"/>
      <c r="Y931" s="3"/>
      <c r="Z931" s="3"/>
      <c r="AA931" s="3"/>
      <c r="AB931" s="3"/>
      <c r="AC931" s="3"/>
      <c r="AD931" s="3"/>
      <c r="AE931" s="3"/>
      <c r="AF931" s="3"/>
      <c r="AG931" s="3"/>
      <c r="AH931" s="3"/>
      <c r="AI931" s="3"/>
    </row>
    <row r="932" spans="1:35" ht="12.75">
      <c r="A932" s="3"/>
      <c r="B932" s="3"/>
      <c r="C932" s="3"/>
      <c r="D932" s="3"/>
      <c r="E932" s="3"/>
      <c r="F932" s="3"/>
      <c r="G932" s="156"/>
      <c r="H932" s="3"/>
      <c r="I932" s="3"/>
      <c r="J932" s="3"/>
      <c r="K932" s="3"/>
      <c r="L932" s="3"/>
      <c r="M932" s="4"/>
      <c r="N932" s="319"/>
      <c r="O932" s="157"/>
      <c r="P932" s="3"/>
      <c r="Q932" s="4"/>
      <c r="R932" s="4"/>
      <c r="S932" s="4"/>
      <c r="T932" s="4"/>
      <c r="U932" s="3"/>
      <c r="V932" s="3"/>
      <c r="W932" s="3"/>
      <c r="X932" s="3"/>
      <c r="Y932" s="3"/>
      <c r="Z932" s="3"/>
      <c r="AA932" s="3"/>
      <c r="AB932" s="3"/>
      <c r="AC932" s="3"/>
      <c r="AD932" s="3"/>
      <c r="AE932" s="3"/>
      <c r="AF932" s="3"/>
      <c r="AG932" s="3"/>
      <c r="AH932" s="3"/>
      <c r="AI932" s="3"/>
    </row>
    <row r="933" spans="1:35" ht="12.75">
      <c r="A933" s="3"/>
      <c r="B933" s="3"/>
      <c r="C933" s="3"/>
      <c r="D933" s="3"/>
      <c r="E933" s="3"/>
      <c r="F933" s="3"/>
      <c r="G933" s="156"/>
      <c r="H933" s="3"/>
      <c r="I933" s="3"/>
      <c r="J933" s="3"/>
      <c r="K933" s="3"/>
      <c r="L933" s="3"/>
      <c r="M933" s="4"/>
      <c r="N933" s="319"/>
      <c r="O933" s="157"/>
      <c r="P933" s="3"/>
      <c r="Q933" s="4"/>
      <c r="R933" s="4"/>
      <c r="S933" s="4"/>
      <c r="T933" s="4"/>
      <c r="U933" s="3"/>
      <c r="V933" s="3"/>
      <c r="W933" s="3"/>
      <c r="X933" s="3"/>
      <c r="Y933" s="3"/>
      <c r="Z933" s="3"/>
      <c r="AA933" s="3"/>
      <c r="AB933" s="3"/>
      <c r="AC933" s="3"/>
      <c r="AD933" s="3"/>
      <c r="AE933" s="3"/>
      <c r="AF933" s="3"/>
      <c r="AG933" s="3"/>
      <c r="AH933" s="3"/>
      <c r="AI933" s="3"/>
    </row>
    <row r="934" spans="1:35" ht="12.75">
      <c r="A934" s="3"/>
      <c r="B934" s="3"/>
      <c r="C934" s="3"/>
      <c r="D934" s="3"/>
      <c r="E934" s="3"/>
      <c r="F934" s="3"/>
      <c r="G934" s="156"/>
      <c r="H934" s="3"/>
      <c r="I934" s="3"/>
      <c r="J934" s="3"/>
      <c r="K934" s="3"/>
      <c r="L934" s="3"/>
      <c r="M934" s="4"/>
      <c r="N934" s="319"/>
      <c r="O934" s="157"/>
      <c r="P934" s="3"/>
      <c r="Q934" s="4"/>
      <c r="R934" s="4"/>
      <c r="S934" s="4"/>
      <c r="T934" s="4"/>
      <c r="U934" s="3"/>
      <c r="V934" s="3"/>
      <c r="W934" s="3"/>
      <c r="X934" s="3"/>
      <c r="Y934" s="3"/>
      <c r="Z934" s="3"/>
      <c r="AA934" s="3"/>
      <c r="AB934" s="3"/>
      <c r="AC934" s="3"/>
      <c r="AD934" s="3"/>
      <c r="AE934" s="3"/>
      <c r="AF934" s="3"/>
      <c r="AG934" s="3"/>
      <c r="AH934" s="3"/>
      <c r="AI934" s="3"/>
    </row>
    <row r="935" spans="1:35" ht="12.75">
      <c r="A935" s="3"/>
      <c r="B935" s="3"/>
      <c r="C935" s="3"/>
      <c r="D935" s="3"/>
      <c r="E935" s="3"/>
      <c r="F935" s="3"/>
      <c r="G935" s="156"/>
      <c r="H935" s="3"/>
      <c r="I935" s="3"/>
      <c r="J935" s="3"/>
      <c r="K935" s="3"/>
      <c r="L935" s="3"/>
      <c r="M935" s="4"/>
      <c r="N935" s="319"/>
      <c r="O935" s="157"/>
      <c r="P935" s="3"/>
      <c r="Q935" s="4"/>
      <c r="R935" s="4"/>
      <c r="S935" s="4"/>
      <c r="T935" s="4"/>
      <c r="U935" s="3"/>
      <c r="V935" s="3"/>
      <c r="W935" s="3"/>
      <c r="X935" s="3"/>
      <c r="Y935" s="3"/>
      <c r="Z935" s="3"/>
      <c r="AA935" s="3"/>
      <c r="AB935" s="3"/>
      <c r="AC935" s="3"/>
      <c r="AD935" s="3"/>
      <c r="AE935" s="3"/>
      <c r="AF935" s="3"/>
      <c r="AG935" s="3"/>
      <c r="AH935" s="3"/>
      <c r="AI935" s="3"/>
    </row>
    <row r="936" spans="1:35" ht="12.75">
      <c r="A936" s="3"/>
      <c r="B936" s="3"/>
      <c r="C936" s="3"/>
      <c r="D936" s="3"/>
      <c r="E936" s="3"/>
      <c r="F936" s="3"/>
      <c r="G936" s="156"/>
      <c r="H936" s="3"/>
      <c r="I936" s="3"/>
      <c r="J936" s="3"/>
      <c r="K936" s="3"/>
      <c r="L936" s="3"/>
      <c r="M936" s="4"/>
      <c r="N936" s="319"/>
      <c r="O936" s="157"/>
      <c r="P936" s="3"/>
      <c r="Q936" s="4"/>
      <c r="R936" s="4"/>
      <c r="S936" s="4"/>
      <c r="T936" s="4"/>
      <c r="U936" s="3"/>
      <c r="V936" s="3"/>
      <c r="W936" s="3"/>
      <c r="X936" s="3"/>
      <c r="Y936" s="3"/>
      <c r="Z936" s="3"/>
      <c r="AA936" s="3"/>
      <c r="AB936" s="3"/>
      <c r="AC936" s="3"/>
      <c r="AD936" s="3"/>
      <c r="AE936" s="3"/>
      <c r="AF936" s="3"/>
      <c r="AG936" s="3"/>
      <c r="AH936" s="3"/>
      <c r="AI936" s="3"/>
    </row>
    <row r="937" spans="1:35" ht="12.75">
      <c r="A937" s="3"/>
      <c r="B937" s="3"/>
      <c r="C937" s="3"/>
      <c r="D937" s="3"/>
      <c r="E937" s="3"/>
      <c r="F937" s="3"/>
      <c r="G937" s="156"/>
      <c r="H937" s="3"/>
      <c r="I937" s="3"/>
      <c r="J937" s="3"/>
      <c r="K937" s="3"/>
      <c r="L937" s="3"/>
      <c r="M937" s="4"/>
      <c r="N937" s="319"/>
      <c r="O937" s="157"/>
      <c r="P937" s="3"/>
      <c r="Q937" s="4"/>
      <c r="R937" s="4"/>
      <c r="S937" s="4"/>
      <c r="T937" s="4"/>
      <c r="U937" s="3"/>
      <c r="V937" s="3"/>
      <c r="W937" s="3"/>
      <c r="X937" s="3"/>
      <c r="Y937" s="3"/>
      <c r="Z937" s="3"/>
      <c r="AA937" s="3"/>
      <c r="AB937" s="3"/>
      <c r="AC937" s="3"/>
      <c r="AD937" s="3"/>
      <c r="AE937" s="3"/>
      <c r="AF937" s="3"/>
      <c r="AG937" s="3"/>
      <c r="AH937" s="3"/>
      <c r="AI937" s="3"/>
    </row>
    <row r="938" spans="1:35" ht="12.75">
      <c r="A938" s="3"/>
      <c r="B938" s="3"/>
      <c r="C938" s="3"/>
      <c r="D938" s="3"/>
      <c r="E938" s="3"/>
      <c r="F938" s="3"/>
      <c r="G938" s="156"/>
      <c r="H938" s="3"/>
      <c r="I938" s="3"/>
      <c r="J938" s="3"/>
      <c r="K938" s="3"/>
      <c r="L938" s="3"/>
      <c r="M938" s="4"/>
      <c r="N938" s="319"/>
      <c r="O938" s="157"/>
      <c r="P938" s="3"/>
      <c r="Q938" s="4"/>
      <c r="R938" s="4"/>
      <c r="S938" s="4"/>
      <c r="T938" s="4"/>
      <c r="U938" s="3"/>
      <c r="V938" s="3"/>
      <c r="W938" s="3"/>
      <c r="X938" s="3"/>
      <c r="Y938" s="3"/>
      <c r="Z938" s="3"/>
      <c r="AA938" s="3"/>
      <c r="AB938" s="3"/>
      <c r="AC938" s="3"/>
      <c r="AD938" s="3"/>
      <c r="AE938" s="3"/>
      <c r="AF938" s="3"/>
      <c r="AG938" s="3"/>
      <c r="AH938" s="3"/>
      <c r="AI938" s="3"/>
    </row>
    <row r="939" spans="1:35" ht="12.75">
      <c r="A939" s="3"/>
      <c r="B939" s="3"/>
      <c r="C939" s="3"/>
      <c r="D939" s="3"/>
      <c r="E939" s="3"/>
      <c r="F939" s="3"/>
      <c r="G939" s="156"/>
      <c r="H939" s="3"/>
      <c r="I939" s="3"/>
      <c r="J939" s="3"/>
      <c r="K939" s="3"/>
      <c r="L939" s="3"/>
      <c r="M939" s="4"/>
      <c r="N939" s="319"/>
      <c r="O939" s="157"/>
      <c r="P939" s="3"/>
      <c r="Q939" s="4"/>
      <c r="R939" s="4"/>
      <c r="S939" s="4"/>
      <c r="T939" s="4"/>
      <c r="U939" s="3"/>
      <c r="V939" s="3"/>
      <c r="W939" s="3"/>
      <c r="X939" s="3"/>
      <c r="Y939" s="3"/>
      <c r="Z939" s="3"/>
      <c r="AA939" s="3"/>
      <c r="AB939" s="3"/>
      <c r="AC939" s="3"/>
      <c r="AD939" s="3"/>
      <c r="AE939" s="3"/>
      <c r="AF939" s="3"/>
      <c r="AG939" s="3"/>
      <c r="AH939" s="3"/>
      <c r="AI939" s="3"/>
    </row>
    <row r="940" spans="1:35" ht="12.75">
      <c r="A940" s="3"/>
      <c r="B940" s="3"/>
      <c r="C940" s="3"/>
      <c r="D940" s="3"/>
      <c r="E940" s="3"/>
      <c r="F940" s="3"/>
      <c r="G940" s="156"/>
      <c r="H940" s="3"/>
      <c r="I940" s="3"/>
      <c r="J940" s="3"/>
      <c r="K940" s="3"/>
      <c r="L940" s="3"/>
      <c r="M940" s="4"/>
      <c r="N940" s="319"/>
      <c r="O940" s="157"/>
      <c r="P940" s="3"/>
      <c r="Q940" s="4"/>
      <c r="R940" s="4"/>
      <c r="S940" s="4"/>
      <c r="T940" s="4"/>
      <c r="U940" s="3"/>
      <c r="V940" s="3"/>
      <c r="W940" s="3"/>
      <c r="X940" s="3"/>
      <c r="Y940" s="3"/>
      <c r="Z940" s="3"/>
      <c r="AA940" s="3"/>
      <c r="AB940" s="3"/>
      <c r="AC940" s="3"/>
      <c r="AD940" s="3"/>
      <c r="AE940" s="3"/>
      <c r="AF940" s="3"/>
      <c r="AG940" s="3"/>
      <c r="AH940" s="3"/>
      <c r="AI940" s="3"/>
    </row>
    <row r="941" spans="1:35" ht="12.75">
      <c r="A941" s="3"/>
      <c r="B941" s="3"/>
      <c r="C941" s="3"/>
      <c r="D941" s="3"/>
      <c r="E941" s="3"/>
      <c r="F941" s="3"/>
      <c r="G941" s="156"/>
      <c r="H941" s="3"/>
      <c r="I941" s="3"/>
      <c r="J941" s="3"/>
      <c r="K941" s="3"/>
      <c r="L941" s="3"/>
      <c r="M941" s="4"/>
      <c r="N941" s="319"/>
      <c r="O941" s="157"/>
      <c r="P941" s="3"/>
      <c r="Q941" s="4"/>
      <c r="R941" s="4"/>
      <c r="S941" s="4"/>
      <c r="T941" s="4"/>
      <c r="U941" s="3"/>
      <c r="V941" s="3"/>
      <c r="W941" s="3"/>
      <c r="X941" s="3"/>
      <c r="Y941" s="3"/>
      <c r="Z941" s="3"/>
      <c r="AA941" s="3"/>
      <c r="AB941" s="3"/>
      <c r="AC941" s="3"/>
      <c r="AD941" s="3"/>
      <c r="AE941" s="3"/>
      <c r="AF941" s="3"/>
      <c r="AG941" s="3"/>
      <c r="AH941" s="3"/>
      <c r="AI941" s="3"/>
    </row>
    <row r="942" spans="1:35" ht="12.75">
      <c r="A942" s="3"/>
      <c r="B942" s="3"/>
      <c r="C942" s="3"/>
      <c r="D942" s="3"/>
      <c r="E942" s="3"/>
      <c r="F942" s="3"/>
      <c r="G942" s="156"/>
      <c r="H942" s="3"/>
      <c r="I942" s="3"/>
      <c r="J942" s="3"/>
      <c r="K942" s="3"/>
      <c r="L942" s="3"/>
      <c r="M942" s="4"/>
      <c r="N942" s="319"/>
      <c r="O942" s="157"/>
      <c r="P942" s="3"/>
      <c r="Q942" s="4"/>
      <c r="R942" s="4"/>
      <c r="S942" s="4"/>
      <c r="T942" s="4"/>
      <c r="U942" s="3"/>
      <c r="V942" s="3"/>
      <c r="W942" s="3"/>
      <c r="X942" s="3"/>
      <c r="Y942" s="3"/>
      <c r="Z942" s="3"/>
      <c r="AA942" s="3"/>
      <c r="AB942" s="3"/>
      <c r="AC942" s="3"/>
      <c r="AD942" s="3"/>
      <c r="AE942" s="3"/>
      <c r="AF942" s="3"/>
      <c r="AG942" s="3"/>
      <c r="AH942" s="3"/>
      <c r="AI942" s="3"/>
    </row>
    <row r="943" spans="1:35" ht="12.75">
      <c r="A943" s="3"/>
      <c r="B943" s="3"/>
      <c r="C943" s="3"/>
      <c r="D943" s="3"/>
      <c r="E943" s="3"/>
      <c r="F943" s="3"/>
      <c r="G943" s="156"/>
      <c r="H943" s="3"/>
      <c r="I943" s="3"/>
      <c r="J943" s="3"/>
      <c r="K943" s="3"/>
      <c r="L943" s="3"/>
      <c r="M943" s="4"/>
      <c r="N943" s="319"/>
      <c r="O943" s="157"/>
      <c r="P943" s="3"/>
      <c r="Q943" s="4"/>
      <c r="R943" s="4"/>
      <c r="S943" s="4"/>
      <c r="T943" s="4"/>
      <c r="U943" s="3"/>
      <c r="V943" s="3"/>
      <c r="W943" s="3"/>
      <c r="X943" s="3"/>
      <c r="Y943" s="3"/>
      <c r="Z943" s="3"/>
      <c r="AA943" s="3"/>
      <c r="AB943" s="3"/>
      <c r="AC943" s="3"/>
      <c r="AD943" s="3"/>
      <c r="AE943" s="3"/>
      <c r="AF943" s="3"/>
      <c r="AG943" s="3"/>
      <c r="AH943" s="3"/>
      <c r="AI943" s="3"/>
    </row>
    <row r="944" spans="1:35" ht="12.75">
      <c r="A944" s="3"/>
      <c r="B944" s="3"/>
      <c r="C944" s="3"/>
      <c r="D944" s="3"/>
      <c r="E944" s="3"/>
      <c r="F944" s="3"/>
      <c r="G944" s="156"/>
      <c r="H944" s="3"/>
      <c r="I944" s="3"/>
      <c r="J944" s="3"/>
      <c r="K944" s="3"/>
      <c r="L944" s="3"/>
      <c r="M944" s="4"/>
      <c r="N944" s="319"/>
      <c r="O944" s="157"/>
      <c r="P944" s="3"/>
      <c r="Q944" s="4"/>
      <c r="R944" s="4"/>
      <c r="S944" s="4"/>
      <c r="T944" s="4"/>
      <c r="U944" s="3"/>
      <c r="V944" s="3"/>
      <c r="W944" s="3"/>
      <c r="X944" s="3"/>
      <c r="Y944" s="3"/>
      <c r="Z944" s="3"/>
      <c r="AA944" s="3"/>
      <c r="AB944" s="3"/>
      <c r="AC944" s="3"/>
      <c r="AD944" s="3"/>
      <c r="AE944" s="3"/>
      <c r="AF944" s="3"/>
      <c r="AG944" s="3"/>
      <c r="AH944" s="3"/>
      <c r="AI944" s="3"/>
    </row>
    <row r="945" spans="1:35" ht="12.75">
      <c r="A945" s="3"/>
      <c r="B945" s="3"/>
      <c r="C945" s="3"/>
      <c r="D945" s="3"/>
      <c r="E945" s="3"/>
      <c r="F945" s="3"/>
      <c r="G945" s="156"/>
      <c r="H945" s="3"/>
      <c r="I945" s="3"/>
      <c r="J945" s="3"/>
      <c r="K945" s="3"/>
      <c r="L945" s="3"/>
      <c r="M945" s="4"/>
      <c r="N945" s="319"/>
      <c r="O945" s="157"/>
      <c r="P945" s="3"/>
      <c r="Q945" s="4"/>
      <c r="R945" s="4"/>
      <c r="S945" s="4"/>
      <c r="T945" s="4"/>
      <c r="U945" s="3"/>
      <c r="V945" s="3"/>
      <c r="W945" s="3"/>
      <c r="X945" s="3"/>
      <c r="Y945" s="3"/>
      <c r="Z945" s="3"/>
      <c r="AA945" s="3"/>
      <c r="AB945" s="3"/>
      <c r="AC945" s="3"/>
      <c r="AD945" s="3"/>
      <c r="AE945" s="3"/>
      <c r="AF945" s="3"/>
      <c r="AG945" s="3"/>
      <c r="AH945" s="3"/>
      <c r="AI945" s="3"/>
    </row>
    <row r="946" spans="1:35" ht="12.75">
      <c r="A946" s="3"/>
      <c r="B946" s="3"/>
      <c r="C946" s="3"/>
      <c r="D946" s="3"/>
      <c r="E946" s="3"/>
      <c r="F946" s="3"/>
      <c r="G946" s="156"/>
      <c r="H946" s="3"/>
      <c r="I946" s="3"/>
      <c r="J946" s="3"/>
      <c r="K946" s="3"/>
      <c r="L946" s="3"/>
      <c r="M946" s="4"/>
      <c r="N946" s="319"/>
      <c r="O946" s="157"/>
      <c r="P946" s="3"/>
      <c r="Q946" s="4"/>
      <c r="R946" s="4"/>
      <c r="S946" s="4"/>
      <c r="T946" s="4"/>
      <c r="U946" s="3"/>
      <c r="V946" s="3"/>
      <c r="W946" s="3"/>
      <c r="X946" s="3"/>
      <c r="Y946" s="3"/>
      <c r="Z946" s="3"/>
      <c r="AA946" s="3"/>
      <c r="AB946" s="3"/>
      <c r="AC946" s="3"/>
      <c r="AD946" s="3"/>
      <c r="AE946" s="3"/>
      <c r="AF946" s="3"/>
      <c r="AG946" s="3"/>
      <c r="AH946" s="3"/>
      <c r="AI946" s="3"/>
    </row>
    <row r="947" spans="1:35" ht="12.75">
      <c r="A947" s="3"/>
      <c r="B947" s="3"/>
      <c r="C947" s="3"/>
      <c r="D947" s="3"/>
      <c r="E947" s="3"/>
      <c r="F947" s="3"/>
      <c r="G947" s="156"/>
      <c r="H947" s="3"/>
      <c r="I947" s="3"/>
      <c r="J947" s="3"/>
      <c r="K947" s="3"/>
      <c r="L947" s="3"/>
      <c r="M947" s="4"/>
      <c r="N947" s="319"/>
      <c r="O947" s="157"/>
      <c r="P947" s="3"/>
      <c r="Q947" s="4"/>
      <c r="R947" s="4"/>
      <c r="S947" s="4"/>
      <c r="T947" s="4"/>
      <c r="U947" s="3"/>
      <c r="V947" s="3"/>
      <c r="W947" s="3"/>
      <c r="X947" s="3"/>
      <c r="Y947" s="3"/>
      <c r="Z947" s="3"/>
      <c r="AA947" s="3"/>
      <c r="AB947" s="3"/>
      <c r="AC947" s="3"/>
      <c r="AD947" s="3"/>
      <c r="AE947" s="3"/>
      <c r="AF947" s="3"/>
      <c r="AG947" s="3"/>
      <c r="AH947" s="3"/>
      <c r="AI947" s="3"/>
    </row>
    <row r="948" spans="1:35" ht="12.75">
      <c r="A948" s="3"/>
      <c r="B948" s="3"/>
      <c r="C948" s="3"/>
      <c r="D948" s="3"/>
      <c r="E948" s="3"/>
      <c r="F948" s="3"/>
      <c r="G948" s="156"/>
      <c r="H948" s="3"/>
      <c r="I948" s="3"/>
      <c r="J948" s="3"/>
      <c r="K948" s="3"/>
      <c r="L948" s="3"/>
      <c r="M948" s="4"/>
      <c r="N948" s="319"/>
      <c r="O948" s="157"/>
      <c r="P948" s="3"/>
      <c r="Q948" s="4"/>
      <c r="R948" s="4"/>
      <c r="S948" s="4"/>
      <c r="T948" s="4"/>
      <c r="U948" s="3"/>
      <c r="V948" s="3"/>
      <c r="W948" s="3"/>
      <c r="X948" s="3"/>
      <c r="Y948" s="3"/>
      <c r="Z948" s="3"/>
      <c r="AA948" s="3"/>
      <c r="AB948" s="3"/>
      <c r="AC948" s="3"/>
      <c r="AD948" s="3"/>
      <c r="AE948" s="3"/>
      <c r="AF948" s="3"/>
      <c r="AG948" s="3"/>
      <c r="AH948" s="3"/>
      <c r="AI948" s="3"/>
    </row>
    <row r="949" spans="1:35" ht="12.75">
      <c r="A949" s="3"/>
      <c r="B949" s="3"/>
      <c r="C949" s="3"/>
      <c r="D949" s="3"/>
      <c r="E949" s="3"/>
      <c r="F949" s="3"/>
      <c r="G949" s="156"/>
      <c r="H949" s="3"/>
      <c r="I949" s="3"/>
      <c r="J949" s="3"/>
      <c r="K949" s="3"/>
      <c r="L949" s="3"/>
      <c r="M949" s="4"/>
      <c r="N949" s="319"/>
      <c r="O949" s="157"/>
      <c r="P949" s="3"/>
      <c r="Q949" s="4"/>
      <c r="R949" s="4"/>
      <c r="S949" s="4"/>
      <c r="T949" s="4"/>
      <c r="U949" s="3"/>
      <c r="V949" s="3"/>
      <c r="W949" s="3"/>
      <c r="X949" s="3"/>
      <c r="Y949" s="3"/>
      <c r="Z949" s="3"/>
      <c r="AA949" s="3"/>
      <c r="AB949" s="3"/>
      <c r="AC949" s="3"/>
      <c r="AD949" s="3"/>
      <c r="AE949" s="3"/>
      <c r="AF949" s="3"/>
      <c r="AG949" s="3"/>
      <c r="AH949" s="3"/>
      <c r="AI949" s="3"/>
    </row>
    <row r="950" spans="1:35" ht="12.75">
      <c r="A950" s="3"/>
      <c r="B950" s="3"/>
      <c r="C950" s="3"/>
      <c r="D950" s="3"/>
      <c r="E950" s="3"/>
      <c r="F950" s="3"/>
      <c r="G950" s="156"/>
      <c r="H950" s="3"/>
      <c r="I950" s="3"/>
      <c r="J950" s="3"/>
      <c r="K950" s="3"/>
      <c r="L950" s="3"/>
      <c r="M950" s="4"/>
      <c r="N950" s="319"/>
      <c r="O950" s="157"/>
      <c r="P950" s="3"/>
      <c r="Q950" s="4"/>
      <c r="R950" s="4"/>
      <c r="S950" s="4"/>
      <c r="T950" s="4"/>
      <c r="U950" s="3"/>
      <c r="V950" s="3"/>
      <c r="W950" s="3"/>
      <c r="X950" s="3"/>
      <c r="Y950" s="3"/>
      <c r="Z950" s="3"/>
      <c r="AA950" s="3"/>
      <c r="AB950" s="3"/>
      <c r="AC950" s="3"/>
      <c r="AD950" s="3"/>
      <c r="AE950" s="3"/>
      <c r="AF950" s="3"/>
      <c r="AG950" s="3"/>
      <c r="AH950" s="3"/>
      <c r="AI950" s="3"/>
    </row>
    <row r="951" spans="1:35" ht="12.75">
      <c r="A951" s="3"/>
      <c r="B951" s="3"/>
      <c r="C951" s="3"/>
      <c r="D951" s="3"/>
      <c r="E951" s="3"/>
      <c r="F951" s="3"/>
      <c r="G951" s="156"/>
      <c r="H951" s="3"/>
      <c r="I951" s="3"/>
      <c r="J951" s="3"/>
      <c r="K951" s="3"/>
      <c r="L951" s="3"/>
      <c r="M951" s="4"/>
      <c r="N951" s="319"/>
      <c r="O951" s="157"/>
      <c r="P951" s="3"/>
      <c r="Q951" s="4"/>
      <c r="R951" s="4"/>
      <c r="S951" s="4"/>
      <c r="T951" s="4"/>
      <c r="U951" s="3"/>
      <c r="V951" s="3"/>
      <c r="W951" s="3"/>
      <c r="X951" s="3"/>
      <c r="Y951" s="3"/>
      <c r="Z951" s="3"/>
      <c r="AA951" s="3"/>
      <c r="AB951" s="3"/>
      <c r="AC951" s="3"/>
      <c r="AD951" s="3"/>
      <c r="AE951" s="3"/>
      <c r="AF951" s="3"/>
      <c r="AG951" s="3"/>
      <c r="AH951" s="3"/>
      <c r="AI951" s="3"/>
    </row>
    <row r="952" spans="1:35" ht="12.75">
      <c r="A952" s="3"/>
      <c r="B952" s="3"/>
      <c r="C952" s="3"/>
      <c r="D952" s="3"/>
      <c r="E952" s="3"/>
      <c r="F952" s="3"/>
      <c r="G952" s="156"/>
      <c r="H952" s="3"/>
      <c r="I952" s="3"/>
      <c r="J952" s="3"/>
      <c r="K952" s="3"/>
      <c r="L952" s="3"/>
      <c r="M952" s="4"/>
      <c r="N952" s="319"/>
      <c r="O952" s="157"/>
      <c r="P952" s="3"/>
      <c r="Q952" s="4"/>
      <c r="R952" s="4"/>
      <c r="S952" s="4"/>
      <c r="T952" s="4"/>
      <c r="U952" s="3"/>
      <c r="V952" s="3"/>
      <c r="W952" s="3"/>
      <c r="X952" s="3"/>
      <c r="Y952" s="3"/>
      <c r="Z952" s="3"/>
      <c r="AA952" s="3"/>
      <c r="AB952" s="3"/>
      <c r="AC952" s="3"/>
      <c r="AD952" s="3"/>
      <c r="AE952" s="3"/>
      <c r="AF952" s="3"/>
      <c r="AG952" s="3"/>
      <c r="AH952" s="3"/>
      <c r="AI952" s="3"/>
    </row>
    <row r="953" spans="1:35" ht="12.75">
      <c r="A953" s="3"/>
      <c r="B953" s="3"/>
      <c r="C953" s="3"/>
      <c r="D953" s="3"/>
      <c r="E953" s="3"/>
      <c r="F953" s="3"/>
      <c r="G953" s="156"/>
      <c r="H953" s="3"/>
      <c r="I953" s="3"/>
      <c r="J953" s="3"/>
      <c r="K953" s="3"/>
      <c r="L953" s="3"/>
      <c r="M953" s="4"/>
      <c r="N953" s="319"/>
      <c r="O953" s="157"/>
      <c r="P953" s="3"/>
      <c r="Q953" s="4"/>
      <c r="R953" s="4"/>
      <c r="S953" s="4"/>
      <c r="T953" s="4"/>
      <c r="U953" s="3"/>
      <c r="V953" s="3"/>
      <c r="W953" s="3"/>
      <c r="X953" s="3"/>
      <c r="Y953" s="3"/>
      <c r="Z953" s="3"/>
      <c r="AA953" s="3"/>
      <c r="AB953" s="3"/>
      <c r="AC953" s="3"/>
      <c r="AD953" s="3"/>
      <c r="AE953" s="3"/>
      <c r="AF953" s="3"/>
      <c r="AG953" s="3"/>
      <c r="AH953" s="3"/>
      <c r="AI953" s="3"/>
    </row>
    <row r="954" spans="1:35" ht="12.75">
      <c r="A954" s="3"/>
      <c r="B954" s="3"/>
      <c r="C954" s="3"/>
      <c r="D954" s="3"/>
      <c r="E954" s="3"/>
      <c r="F954" s="3"/>
      <c r="G954" s="156"/>
      <c r="H954" s="3"/>
      <c r="I954" s="3"/>
      <c r="J954" s="3"/>
      <c r="K954" s="3"/>
      <c r="L954" s="3"/>
      <c r="M954" s="4"/>
      <c r="N954" s="319"/>
      <c r="O954" s="157"/>
      <c r="P954" s="3"/>
      <c r="Q954" s="4"/>
      <c r="R954" s="4"/>
      <c r="S954" s="4"/>
      <c r="T954" s="4"/>
      <c r="U954" s="3"/>
      <c r="V954" s="3"/>
      <c r="W954" s="3"/>
      <c r="X954" s="3"/>
      <c r="Y954" s="3"/>
      <c r="Z954" s="3"/>
      <c r="AA954" s="3"/>
      <c r="AB954" s="3"/>
      <c r="AC954" s="3"/>
      <c r="AD954" s="3"/>
      <c r="AE954" s="3"/>
      <c r="AF954" s="3"/>
      <c r="AG954" s="3"/>
      <c r="AH954" s="3"/>
      <c r="AI954" s="3"/>
    </row>
    <row r="955" spans="1:35" ht="12.75">
      <c r="A955" s="3"/>
      <c r="B955" s="3"/>
      <c r="C955" s="3"/>
      <c r="D955" s="3"/>
      <c r="E955" s="3"/>
      <c r="F955" s="3"/>
      <c r="G955" s="156"/>
      <c r="H955" s="3"/>
      <c r="I955" s="3"/>
      <c r="J955" s="3"/>
      <c r="K955" s="3"/>
      <c r="L955" s="3"/>
      <c r="M955" s="4"/>
      <c r="N955" s="319"/>
      <c r="O955" s="157"/>
      <c r="P955" s="3"/>
      <c r="Q955" s="4"/>
      <c r="R955" s="4"/>
      <c r="S955" s="4"/>
      <c r="T955" s="4"/>
      <c r="U955" s="3"/>
      <c r="V955" s="3"/>
      <c r="W955" s="3"/>
      <c r="X955" s="3"/>
      <c r="Y955" s="3"/>
      <c r="Z955" s="3"/>
      <c r="AA955" s="3"/>
      <c r="AB955" s="3"/>
      <c r="AC955" s="3"/>
      <c r="AD955" s="3"/>
      <c r="AE955" s="3"/>
      <c r="AF955" s="3"/>
      <c r="AG955" s="3"/>
      <c r="AH955" s="3"/>
      <c r="AI955" s="3"/>
    </row>
    <row r="956" spans="1:35" ht="12.75">
      <c r="A956" s="3"/>
      <c r="B956" s="3"/>
      <c r="C956" s="3"/>
      <c r="D956" s="3"/>
      <c r="E956" s="3"/>
      <c r="F956" s="3"/>
      <c r="G956" s="156"/>
      <c r="H956" s="3"/>
      <c r="I956" s="3"/>
      <c r="J956" s="3"/>
      <c r="K956" s="3"/>
      <c r="L956" s="3"/>
      <c r="M956" s="4"/>
      <c r="N956" s="319"/>
      <c r="O956" s="157"/>
      <c r="P956" s="3"/>
      <c r="Q956" s="4"/>
      <c r="R956" s="4"/>
      <c r="S956" s="4"/>
      <c r="T956" s="4"/>
      <c r="U956" s="3"/>
      <c r="V956" s="3"/>
      <c r="W956" s="3"/>
      <c r="X956" s="3"/>
      <c r="Y956" s="3"/>
      <c r="Z956" s="3"/>
      <c r="AA956" s="3"/>
      <c r="AB956" s="3"/>
      <c r="AC956" s="3"/>
      <c r="AD956" s="3"/>
      <c r="AE956" s="3"/>
      <c r="AF956" s="3"/>
      <c r="AG956" s="3"/>
      <c r="AH956" s="3"/>
      <c r="AI956" s="3"/>
    </row>
    <row r="957" spans="1:35" ht="12.75">
      <c r="A957" s="3"/>
      <c r="B957" s="3"/>
      <c r="C957" s="3"/>
      <c r="D957" s="3"/>
      <c r="E957" s="3"/>
      <c r="F957" s="3"/>
      <c r="G957" s="156"/>
      <c r="H957" s="3"/>
      <c r="I957" s="3"/>
      <c r="J957" s="3"/>
      <c r="K957" s="3"/>
      <c r="L957" s="3"/>
      <c r="M957" s="4"/>
      <c r="N957" s="319"/>
      <c r="O957" s="157"/>
      <c r="P957" s="3"/>
      <c r="Q957" s="4"/>
      <c r="R957" s="4"/>
      <c r="S957" s="4"/>
      <c r="T957" s="4"/>
      <c r="U957" s="3"/>
      <c r="V957" s="3"/>
      <c r="W957" s="3"/>
      <c r="X957" s="3"/>
      <c r="Y957" s="3"/>
      <c r="Z957" s="3"/>
      <c r="AA957" s="3"/>
      <c r="AB957" s="3"/>
      <c r="AC957" s="3"/>
      <c r="AD957" s="3"/>
      <c r="AE957" s="3"/>
      <c r="AF957" s="3"/>
      <c r="AG957" s="3"/>
      <c r="AH957" s="3"/>
      <c r="AI957" s="3"/>
    </row>
    <row r="958" spans="1:35" ht="12.75">
      <c r="A958" s="3"/>
      <c r="B958" s="3"/>
      <c r="C958" s="3"/>
      <c r="D958" s="3"/>
      <c r="E958" s="3"/>
      <c r="F958" s="3"/>
      <c r="G958" s="156"/>
      <c r="H958" s="3"/>
      <c r="I958" s="3"/>
      <c r="J958" s="3"/>
      <c r="K958" s="3"/>
      <c r="L958" s="3"/>
      <c r="M958" s="4"/>
      <c r="N958" s="319"/>
      <c r="O958" s="157"/>
      <c r="P958" s="3"/>
      <c r="Q958" s="4"/>
      <c r="R958" s="4"/>
      <c r="S958" s="4"/>
      <c r="T958" s="4"/>
      <c r="U958" s="3"/>
      <c r="V958" s="3"/>
      <c r="W958" s="3"/>
      <c r="X958" s="3"/>
      <c r="Y958" s="3"/>
      <c r="Z958" s="3"/>
      <c r="AA958" s="3"/>
      <c r="AB958" s="3"/>
      <c r="AC958" s="3"/>
      <c r="AD958" s="3"/>
      <c r="AE958" s="3"/>
      <c r="AF958" s="3"/>
      <c r="AG958" s="3"/>
      <c r="AH958" s="3"/>
      <c r="AI958" s="3"/>
    </row>
    <row r="959" spans="1:35" ht="12.75">
      <c r="A959" s="3"/>
      <c r="B959" s="3"/>
      <c r="C959" s="3"/>
      <c r="D959" s="3"/>
      <c r="E959" s="3"/>
      <c r="F959" s="3"/>
      <c r="G959" s="156"/>
      <c r="H959" s="3"/>
      <c r="I959" s="3"/>
      <c r="J959" s="3"/>
      <c r="K959" s="3"/>
      <c r="L959" s="3"/>
      <c r="M959" s="4"/>
      <c r="N959" s="319"/>
      <c r="O959" s="157"/>
      <c r="P959" s="3"/>
      <c r="Q959" s="4"/>
      <c r="R959" s="4"/>
      <c r="S959" s="4"/>
      <c r="T959" s="4"/>
      <c r="U959" s="3"/>
      <c r="V959" s="3"/>
      <c r="W959" s="3"/>
      <c r="X959" s="3"/>
      <c r="Y959" s="3"/>
      <c r="Z959" s="3"/>
      <c r="AA959" s="3"/>
      <c r="AB959" s="3"/>
      <c r="AC959" s="3"/>
      <c r="AD959" s="3"/>
      <c r="AE959" s="3"/>
      <c r="AF959" s="3"/>
      <c r="AG959" s="3"/>
      <c r="AH959" s="3"/>
      <c r="AI959" s="3"/>
    </row>
    <row r="960" spans="1:35" ht="12.75">
      <c r="A960" s="3"/>
      <c r="B960" s="3"/>
      <c r="C960" s="3"/>
      <c r="D960" s="3"/>
      <c r="E960" s="3"/>
      <c r="F960" s="3"/>
      <c r="G960" s="156"/>
      <c r="H960" s="3"/>
      <c r="I960" s="3"/>
      <c r="J960" s="3"/>
      <c r="K960" s="3"/>
      <c r="L960" s="3"/>
      <c r="M960" s="4"/>
      <c r="N960" s="319"/>
      <c r="O960" s="157"/>
      <c r="P960" s="3"/>
      <c r="Q960" s="4"/>
      <c r="R960" s="4"/>
      <c r="S960" s="4"/>
      <c r="T960" s="4"/>
      <c r="U960" s="3"/>
      <c r="V960" s="3"/>
      <c r="W960" s="3"/>
      <c r="X960" s="3"/>
      <c r="Y960" s="3"/>
      <c r="Z960" s="3"/>
      <c r="AA960" s="3"/>
      <c r="AB960" s="3"/>
      <c r="AC960" s="3"/>
      <c r="AD960" s="3"/>
      <c r="AE960" s="3"/>
      <c r="AF960" s="3"/>
      <c r="AG960" s="3"/>
      <c r="AH960" s="3"/>
      <c r="AI960" s="3"/>
    </row>
    <row r="961" spans="1:35" ht="12.75">
      <c r="A961" s="3"/>
      <c r="B961" s="3"/>
      <c r="C961" s="3"/>
      <c r="D961" s="3"/>
      <c r="E961" s="3"/>
      <c r="F961" s="3"/>
      <c r="G961" s="156"/>
      <c r="H961" s="3"/>
      <c r="I961" s="3"/>
      <c r="J961" s="3"/>
      <c r="K961" s="3"/>
      <c r="L961" s="3"/>
      <c r="M961" s="4"/>
      <c r="N961" s="319"/>
      <c r="O961" s="157"/>
      <c r="P961" s="3"/>
      <c r="Q961" s="4"/>
      <c r="R961" s="4"/>
      <c r="S961" s="4"/>
      <c r="T961" s="4"/>
      <c r="U961" s="3"/>
      <c r="V961" s="3"/>
      <c r="W961" s="3"/>
      <c r="X961" s="3"/>
      <c r="Y961" s="3"/>
      <c r="Z961" s="3"/>
      <c r="AA961" s="3"/>
      <c r="AB961" s="3"/>
      <c r="AC961" s="3"/>
      <c r="AD961" s="3"/>
      <c r="AE961" s="3"/>
      <c r="AF961" s="3"/>
      <c r="AG961" s="3"/>
      <c r="AH961" s="3"/>
      <c r="AI961" s="3"/>
    </row>
    <row r="962" spans="1:35" ht="12.75">
      <c r="A962" s="3"/>
      <c r="B962" s="3"/>
      <c r="C962" s="3"/>
      <c r="D962" s="3"/>
      <c r="E962" s="3"/>
      <c r="F962" s="3"/>
      <c r="G962" s="156"/>
      <c r="H962" s="3"/>
      <c r="I962" s="3"/>
      <c r="J962" s="3"/>
      <c r="K962" s="3"/>
      <c r="L962" s="3"/>
      <c r="M962" s="4"/>
      <c r="N962" s="319"/>
      <c r="O962" s="157"/>
      <c r="P962" s="3"/>
      <c r="Q962" s="4"/>
      <c r="R962" s="4"/>
      <c r="S962" s="4"/>
      <c r="T962" s="4"/>
      <c r="U962" s="3"/>
      <c r="V962" s="3"/>
      <c r="W962" s="3"/>
      <c r="X962" s="3"/>
      <c r="Y962" s="3"/>
      <c r="Z962" s="3"/>
      <c r="AA962" s="3"/>
      <c r="AB962" s="3"/>
      <c r="AC962" s="3"/>
      <c r="AD962" s="3"/>
      <c r="AE962" s="3"/>
      <c r="AF962" s="3"/>
      <c r="AG962" s="3"/>
      <c r="AH962" s="3"/>
      <c r="AI962" s="3"/>
    </row>
    <row r="963" spans="1:35" ht="12.75">
      <c r="A963" s="3"/>
      <c r="B963" s="3"/>
      <c r="C963" s="3"/>
      <c r="D963" s="3"/>
      <c r="E963" s="3"/>
      <c r="F963" s="3"/>
      <c r="G963" s="156"/>
      <c r="H963" s="3"/>
      <c r="I963" s="3"/>
      <c r="J963" s="3"/>
      <c r="K963" s="3"/>
      <c r="L963" s="3"/>
      <c r="M963" s="4"/>
      <c r="N963" s="319"/>
      <c r="O963" s="157"/>
      <c r="P963" s="3"/>
      <c r="Q963" s="4"/>
      <c r="R963" s="4"/>
      <c r="S963" s="4"/>
      <c r="T963" s="4"/>
      <c r="U963" s="3"/>
      <c r="V963" s="3"/>
      <c r="W963" s="3"/>
      <c r="X963" s="3"/>
      <c r="Y963" s="3"/>
      <c r="Z963" s="3"/>
      <c r="AA963" s="3"/>
      <c r="AB963" s="3"/>
      <c r="AC963" s="3"/>
      <c r="AD963" s="3"/>
      <c r="AE963" s="3"/>
      <c r="AF963" s="3"/>
      <c r="AG963" s="3"/>
      <c r="AH963" s="3"/>
      <c r="AI963" s="3"/>
    </row>
    <row r="964" spans="1:35" ht="12.75">
      <c r="A964" s="3"/>
      <c r="B964" s="3"/>
      <c r="C964" s="3"/>
      <c r="D964" s="3"/>
      <c r="E964" s="3"/>
      <c r="F964" s="3"/>
      <c r="G964" s="156"/>
      <c r="H964" s="3"/>
      <c r="I964" s="3"/>
      <c r="J964" s="3"/>
      <c r="K964" s="3"/>
      <c r="L964" s="3"/>
      <c r="M964" s="4"/>
      <c r="N964" s="319"/>
      <c r="O964" s="157"/>
      <c r="P964" s="3"/>
      <c r="Q964" s="4"/>
      <c r="R964" s="4"/>
      <c r="S964" s="4"/>
      <c r="T964" s="4"/>
      <c r="U964" s="3"/>
      <c r="V964" s="3"/>
      <c r="W964" s="3"/>
      <c r="X964" s="3"/>
      <c r="Y964" s="3"/>
      <c r="Z964" s="3"/>
      <c r="AA964" s="3"/>
      <c r="AB964" s="3"/>
      <c r="AC964" s="3"/>
      <c r="AD964" s="3"/>
      <c r="AE964" s="3"/>
      <c r="AF964" s="3"/>
      <c r="AG964" s="3"/>
      <c r="AH964" s="3"/>
      <c r="AI964" s="3"/>
    </row>
    <row r="965" spans="1:35" ht="12.75">
      <c r="A965" s="3"/>
      <c r="B965" s="3"/>
      <c r="C965" s="3"/>
      <c r="D965" s="3"/>
      <c r="E965" s="3"/>
      <c r="F965" s="3"/>
      <c r="G965" s="156"/>
      <c r="H965" s="3"/>
      <c r="I965" s="3"/>
      <c r="J965" s="3"/>
      <c r="K965" s="3"/>
      <c r="L965" s="3"/>
      <c r="M965" s="4"/>
      <c r="N965" s="319"/>
      <c r="O965" s="157"/>
      <c r="P965" s="3"/>
      <c r="Q965" s="4"/>
      <c r="R965" s="4"/>
      <c r="S965" s="4"/>
      <c r="T965" s="4"/>
      <c r="U965" s="3"/>
      <c r="V965" s="3"/>
      <c r="W965" s="3"/>
      <c r="X965" s="3"/>
      <c r="Y965" s="3"/>
      <c r="Z965" s="3"/>
      <c r="AA965" s="3"/>
      <c r="AB965" s="3"/>
      <c r="AC965" s="3"/>
      <c r="AD965" s="3"/>
      <c r="AE965" s="3"/>
      <c r="AF965" s="3"/>
      <c r="AG965" s="3"/>
      <c r="AH965" s="3"/>
      <c r="AI965" s="3"/>
    </row>
    <row r="966" spans="1:35" ht="12.75">
      <c r="A966" s="3"/>
      <c r="B966" s="3"/>
      <c r="C966" s="3"/>
      <c r="D966" s="3"/>
      <c r="E966" s="3"/>
      <c r="F966" s="3"/>
      <c r="G966" s="156"/>
      <c r="H966" s="3"/>
      <c r="I966" s="3"/>
      <c r="J966" s="3"/>
      <c r="K966" s="3"/>
      <c r="L966" s="3"/>
      <c r="M966" s="4"/>
      <c r="N966" s="319"/>
      <c r="O966" s="157"/>
      <c r="P966" s="3"/>
      <c r="Q966" s="4"/>
      <c r="R966" s="4"/>
      <c r="S966" s="4"/>
      <c r="T966" s="4"/>
      <c r="U966" s="3"/>
      <c r="V966" s="3"/>
      <c r="W966" s="3"/>
      <c r="X966" s="3"/>
      <c r="Y966" s="3"/>
      <c r="Z966" s="3"/>
      <c r="AA966" s="3"/>
      <c r="AB966" s="3"/>
      <c r="AC966" s="3"/>
      <c r="AD966" s="3"/>
      <c r="AE966" s="3"/>
      <c r="AF966" s="3"/>
      <c r="AG966" s="3"/>
      <c r="AH966" s="3"/>
      <c r="AI966" s="3"/>
    </row>
    <row r="967" spans="1:35" ht="12.75">
      <c r="A967" s="3"/>
      <c r="B967" s="3"/>
      <c r="C967" s="3"/>
      <c r="D967" s="3"/>
      <c r="E967" s="3"/>
      <c r="F967" s="3"/>
      <c r="G967" s="156"/>
      <c r="H967" s="3"/>
      <c r="I967" s="3"/>
      <c r="J967" s="3"/>
      <c r="K967" s="3"/>
      <c r="L967" s="3"/>
      <c r="M967" s="4"/>
      <c r="N967" s="319"/>
      <c r="O967" s="157"/>
      <c r="P967" s="3"/>
      <c r="Q967" s="4"/>
      <c r="R967" s="4"/>
      <c r="S967" s="4"/>
      <c r="T967" s="4"/>
      <c r="U967" s="3"/>
      <c r="V967" s="3"/>
      <c r="W967" s="3"/>
      <c r="X967" s="3"/>
      <c r="Y967" s="3"/>
      <c r="Z967" s="3"/>
      <c r="AA967" s="3"/>
      <c r="AB967" s="3"/>
      <c r="AC967" s="3"/>
      <c r="AD967" s="3"/>
      <c r="AE967" s="3"/>
      <c r="AF967" s="3"/>
      <c r="AG967" s="3"/>
      <c r="AH967" s="3"/>
      <c r="AI967" s="3"/>
    </row>
    <row r="968" spans="1:35" ht="12.75">
      <c r="A968" s="3"/>
      <c r="B968" s="3"/>
      <c r="C968" s="3"/>
      <c r="D968" s="3"/>
      <c r="E968" s="3"/>
      <c r="F968" s="3"/>
      <c r="G968" s="156"/>
      <c r="H968" s="3"/>
      <c r="I968" s="3"/>
      <c r="J968" s="3"/>
      <c r="K968" s="3"/>
      <c r="L968" s="3"/>
      <c r="M968" s="4"/>
      <c r="N968" s="319"/>
      <c r="O968" s="157"/>
      <c r="P968" s="3"/>
      <c r="Q968" s="4"/>
      <c r="R968" s="4"/>
      <c r="S968" s="4"/>
      <c r="T968" s="4"/>
      <c r="U968" s="3"/>
      <c r="V968" s="3"/>
      <c r="W968" s="3"/>
      <c r="X968" s="3"/>
      <c r="Y968" s="3"/>
      <c r="Z968" s="3"/>
      <c r="AA968" s="3"/>
      <c r="AB968" s="3"/>
      <c r="AC968" s="3"/>
      <c r="AD968" s="3"/>
      <c r="AE968" s="3"/>
      <c r="AF968" s="3"/>
      <c r="AG968" s="3"/>
      <c r="AH968" s="3"/>
      <c r="AI968" s="3"/>
    </row>
    <row r="969" spans="1:35" ht="12.75">
      <c r="A969" s="3"/>
      <c r="B969" s="3"/>
      <c r="C969" s="3"/>
      <c r="D969" s="3"/>
      <c r="E969" s="3"/>
      <c r="F969" s="3"/>
      <c r="G969" s="156"/>
      <c r="H969" s="3"/>
      <c r="I969" s="3"/>
      <c r="J969" s="3"/>
      <c r="K969" s="3"/>
      <c r="L969" s="3"/>
      <c r="M969" s="4"/>
      <c r="N969" s="319"/>
      <c r="O969" s="157"/>
      <c r="P969" s="3"/>
      <c r="Q969" s="4"/>
      <c r="R969" s="4"/>
      <c r="S969" s="4"/>
      <c r="T969" s="4"/>
      <c r="U969" s="3"/>
      <c r="V969" s="3"/>
      <c r="W969" s="3"/>
      <c r="X969" s="3"/>
      <c r="Y969" s="3"/>
      <c r="Z969" s="3"/>
      <c r="AA969" s="3"/>
      <c r="AB969" s="3"/>
      <c r="AC969" s="3"/>
      <c r="AD969" s="3"/>
      <c r="AE969" s="3"/>
      <c r="AF969" s="3"/>
      <c r="AG969" s="3"/>
      <c r="AH969" s="3"/>
      <c r="AI969" s="3"/>
    </row>
    <row r="970" spans="1:35" ht="12.75">
      <c r="A970" s="3"/>
      <c r="B970" s="3"/>
      <c r="C970" s="3"/>
      <c r="D970" s="3"/>
      <c r="E970" s="3"/>
      <c r="F970" s="3"/>
      <c r="G970" s="156"/>
      <c r="H970" s="3"/>
      <c r="I970" s="3"/>
      <c r="J970" s="3"/>
      <c r="K970" s="3"/>
      <c r="L970" s="3"/>
      <c r="M970" s="4"/>
      <c r="N970" s="319"/>
      <c r="O970" s="157"/>
      <c r="P970" s="3"/>
      <c r="Q970" s="4"/>
      <c r="R970" s="4"/>
      <c r="S970" s="4"/>
      <c r="T970" s="4"/>
      <c r="U970" s="3"/>
      <c r="V970" s="3"/>
      <c r="W970" s="3"/>
      <c r="X970" s="3"/>
      <c r="Y970" s="3"/>
      <c r="Z970" s="3"/>
      <c r="AA970" s="3"/>
      <c r="AB970" s="3"/>
      <c r="AC970" s="3"/>
      <c r="AD970" s="3"/>
      <c r="AE970" s="3"/>
      <c r="AF970" s="3"/>
      <c r="AG970" s="3"/>
      <c r="AH970" s="3"/>
      <c r="AI970" s="3"/>
    </row>
    <row r="971" spans="1:35" ht="12.75">
      <c r="A971" s="3"/>
      <c r="B971" s="3"/>
      <c r="C971" s="3"/>
      <c r="D971" s="3"/>
      <c r="E971" s="3"/>
      <c r="F971" s="3"/>
      <c r="G971" s="156"/>
      <c r="H971" s="3"/>
      <c r="I971" s="3"/>
      <c r="J971" s="3"/>
      <c r="K971" s="3"/>
      <c r="L971" s="3"/>
      <c r="M971" s="4"/>
      <c r="N971" s="319"/>
      <c r="O971" s="157"/>
      <c r="P971" s="3"/>
      <c r="Q971" s="4"/>
      <c r="R971" s="4"/>
      <c r="S971" s="4"/>
      <c r="T971" s="4"/>
      <c r="U971" s="3"/>
      <c r="V971" s="3"/>
      <c r="W971" s="3"/>
      <c r="X971" s="3"/>
      <c r="Y971" s="3"/>
      <c r="Z971" s="3"/>
      <c r="AA971" s="3"/>
      <c r="AB971" s="3"/>
      <c r="AC971" s="3"/>
      <c r="AD971" s="3"/>
      <c r="AE971" s="3"/>
      <c r="AF971" s="3"/>
      <c r="AG971" s="3"/>
      <c r="AH971" s="3"/>
      <c r="AI971" s="3"/>
    </row>
    <row r="972" spans="1:35" ht="12.75">
      <c r="A972" s="3"/>
      <c r="B972" s="3"/>
      <c r="C972" s="3"/>
      <c r="D972" s="3"/>
      <c r="E972" s="3"/>
      <c r="F972" s="3"/>
      <c r="G972" s="156"/>
      <c r="H972" s="3"/>
      <c r="I972" s="3"/>
      <c r="J972" s="3"/>
      <c r="K972" s="3"/>
      <c r="L972" s="3"/>
      <c r="M972" s="4"/>
      <c r="N972" s="319"/>
      <c r="O972" s="157"/>
      <c r="P972" s="3"/>
      <c r="Q972" s="4"/>
      <c r="R972" s="4"/>
      <c r="S972" s="4"/>
      <c r="T972" s="4"/>
      <c r="U972" s="3"/>
      <c r="V972" s="3"/>
      <c r="W972" s="3"/>
      <c r="X972" s="3"/>
      <c r="Y972" s="3"/>
      <c r="Z972" s="3"/>
      <c r="AA972" s="3"/>
      <c r="AB972" s="3"/>
      <c r="AC972" s="3"/>
      <c r="AD972" s="3"/>
      <c r="AE972" s="3"/>
      <c r="AF972" s="3"/>
      <c r="AG972" s="3"/>
      <c r="AH972" s="3"/>
      <c r="AI972" s="3"/>
    </row>
    <row r="973" spans="1:35" ht="12.75">
      <c r="A973" s="3"/>
      <c r="B973" s="3"/>
      <c r="C973" s="3"/>
      <c r="D973" s="3"/>
      <c r="E973" s="3"/>
      <c r="F973" s="3"/>
      <c r="G973" s="156"/>
      <c r="H973" s="3"/>
      <c r="I973" s="3"/>
      <c r="J973" s="3"/>
      <c r="K973" s="3"/>
      <c r="L973" s="3"/>
      <c r="M973" s="4"/>
      <c r="N973" s="319"/>
      <c r="O973" s="157"/>
      <c r="P973" s="3"/>
      <c r="Q973" s="4"/>
      <c r="R973" s="4"/>
      <c r="S973" s="4"/>
      <c r="T973" s="4"/>
      <c r="U973" s="3"/>
      <c r="V973" s="3"/>
      <c r="W973" s="3"/>
      <c r="X973" s="3"/>
      <c r="Y973" s="3"/>
      <c r="Z973" s="3"/>
      <c r="AA973" s="3"/>
      <c r="AB973" s="3"/>
      <c r="AC973" s="3"/>
      <c r="AD973" s="3"/>
      <c r="AE973" s="3"/>
      <c r="AF973" s="3"/>
      <c r="AG973" s="3"/>
      <c r="AH973" s="3"/>
      <c r="AI973" s="3"/>
    </row>
    <row r="974" spans="1:35" ht="12.75">
      <c r="A974" s="3"/>
      <c r="B974" s="3"/>
      <c r="C974" s="3"/>
      <c r="D974" s="3"/>
      <c r="E974" s="3"/>
      <c r="F974" s="3"/>
      <c r="G974" s="156"/>
      <c r="H974" s="3"/>
      <c r="I974" s="3"/>
      <c r="J974" s="3"/>
      <c r="K974" s="3"/>
      <c r="L974" s="3"/>
      <c r="M974" s="4"/>
      <c r="N974" s="319"/>
      <c r="O974" s="157"/>
      <c r="P974" s="3"/>
      <c r="Q974" s="4"/>
      <c r="R974" s="4"/>
      <c r="S974" s="4"/>
      <c r="T974" s="4"/>
      <c r="U974" s="3"/>
      <c r="V974" s="3"/>
      <c r="W974" s="3"/>
      <c r="X974" s="3"/>
      <c r="Y974" s="3"/>
      <c r="Z974" s="3"/>
      <c r="AA974" s="3"/>
      <c r="AB974" s="3"/>
      <c r="AC974" s="3"/>
      <c r="AD974" s="3"/>
      <c r="AE974" s="3"/>
      <c r="AF974" s="3"/>
      <c r="AG974" s="3"/>
      <c r="AH974" s="3"/>
      <c r="AI974" s="3"/>
    </row>
    <row r="975" spans="1:35" ht="12.75">
      <c r="A975" s="3"/>
      <c r="B975" s="3"/>
      <c r="C975" s="3"/>
      <c r="D975" s="3"/>
      <c r="E975" s="3"/>
      <c r="F975" s="3"/>
      <c r="G975" s="156"/>
      <c r="H975" s="3"/>
      <c r="I975" s="3"/>
      <c r="J975" s="3"/>
      <c r="K975" s="3"/>
      <c r="L975" s="3"/>
      <c r="M975" s="4"/>
      <c r="N975" s="319"/>
      <c r="O975" s="157"/>
      <c r="P975" s="3"/>
      <c r="Q975" s="4"/>
      <c r="R975" s="4"/>
      <c r="S975" s="4"/>
      <c r="T975" s="4"/>
      <c r="U975" s="3"/>
      <c r="V975" s="3"/>
      <c r="W975" s="3"/>
      <c r="X975" s="3"/>
      <c r="Y975" s="3"/>
      <c r="Z975" s="3"/>
      <c r="AA975" s="3"/>
      <c r="AB975" s="3"/>
      <c r="AC975" s="3"/>
      <c r="AD975" s="3"/>
      <c r="AE975" s="3"/>
      <c r="AF975" s="3"/>
      <c r="AG975" s="3"/>
      <c r="AH975" s="3"/>
      <c r="AI975" s="3"/>
    </row>
    <row r="976" spans="1:35" ht="12.75">
      <c r="A976" s="3"/>
      <c r="B976" s="3"/>
      <c r="C976" s="3"/>
      <c r="D976" s="3"/>
      <c r="E976" s="3"/>
      <c r="F976" s="3"/>
      <c r="G976" s="156"/>
      <c r="H976" s="3"/>
      <c r="I976" s="3"/>
      <c r="J976" s="3"/>
      <c r="K976" s="3"/>
      <c r="L976" s="3"/>
      <c r="M976" s="4"/>
      <c r="N976" s="319"/>
      <c r="O976" s="157"/>
      <c r="P976" s="3"/>
      <c r="Q976" s="4"/>
      <c r="R976" s="4"/>
      <c r="S976" s="4"/>
      <c r="T976" s="4"/>
      <c r="U976" s="3"/>
      <c r="V976" s="3"/>
      <c r="W976" s="3"/>
      <c r="X976" s="3"/>
      <c r="Y976" s="3"/>
      <c r="Z976" s="3"/>
      <c r="AA976" s="3"/>
      <c r="AB976" s="3"/>
      <c r="AC976" s="3"/>
      <c r="AD976" s="3"/>
      <c r="AE976" s="3"/>
      <c r="AF976" s="3"/>
      <c r="AG976" s="3"/>
      <c r="AH976" s="3"/>
      <c r="AI976" s="3"/>
    </row>
    <row r="977" spans="1:35" ht="12.75">
      <c r="A977" s="3"/>
      <c r="B977" s="3"/>
      <c r="C977" s="3"/>
      <c r="D977" s="3"/>
      <c r="E977" s="3"/>
      <c r="F977" s="3"/>
      <c r="G977" s="156"/>
      <c r="H977" s="3"/>
      <c r="I977" s="3"/>
      <c r="J977" s="3"/>
      <c r="K977" s="3"/>
      <c r="L977" s="3"/>
      <c r="M977" s="4"/>
      <c r="N977" s="319"/>
      <c r="O977" s="157"/>
      <c r="P977" s="3"/>
      <c r="Q977" s="4"/>
      <c r="R977" s="4"/>
      <c r="S977" s="4"/>
      <c r="T977" s="4"/>
      <c r="U977" s="3"/>
      <c r="V977" s="3"/>
      <c r="W977" s="3"/>
      <c r="X977" s="3"/>
      <c r="Y977" s="3"/>
      <c r="Z977" s="3"/>
      <c r="AA977" s="3"/>
      <c r="AB977" s="3"/>
      <c r="AC977" s="3"/>
      <c r="AD977" s="3"/>
      <c r="AE977" s="3"/>
      <c r="AF977" s="3"/>
      <c r="AG977" s="3"/>
      <c r="AH977" s="3"/>
      <c r="AI977" s="3"/>
    </row>
    <row r="978" spans="1:35" ht="12.75">
      <c r="A978" s="3"/>
      <c r="B978" s="3"/>
      <c r="C978" s="3"/>
      <c r="D978" s="3"/>
      <c r="E978" s="3"/>
      <c r="F978" s="3"/>
      <c r="G978" s="156"/>
      <c r="H978" s="3"/>
      <c r="I978" s="3"/>
      <c r="J978" s="3"/>
      <c r="K978" s="3"/>
      <c r="L978" s="3"/>
      <c r="M978" s="4"/>
      <c r="N978" s="319"/>
      <c r="O978" s="157"/>
      <c r="P978" s="3"/>
      <c r="Q978" s="4"/>
      <c r="R978" s="4"/>
      <c r="S978" s="4"/>
      <c r="T978" s="4"/>
      <c r="U978" s="3"/>
      <c r="V978" s="3"/>
      <c r="W978" s="3"/>
      <c r="X978" s="3"/>
      <c r="Y978" s="3"/>
      <c r="Z978" s="3"/>
      <c r="AA978" s="3"/>
      <c r="AB978" s="3"/>
      <c r="AC978" s="3"/>
      <c r="AD978" s="3"/>
      <c r="AE978" s="3"/>
      <c r="AF978" s="3"/>
      <c r="AG978" s="3"/>
      <c r="AH978" s="3"/>
      <c r="AI978" s="3"/>
    </row>
    <row r="979" spans="1:35" ht="12.75">
      <c r="A979" s="3"/>
      <c r="B979" s="3"/>
      <c r="C979" s="3"/>
      <c r="D979" s="3"/>
      <c r="E979" s="3"/>
      <c r="F979" s="3"/>
      <c r="G979" s="156"/>
      <c r="H979" s="3"/>
      <c r="I979" s="3"/>
      <c r="J979" s="3"/>
      <c r="K979" s="3"/>
      <c r="L979" s="3"/>
      <c r="M979" s="4"/>
      <c r="N979" s="319"/>
      <c r="O979" s="157"/>
      <c r="P979" s="3"/>
      <c r="Q979" s="4"/>
      <c r="R979" s="4"/>
      <c r="S979" s="4"/>
      <c r="T979" s="4"/>
      <c r="U979" s="3"/>
      <c r="V979" s="3"/>
      <c r="W979" s="3"/>
      <c r="X979" s="3"/>
      <c r="Y979" s="3"/>
      <c r="Z979" s="3"/>
      <c r="AA979" s="3"/>
      <c r="AB979" s="3"/>
      <c r="AC979" s="3"/>
      <c r="AD979" s="3"/>
      <c r="AE979" s="3"/>
      <c r="AF979" s="3"/>
      <c r="AG979" s="3"/>
      <c r="AH979" s="3"/>
      <c r="AI979" s="3"/>
    </row>
    <row r="980" spans="1:35" ht="12.75">
      <c r="A980" s="3"/>
      <c r="B980" s="3"/>
      <c r="C980" s="3"/>
      <c r="D980" s="3"/>
      <c r="E980" s="3"/>
      <c r="F980" s="3"/>
      <c r="G980" s="156"/>
      <c r="H980" s="3"/>
      <c r="I980" s="3"/>
      <c r="J980" s="3"/>
      <c r="K980" s="3"/>
      <c r="L980" s="3"/>
      <c r="M980" s="4"/>
      <c r="N980" s="319"/>
      <c r="O980" s="157"/>
      <c r="P980" s="3"/>
      <c r="Q980" s="4"/>
      <c r="R980" s="4"/>
      <c r="S980" s="4"/>
      <c r="T980" s="4"/>
      <c r="U980" s="3"/>
      <c r="V980" s="3"/>
      <c r="W980" s="3"/>
      <c r="X980" s="3"/>
      <c r="Y980" s="3"/>
      <c r="Z980" s="3"/>
      <c r="AA980" s="3"/>
      <c r="AB980" s="3"/>
      <c r="AC980" s="3"/>
      <c r="AD980" s="3"/>
      <c r="AE980" s="3"/>
      <c r="AF980" s="3"/>
      <c r="AG980" s="3"/>
      <c r="AH980" s="3"/>
      <c r="AI980" s="3"/>
    </row>
    <row r="981" spans="1:35" ht="12.75">
      <c r="A981" s="3"/>
      <c r="B981" s="3"/>
      <c r="C981" s="3"/>
      <c r="D981" s="3"/>
      <c r="E981" s="3"/>
      <c r="F981" s="3"/>
      <c r="G981" s="156"/>
      <c r="H981" s="3"/>
      <c r="I981" s="3"/>
      <c r="J981" s="3"/>
      <c r="K981" s="3"/>
      <c r="L981" s="3"/>
      <c r="M981" s="4"/>
      <c r="N981" s="319"/>
      <c r="O981" s="157"/>
      <c r="P981" s="3"/>
      <c r="Q981" s="4"/>
      <c r="R981" s="4"/>
      <c r="S981" s="4"/>
      <c r="T981" s="4"/>
      <c r="U981" s="3"/>
      <c r="V981" s="3"/>
      <c r="W981" s="3"/>
      <c r="X981" s="3"/>
      <c r="Y981" s="3"/>
      <c r="Z981" s="3"/>
      <c r="AA981" s="3"/>
      <c r="AB981" s="3"/>
      <c r="AC981" s="3"/>
      <c r="AD981" s="3"/>
      <c r="AE981" s="3"/>
      <c r="AF981" s="3"/>
      <c r="AG981" s="3"/>
      <c r="AH981" s="3"/>
      <c r="AI981" s="3"/>
    </row>
    <row r="982" spans="1:35" ht="12.75">
      <c r="A982" s="3"/>
      <c r="B982" s="3"/>
      <c r="C982" s="3"/>
      <c r="D982" s="3"/>
      <c r="E982" s="3"/>
      <c r="F982" s="3"/>
      <c r="G982" s="156"/>
      <c r="H982" s="3"/>
      <c r="I982" s="3"/>
      <c r="J982" s="3"/>
      <c r="K982" s="3"/>
      <c r="L982" s="3"/>
      <c r="M982" s="4"/>
      <c r="N982" s="319"/>
      <c r="O982" s="157"/>
      <c r="P982" s="3"/>
      <c r="Q982" s="4"/>
      <c r="R982" s="4"/>
      <c r="S982" s="4"/>
      <c r="T982" s="4"/>
      <c r="U982" s="3"/>
      <c r="V982" s="3"/>
      <c r="W982" s="3"/>
      <c r="X982" s="3"/>
      <c r="Y982" s="3"/>
      <c r="Z982" s="3"/>
      <c r="AA982" s="3"/>
      <c r="AB982" s="3"/>
      <c r="AC982" s="3"/>
      <c r="AD982" s="3"/>
      <c r="AE982" s="3"/>
      <c r="AF982" s="3"/>
      <c r="AG982" s="3"/>
      <c r="AH982" s="3"/>
      <c r="AI982" s="3"/>
    </row>
    <row r="983" spans="1:35" ht="12.75">
      <c r="A983" s="3"/>
      <c r="B983" s="3"/>
      <c r="C983" s="3"/>
      <c r="D983" s="3"/>
      <c r="E983" s="3"/>
      <c r="F983" s="3"/>
      <c r="G983" s="156"/>
      <c r="H983" s="3"/>
      <c r="I983" s="3"/>
      <c r="J983" s="3"/>
      <c r="K983" s="3"/>
      <c r="L983" s="3"/>
      <c r="M983" s="4"/>
      <c r="N983" s="319"/>
      <c r="O983" s="157"/>
      <c r="P983" s="3"/>
      <c r="Q983" s="4"/>
      <c r="R983" s="4"/>
      <c r="S983" s="4"/>
      <c r="T983" s="4"/>
      <c r="U983" s="3"/>
      <c r="V983" s="3"/>
      <c r="W983" s="3"/>
      <c r="X983" s="3"/>
      <c r="Y983" s="3"/>
      <c r="Z983" s="3"/>
      <c r="AA983" s="3"/>
      <c r="AB983" s="3"/>
      <c r="AC983" s="3"/>
      <c r="AD983" s="3"/>
      <c r="AE983" s="3"/>
      <c r="AF983" s="3"/>
      <c r="AG983" s="3"/>
      <c r="AH983" s="3"/>
      <c r="AI983" s="3"/>
    </row>
    <row r="984" spans="1:35" ht="12.75">
      <c r="A984" s="3"/>
      <c r="B984" s="3"/>
      <c r="C984" s="3"/>
      <c r="D984" s="3"/>
      <c r="E984" s="3"/>
      <c r="F984" s="3"/>
      <c r="G984" s="156"/>
      <c r="H984" s="3"/>
      <c r="I984" s="3"/>
      <c r="J984" s="3"/>
      <c r="K984" s="3"/>
      <c r="L984" s="3"/>
      <c r="M984" s="4"/>
      <c r="N984" s="319"/>
      <c r="O984" s="157"/>
      <c r="P984" s="3"/>
      <c r="Q984" s="4"/>
      <c r="R984" s="4"/>
      <c r="S984" s="4"/>
      <c r="T984" s="4"/>
      <c r="U984" s="3"/>
      <c r="V984" s="3"/>
      <c r="W984" s="3"/>
      <c r="X984" s="3"/>
      <c r="Y984" s="3"/>
      <c r="Z984" s="3"/>
      <c r="AA984" s="3"/>
      <c r="AB984" s="3"/>
      <c r="AC984" s="3"/>
      <c r="AD984" s="3"/>
      <c r="AE984" s="3"/>
      <c r="AF984" s="3"/>
      <c r="AG984" s="3"/>
      <c r="AH984" s="3"/>
      <c r="AI984" s="3"/>
    </row>
    <row r="985" spans="1:35" ht="12.75">
      <c r="A985" s="3"/>
      <c r="B985" s="3"/>
      <c r="C985" s="3"/>
      <c r="D985" s="3"/>
      <c r="E985" s="3"/>
      <c r="F985" s="3"/>
      <c r="G985" s="156"/>
      <c r="H985" s="3"/>
      <c r="I985" s="3"/>
      <c r="J985" s="3"/>
      <c r="K985" s="3"/>
      <c r="L985" s="3"/>
      <c r="M985" s="4"/>
      <c r="N985" s="319"/>
      <c r="O985" s="157"/>
      <c r="P985" s="3"/>
      <c r="Q985" s="4"/>
      <c r="R985" s="4"/>
      <c r="S985" s="4"/>
      <c r="T985" s="4"/>
      <c r="U985" s="3"/>
      <c r="V985" s="3"/>
      <c r="W985" s="3"/>
      <c r="X985" s="3"/>
      <c r="Y985" s="3"/>
      <c r="Z985" s="3"/>
      <c r="AA985" s="3"/>
      <c r="AB985" s="3"/>
      <c r="AC985" s="3"/>
      <c r="AD985" s="3"/>
      <c r="AE985" s="3"/>
      <c r="AF985" s="3"/>
      <c r="AG985" s="3"/>
      <c r="AH985" s="3"/>
      <c r="AI985" s="3"/>
    </row>
    <row r="986" spans="1:35" ht="12.75">
      <c r="A986" s="3"/>
      <c r="B986" s="3"/>
      <c r="C986" s="3"/>
      <c r="D986" s="3"/>
      <c r="E986" s="3"/>
      <c r="F986" s="3"/>
      <c r="G986" s="156"/>
      <c r="H986" s="3"/>
      <c r="I986" s="3"/>
      <c r="J986" s="3"/>
      <c r="K986" s="3"/>
      <c r="L986" s="3"/>
      <c r="M986" s="4"/>
      <c r="N986" s="319"/>
      <c r="O986" s="157"/>
      <c r="P986" s="3"/>
      <c r="Q986" s="4"/>
      <c r="R986" s="4"/>
      <c r="S986" s="4"/>
      <c r="T986" s="4"/>
      <c r="U986" s="3"/>
      <c r="V986" s="3"/>
      <c r="W986" s="3"/>
      <c r="X986" s="3"/>
      <c r="Y986" s="3"/>
      <c r="Z986" s="3"/>
      <c r="AA986" s="3"/>
      <c r="AB986" s="3"/>
      <c r="AC986" s="3"/>
      <c r="AD986" s="3"/>
      <c r="AE986" s="3"/>
      <c r="AF986" s="3"/>
      <c r="AG986" s="3"/>
      <c r="AH986" s="3"/>
      <c r="AI986" s="3"/>
    </row>
    <row r="987" spans="1:35" ht="12.75">
      <c r="A987" s="3"/>
      <c r="B987" s="3"/>
      <c r="C987" s="3"/>
      <c r="D987" s="3"/>
      <c r="E987" s="3"/>
      <c r="F987" s="3"/>
      <c r="G987" s="156"/>
      <c r="H987" s="3"/>
      <c r="I987" s="3"/>
      <c r="J987" s="3"/>
      <c r="K987" s="3"/>
      <c r="L987" s="3"/>
      <c r="M987" s="4"/>
      <c r="N987" s="319"/>
      <c r="O987" s="157"/>
      <c r="P987" s="3"/>
      <c r="Q987" s="4"/>
      <c r="R987" s="4"/>
      <c r="S987" s="4"/>
      <c r="T987" s="4"/>
      <c r="U987" s="3"/>
      <c r="V987" s="3"/>
      <c r="W987" s="3"/>
      <c r="X987" s="3"/>
      <c r="Y987" s="3"/>
      <c r="Z987" s="3"/>
      <c r="AA987" s="3"/>
      <c r="AB987" s="3"/>
      <c r="AC987" s="3"/>
      <c r="AD987" s="3"/>
      <c r="AE987" s="3"/>
      <c r="AF987" s="3"/>
      <c r="AG987" s="3"/>
      <c r="AH987" s="3"/>
      <c r="AI987" s="3"/>
    </row>
    <row r="988" spans="1:35" ht="12.75">
      <c r="A988" s="3"/>
      <c r="B988" s="3"/>
      <c r="C988" s="3"/>
      <c r="D988" s="3"/>
      <c r="E988" s="3"/>
      <c r="F988" s="3"/>
      <c r="G988" s="156"/>
      <c r="H988" s="3"/>
      <c r="I988" s="3"/>
      <c r="J988" s="3"/>
      <c r="K988" s="3"/>
      <c r="L988" s="3"/>
      <c r="M988" s="4"/>
      <c r="N988" s="319"/>
      <c r="O988" s="157"/>
      <c r="P988" s="3"/>
      <c r="Q988" s="4"/>
      <c r="R988" s="4"/>
      <c r="S988" s="4"/>
      <c r="T988" s="4"/>
      <c r="U988" s="3"/>
      <c r="V988" s="3"/>
      <c r="W988" s="3"/>
      <c r="X988" s="3"/>
      <c r="Y988" s="3"/>
      <c r="Z988" s="3"/>
      <c r="AA988" s="3"/>
      <c r="AB988" s="3"/>
      <c r="AC988" s="3"/>
      <c r="AD988" s="3"/>
      <c r="AE988" s="3"/>
      <c r="AF988" s="3"/>
      <c r="AG988" s="3"/>
      <c r="AH988" s="3"/>
      <c r="AI988" s="3"/>
    </row>
    <row r="989" spans="1:35" ht="12.75">
      <c r="A989" s="3"/>
      <c r="B989" s="3"/>
      <c r="C989" s="3"/>
      <c r="D989" s="3"/>
      <c r="E989" s="3"/>
      <c r="F989" s="3"/>
      <c r="G989" s="156"/>
      <c r="H989" s="3"/>
      <c r="I989" s="3"/>
      <c r="J989" s="3"/>
      <c r="K989" s="3"/>
      <c r="L989" s="3"/>
      <c r="M989" s="4"/>
      <c r="N989" s="319"/>
      <c r="O989" s="157"/>
      <c r="P989" s="3"/>
      <c r="Q989" s="4"/>
      <c r="R989" s="4"/>
      <c r="S989" s="4"/>
      <c r="T989" s="4"/>
      <c r="U989" s="3"/>
      <c r="V989" s="3"/>
      <c r="W989" s="3"/>
      <c r="X989" s="3"/>
      <c r="Y989" s="3"/>
      <c r="Z989" s="3"/>
      <c r="AA989" s="3"/>
      <c r="AB989" s="3"/>
      <c r="AC989" s="3"/>
      <c r="AD989" s="3"/>
      <c r="AE989" s="3"/>
      <c r="AF989" s="3"/>
      <c r="AG989" s="3"/>
      <c r="AH989" s="3"/>
      <c r="AI989" s="3"/>
    </row>
    <row r="990" spans="1:35" ht="12.75">
      <c r="A990" s="3"/>
      <c r="B990" s="3"/>
      <c r="C990" s="3"/>
      <c r="D990" s="3"/>
      <c r="E990" s="3"/>
      <c r="F990" s="3"/>
      <c r="G990" s="156"/>
      <c r="H990" s="3"/>
      <c r="I990" s="3"/>
      <c r="J990" s="3"/>
      <c r="K990" s="3"/>
      <c r="L990" s="3"/>
      <c r="M990" s="4"/>
      <c r="N990" s="319"/>
      <c r="O990" s="157"/>
      <c r="P990" s="3"/>
      <c r="Q990" s="4"/>
      <c r="R990" s="4"/>
      <c r="S990" s="4"/>
      <c r="T990" s="4"/>
      <c r="U990" s="3"/>
      <c r="V990" s="3"/>
      <c r="W990" s="3"/>
      <c r="X990" s="3"/>
      <c r="Y990" s="3"/>
      <c r="Z990" s="3"/>
      <c r="AA990" s="3"/>
      <c r="AB990" s="3"/>
      <c r="AC990" s="3"/>
      <c r="AD990" s="3"/>
      <c r="AE990" s="3"/>
      <c r="AF990" s="3"/>
      <c r="AG990" s="3"/>
      <c r="AH990" s="3"/>
      <c r="AI990" s="3"/>
    </row>
    <row r="991" spans="1:35" ht="12.75">
      <c r="A991" s="3"/>
      <c r="B991" s="3"/>
      <c r="C991" s="3"/>
      <c r="D991" s="3"/>
      <c r="E991" s="3"/>
      <c r="F991" s="3"/>
      <c r="G991" s="156"/>
      <c r="H991" s="3"/>
      <c r="I991" s="3"/>
      <c r="J991" s="3"/>
      <c r="K991" s="3"/>
      <c r="L991" s="3"/>
      <c r="M991" s="4"/>
      <c r="N991" s="319"/>
      <c r="O991" s="157"/>
      <c r="P991" s="3"/>
      <c r="Q991" s="4"/>
      <c r="R991" s="4"/>
      <c r="S991" s="4"/>
      <c r="T991" s="4"/>
      <c r="U991" s="3"/>
      <c r="V991" s="3"/>
      <c r="W991" s="3"/>
      <c r="X991" s="3"/>
      <c r="Y991" s="3"/>
      <c r="Z991" s="3"/>
      <c r="AA991" s="3"/>
      <c r="AB991" s="3"/>
      <c r="AC991" s="3"/>
      <c r="AD991" s="3"/>
      <c r="AE991" s="3"/>
      <c r="AF991" s="3"/>
      <c r="AG991" s="3"/>
      <c r="AH991" s="3"/>
      <c r="AI991" s="3"/>
    </row>
    <row r="992" spans="1:35" ht="12.75">
      <c r="A992" s="3"/>
      <c r="B992" s="3"/>
      <c r="C992" s="3"/>
      <c r="D992" s="3"/>
      <c r="E992" s="3"/>
      <c r="F992" s="3"/>
      <c r="G992" s="156"/>
      <c r="H992" s="3"/>
      <c r="I992" s="3"/>
      <c r="J992" s="3"/>
      <c r="K992" s="3"/>
      <c r="L992" s="3"/>
      <c r="M992" s="4"/>
      <c r="N992" s="319"/>
      <c r="O992" s="157"/>
      <c r="P992" s="3"/>
      <c r="Q992" s="4"/>
      <c r="R992" s="4"/>
      <c r="S992" s="4"/>
      <c r="T992" s="4"/>
      <c r="U992" s="3"/>
      <c r="V992" s="3"/>
      <c r="W992" s="3"/>
      <c r="X992" s="3"/>
      <c r="Y992" s="3"/>
      <c r="Z992" s="3"/>
      <c r="AA992" s="3"/>
      <c r="AB992" s="3"/>
      <c r="AC992" s="3"/>
      <c r="AD992" s="3"/>
      <c r="AE992" s="3"/>
      <c r="AF992" s="3"/>
      <c r="AG992" s="3"/>
      <c r="AH992" s="3"/>
      <c r="AI992" s="3"/>
    </row>
    <row r="993" spans="1:35" ht="12.75">
      <c r="A993" s="3"/>
      <c r="B993" s="3"/>
      <c r="C993" s="3"/>
      <c r="D993" s="3"/>
      <c r="E993" s="3"/>
      <c r="F993" s="3"/>
      <c r="G993" s="156"/>
      <c r="H993" s="3"/>
      <c r="I993" s="3"/>
      <c r="J993" s="3"/>
      <c r="K993" s="3"/>
      <c r="L993" s="3"/>
      <c r="M993" s="4"/>
      <c r="N993" s="319"/>
      <c r="O993" s="157"/>
      <c r="P993" s="3"/>
      <c r="Q993" s="4"/>
      <c r="R993" s="4"/>
      <c r="S993" s="4"/>
      <c r="T993" s="4"/>
      <c r="U993" s="3"/>
      <c r="V993" s="3"/>
      <c r="W993" s="3"/>
      <c r="X993" s="3"/>
      <c r="Y993" s="3"/>
      <c r="Z993" s="3"/>
      <c r="AA993" s="3"/>
      <c r="AB993" s="3"/>
      <c r="AC993" s="3"/>
      <c r="AD993" s="3"/>
      <c r="AE993" s="3"/>
      <c r="AF993" s="3"/>
      <c r="AG993" s="3"/>
      <c r="AH993" s="3"/>
      <c r="AI993" s="3"/>
    </row>
  </sheetData>
  <autoFilter ref="A3:AI203"/>
  <phoneticPr fontId="82" type="noConversion"/>
  <dataValidations count="4">
    <dataValidation type="list" allowBlank="1" showErrorMessage="1" sqref="H4:H203">
      <formula1>"1 영업중,2 견적제출,3 제안중,4 입찰중,5 DROP,6 실주,7 수주완료,8 계약완료,9 유지보수, -"</formula1>
    </dataValidation>
    <dataValidation type="list" allowBlank="1" showErrorMessage="1" sqref="P40 G4:G203">
      <formula1>"심재홍,함영민,박현후,오민규,양승구,임철현,-"</formula1>
    </dataValidation>
    <dataValidation type="list" allowBlank="1" showErrorMessage="1" sqref="C4:C102 C104:C203">
      <formula1>"AICC,수어,기타서비스,-"</formula1>
    </dataValidation>
    <dataValidation type="list" allowBlank="1" showErrorMessage="1" sqref="C103">
      <formula1>"AICC,수어,기타,-"</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summaryRight="0"/>
  </sheetPr>
  <dimension ref="A1"/>
  <sheetViews>
    <sheetView topLeftCell="XEJ1" workbookViewId="0">
      <selection activeCell="XFD1" sqref="XFD1"/>
    </sheetView>
  </sheetViews>
  <sheetFormatPr defaultColWidth="12.5703125" defaultRowHeight="15.75" customHeight="1"/>
  <sheetData/>
  <phoneticPr fontId="8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filterMode="1">
    <tabColor rgb="FF0000FF"/>
    <outlinePr summaryBelow="0" summaryRight="0"/>
  </sheetPr>
  <dimension ref="A1:AC1043"/>
  <sheetViews>
    <sheetView zoomScale="85" zoomScaleNormal="85" workbookViewId="0">
      <pane ySplit="3" topLeftCell="A4" activePane="bottomLeft" state="frozen"/>
      <selection pane="bottomLeft" activeCell="J3" sqref="J3"/>
    </sheetView>
  </sheetViews>
  <sheetFormatPr defaultColWidth="12.5703125" defaultRowHeight="15.75" customHeight="1"/>
  <cols>
    <col min="1" max="1" width="2" customWidth="1"/>
    <col min="2" max="2" width="8" customWidth="1"/>
    <col min="3" max="3" width="24.85546875" customWidth="1"/>
    <col min="4" max="4" width="21.140625" customWidth="1"/>
    <col min="5" max="5" width="19.85546875" customWidth="1"/>
    <col min="6" max="7" width="10.85546875" customWidth="1"/>
    <col min="8" max="8" width="15.140625" customWidth="1"/>
    <col min="9" max="10" width="23.42578125" customWidth="1"/>
    <col min="11" max="11" width="21" customWidth="1"/>
    <col min="12" max="12" width="109.42578125" customWidth="1"/>
    <col min="13" max="13" width="20.5703125" customWidth="1"/>
    <col min="14" max="14" width="20.7109375" customWidth="1"/>
  </cols>
  <sheetData>
    <row r="1" spans="1:29" ht="33.75">
      <c r="A1" s="1" t="s">
        <v>519</v>
      </c>
      <c r="B1" s="281" t="s">
        <v>520</v>
      </c>
      <c r="C1" s="278"/>
      <c r="D1" s="278"/>
      <c r="E1" s="278"/>
      <c r="F1" s="278"/>
      <c r="G1" s="278"/>
      <c r="H1" s="278"/>
      <c r="I1" s="278"/>
      <c r="J1" s="278"/>
      <c r="K1" s="278"/>
      <c r="L1" s="278"/>
      <c r="M1" s="278"/>
      <c r="N1" s="114"/>
      <c r="O1" s="3"/>
      <c r="P1" s="3"/>
      <c r="Q1" s="3"/>
      <c r="R1" s="3"/>
      <c r="S1" s="3"/>
      <c r="T1" s="3"/>
      <c r="U1" s="3"/>
      <c r="V1" s="3"/>
      <c r="W1" s="3"/>
      <c r="X1" s="3"/>
      <c r="Y1" s="3"/>
      <c r="Z1" s="3"/>
      <c r="AA1" s="3"/>
      <c r="AB1" s="3"/>
      <c r="AC1" s="3"/>
    </row>
    <row r="2" spans="1:29" ht="57.75" customHeight="1">
      <c r="A2" s="5"/>
      <c r="B2" s="158" t="s">
        <v>1178</v>
      </c>
      <c r="C2" s="159"/>
      <c r="D2" s="160"/>
      <c r="E2" s="160"/>
      <c r="F2" s="160"/>
      <c r="G2" s="160"/>
      <c r="H2" s="160"/>
      <c r="I2" s="160"/>
      <c r="J2" s="160"/>
      <c r="K2" s="160"/>
      <c r="L2" s="160"/>
      <c r="M2" s="160"/>
      <c r="N2" s="159"/>
      <c r="O2" s="3"/>
      <c r="P2" s="3"/>
      <c r="Q2" s="3"/>
      <c r="R2" s="3"/>
      <c r="S2" s="3"/>
      <c r="T2" s="3"/>
      <c r="U2" s="3"/>
      <c r="V2" s="3"/>
      <c r="W2" s="3"/>
      <c r="X2" s="3"/>
      <c r="Y2" s="3"/>
      <c r="Z2" s="3"/>
      <c r="AA2" s="3"/>
      <c r="AB2" s="3"/>
      <c r="AC2" s="3"/>
    </row>
    <row r="3" spans="1:29" ht="14.25">
      <c r="A3" s="5"/>
      <c r="B3" s="48" t="s">
        <v>4</v>
      </c>
      <c r="C3" s="48" t="s">
        <v>3</v>
      </c>
      <c r="D3" s="48" t="s">
        <v>7</v>
      </c>
      <c r="E3" s="48" t="s">
        <v>6</v>
      </c>
      <c r="F3" s="48" t="s">
        <v>9</v>
      </c>
      <c r="G3" s="48" t="s">
        <v>523</v>
      </c>
      <c r="H3" s="48" t="s">
        <v>524</v>
      </c>
      <c r="I3" s="48" t="s">
        <v>34</v>
      </c>
      <c r="J3" s="48" t="s">
        <v>35</v>
      </c>
      <c r="K3" s="48" t="s">
        <v>525</v>
      </c>
      <c r="L3" s="48" t="s">
        <v>26</v>
      </c>
      <c r="M3" s="48" t="s">
        <v>14</v>
      </c>
      <c r="N3" s="48" t="s">
        <v>8</v>
      </c>
      <c r="O3" s="3"/>
      <c r="P3" s="3"/>
      <c r="Q3" s="3"/>
      <c r="R3" s="3"/>
      <c r="S3" s="3"/>
      <c r="T3" s="3"/>
      <c r="U3" s="3"/>
      <c r="V3" s="3"/>
      <c r="W3" s="3"/>
      <c r="X3" s="3"/>
      <c r="Y3" s="3"/>
      <c r="Z3" s="3"/>
      <c r="AA3" s="3"/>
      <c r="AB3" s="3"/>
      <c r="AC3" s="3"/>
    </row>
    <row r="4" spans="1:29" ht="108">
      <c r="A4" s="5"/>
      <c r="B4" s="282" t="s">
        <v>38</v>
      </c>
      <c r="C4" s="22" t="s">
        <v>1179</v>
      </c>
      <c r="D4" s="147" t="s">
        <v>535</v>
      </c>
      <c r="E4" s="22" t="s">
        <v>534</v>
      </c>
      <c r="F4" s="22" t="s">
        <v>1180</v>
      </c>
      <c r="G4" s="22"/>
      <c r="H4" s="22" t="s">
        <v>537</v>
      </c>
      <c r="I4" s="22" t="s">
        <v>538</v>
      </c>
      <c r="J4" s="22"/>
      <c r="K4" s="82" t="s">
        <v>539</v>
      </c>
      <c r="L4" s="83" t="s">
        <v>540</v>
      </c>
      <c r="M4" s="55" t="s">
        <v>541</v>
      </c>
      <c r="N4" s="50" t="s">
        <v>536</v>
      </c>
      <c r="O4" s="3"/>
      <c r="P4" s="3"/>
      <c r="Q4" s="3"/>
      <c r="R4" s="3"/>
      <c r="S4" s="3"/>
      <c r="T4" s="3"/>
      <c r="U4" s="3"/>
      <c r="V4" s="3"/>
      <c r="W4" s="3"/>
      <c r="X4" s="3"/>
      <c r="Y4" s="3"/>
      <c r="Z4" s="3"/>
      <c r="AA4" s="3"/>
      <c r="AB4" s="3"/>
      <c r="AC4" s="3"/>
    </row>
    <row r="5" spans="1:29" ht="60">
      <c r="A5" s="5"/>
      <c r="B5" s="283"/>
      <c r="C5" s="22" t="s">
        <v>1181</v>
      </c>
      <c r="D5" s="147" t="s">
        <v>545</v>
      </c>
      <c r="E5" s="22" t="s">
        <v>544</v>
      </c>
      <c r="F5" s="22" t="s">
        <v>1182</v>
      </c>
      <c r="G5" s="22"/>
      <c r="H5" s="22" t="s">
        <v>537</v>
      </c>
      <c r="I5" s="22" t="s">
        <v>547</v>
      </c>
      <c r="J5" s="22" t="s">
        <v>548</v>
      </c>
      <c r="K5" s="82" t="s">
        <v>539</v>
      </c>
      <c r="L5" s="83" t="s">
        <v>1183</v>
      </c>
      <c r="M5" s="70" t="s">
        <v>550</v>
      </c>
      <c r="N5" s="50" t="s">
        <v>536</v>
      </c>
      <c r="O5" s="3"/>
      <c r="P5" s="3"/>
      <c r="Q5" s="3"/>
      <c r="R5" s="3"/>
      <c r="S5" s="3"/>
      <c r="T5" s="3"/>
      <c r="U5" s="3"/>
      <c r="V5" s="3"/>
      <c r="W5" s="3"/>
      <c r="X5" s="3"/>
      <c r="Y5" s="3"/>
      <c r="Z5" s="3"/>
      <c r="AA5" s="3"/>
      <c r="AB5" s="3"/>
      <c r="AC5" s="3"/>
    </row>
    <row r="6" spans="1:29" ht="228">
      <c r="A6" s="5"/>
      <c r="B6" s="283"/>
      <c r="C6" s="22" t="s">
        <v>1184</v>
      </c>
      <c r="D6" s="147" t="s">
        <v>554</v>
      </c>
      <c r="E6" s="22" t="s">
        <v>552</v>
      </c>
      <c r="F6" s="22" t="s">
        <v>1182</v>
      </c>
      <c r="G6" s="22"/>
      <c r="H6" s="80" t="s">
        <v>197</v>
      </c>
      <c r="I6" s="22" t="s">
        <v>1185</v>
      </c>
      <c r="J6" s="22" t="s">
        <v>556</v>
      </c>
      <c r="K6" s="82" t="s">
        <v>539</v>
      </c>
      <c r="L6" s="83" t="s">
        <v>1186</v>
      </c>
      <c r="M6" s="70" t="s">
        <v>558</v>
      </c>
      <c r="N6" s="50" t="s">
        <v>536</v>
      </c>
      <c r="O6" s="3"/>
      <c r="P6" s="3"/>
      <c r="Q6" s="3"/>
      <c r="R6" s="3"/>
      <c r="S6" s="3"/>
      <c r="T6" s="3"/>
      <c r="U6" s="3"/>
      <c r="V6" s="3"/>
      <c r="W6" s="3"/>
      <c r="X6" s="3"/>
      <c r="Y6" s="3"/>
      <c r="Z6" s="3"/>
      <c r="AA6" s="3"/>
      <c r="AB6" s="3"/>
      <c r="AC6" s="3"/>
    </row>
    <row r="7" spans="1:29" ht="24">
      <c r="A7" s="5"/>
      <c r="B7" s="283"/>
      <c r="C7" s="22" t="s">
        <v>1187</v>
      </c>
      <c r="D7" s="147" t="s">
        <v>562</v>
      </c>
      <c r="E7" s="22" t="s">
        <v>560</v>
      </c>
      <c r="F7" s="22" t="s">
        <v>1188</v>
      </c>
      <c r="G7" s="22"/>
      <c r="H7" s="22" t="s">
        <v>563</v>
      </c>
      <c r="I7" s="22" t="s">
        <v>564</v>
      </c>
      <c r="J7" s="22"/>
      <c r="K7" s="82" t="s">
        <v>539</v>
      </c>
      <c r="L7" s="83" t="s">
        <v>565</v>
      </c>
      <c r="M7" s="55" t="s">
        <v>566</v>
      </c>
      <c r="N7" s="50" t="s">
        <v>536</v>
      </c>
      <c r="O7" s="3"/>
      <c r="P7" s="3"/>
      <c r="Q7" s="3"/>
      <c r="R7" s="3"/>
      <c r="S7" s="3"/>
      <c r="T7" s="3"/>
      <c r="U7" s="3"/>
      <c r="V7" s="3"/>
      <c r="W7" s="3"/>
      <c r="X7" s="3"/>
      <c r="Y7" s="3"/>
      <c r="Z7" s="3"/>
      <c r="AA7" s="3"/>
      <c r="AB7" s="3"/>
      <c r="AC7" s="3"/>
    </row>
    <row r="8" spans="1:29" ht="36">
      <c r="A8" s="5"/>
      <c r="B8" s="283"/>
      <c r="C8" s="22" t="s">
        <v>1189</v>
      </c>
      <c r="D8" s="147" t="s">
        <v>568</v>
      </c>
      <c r="E8" s="22" t="s">
        <v>553</v>
      </c>
      <c r="F8" s="22" t="s">
        <v>1190</v>
      </c>
      <c r="G8" s="22"/>
      <c r="H8" s="22" t="s">
        <v>569</v>
      </c>
      <c r="I8" s="22" t="s">
        <v>570</v>
      </c>
      <c r="J8" s="22"/>
      <c r="K8" s="82" t="s">
        <v>539</v>
      </c>
      <c r="L8" s="83" t="s">
        <v>571</v>
      </c>
      <c r="M8" s="55"/>
      <c r="N8" s="50" t="s">
        <v>536</v>
      </c>
      <c r="O8" s="3"/>
      <c r="P8" s="3"/>
      <c r="Q8" s="3"/>
      <c r="R8" s="3"/>
      <c r="S8" s="3"/>
      <c r="T8" s="3"/>
      <c r="U8" s="3"/>
      <c r="V8" s="3"/>
      <c r="W8" s="3"/>
      <c r="X8" s="3"/>
      <c r="Y8" s="3"/>
      <c r="Z8" s="3"/>
      <c r="AA8" s="3"/>
      <c r="AB8" s="3"/>
      <c r="AC8" s="3"/>
    </row>
    <row r="9" spans="1:29" ht="24">
      <c r="A9" s="5"/>
      <c r="B9" s="283"/>
      <c r="C9" s="22" t="s">
        <v>1191</v>
      </c>
      <c r="D9" s="147" t="s">
        <v>575</v>
      </c>
      <c r="E9" s="22" t="s">
        <v>574</v>
      </c>
      <c r="F9" s="22" t="s">
        <v>1180</v>
      </c>
      <c r="G9" s="22"/>
      <c r="H9" s="22" t="s">
        <v>576</v>
      </c>
      <c r="I9" s="22" t="s">
        <v>577</v>
      </c>
      <c r="J9" s="22"/>
      <c r="K9" s="82" t="s">
        <v>539</v>
      </c>
      <c r="L9" s="83" t="s">
        <v>578</v>
      </c>
      <c r="M9" s="81"/>
      <c r="N9" s="50" t="s">
        <v>536</v>
      </c>
      <c r="O9" s="3"/>
      <c r="P9" s="3"/>
      <c r="Q9" s="3"/>
      <c r="R9" s="3"/>
      <c r="S9" s="3"/>
      <c r="T9" s="3"/>
      <c r="U9" s="3"/>
      <c r="V9" s="3"/>
      <c r="W9" s="3"/>
      <c r="X9" s="3"/>
      <c r="Y9" s="3"/>
      <c r="Z9" s="3"/>
      <c r="AA9" s="3"/>
      <c r="AB9" s="3"/>
      <c r="AC9" s="3"/>
    </row>
    <row r="10" spans="1:29" ht="48">
      <c r="A10" s="5"/>
      <c r="B10" s="283"/>
      <c r="C10" s="22" t="s">
        <v>1192</v>
      </c>
      <c r="D10" s="150" t="s">
        <v>581</v>
      </c>
      <c r="E10" s="22" t="s">
        <v>574</v>
      </c>
      <c r="F10" s="22" t="s">
        <v>1190</v>
      </c>
      <c r="G10" s="22"/>
      <c r="H10" s="22" t="s">
        <v>563</v>
      </c>
      <c r="I10" s="22" t="s">
        <v>582</v>
      </c>
      <c r="J10" s="22"/>
      <c r="K10" s="82" t="s">
        <v>539</v>
      </c>
      <c r="L10" s="83" t="s">
        <v>583</v>
      </c>
      <c r="M10" s="55" t="s">
        <v>584</v>
      </c>
      <c r="N10" s="50" t="s">
        <v>536</v>
      </c>
      <c r="O10" s="3"/>
      <c r="P10" s="3"/>
      <c r="Q10" s="3"/>
      <c r="R10" s="3"/>
      <c r="S10" s="3"/>
      <c r="T10" s="3"/>
      <c r="U10" s="3"/>
      <c r="V10" s="3"/>
      <c r="W10" s="3"/>
      <c r="X10" s="3"/>
      <c r="Y10" s="3"/>
      <c r="Z10" s="3"/>
      <c r="AA10" s="3"/>
      <c r="AB10" s="3"/>
      <c r="AC10" s="3"/>
    </row>
    <row r="11" spans="1:29" ht="36">
      <c r="A11" s="5"/>
      <c r="B11" s="283"/>
      <c r="C11" s="22" t="s">
        <v>1193</v>
      </c>
      <c r="D11" s="150" t="s">
        <v>588</v>
      </c>
      <c r="E11" s="22" t="s">
        <v>587</v>
      </c>
      <c r="F11" s="22" t="s">
        <v>1180</v>
      </c>
      <c r="G11" s="22"/>
      <c r="H11" s="22" t="s">
        <v>590</v>
      </c>
      <c r="I11" s="22"/>
      <c r="J11" s="22"/>
      <c r="K11" s="82" t="s">
        <v>539</v>
      </c>
      <c r="L11" s="161" t="s">
        <v>591</v>
      </c>
      <c r="M11" s="55"/>
      <c r="N11" s="50" t="s">
        <v>1194</v>
      </c>
      <c r="O11" s="3"/>
      <c r="P11" s="3"/>
      <c r="Q11" s="3"/>
      <c r="R11" s="3"/>
      <c r="S11" s="3"/>
      <c r="T11" s="3"/>
      <c r="U11" s="3"/>
      <c r="V11" s="3"/>
      <c r="W11" s="3"/>
      <c r="X11" s="3"/>
      <c r="Y11" s="3"/>
      <c r="Z11" s="3"/>
      <c r="AA11" s="3"/>
      <c r="AB11" s="3"/>
      <c r="AC11" s="3"/>
    </row>
    <row r="12" spans="1:29" ht="24">
      <c r="A12" s="5"/>
      <c r="B12" s="283"/>
      <c r="C12" s="22" t="s">
        <v>1195</v>
      </c>
      <c r="D12" s="150" t="s">
        <v>595</v>
      </c>
      <c r="E12" s="22" t="s">
        <v>594</v>
      </c>
      <c r="F12" s="22" t="s">
        <v>1182</v>
      </c>
      <c r="G12" s="22"/>
      <c r="H12" s="22" t="s">
        <v>590</v>
      </c>
      <c r="I12" s="22" t="s">
        <v>596</v>
      </c>
      <c r="J12" s="22"/>
      <c r="K12" s="82" t="s">
        <v>539</v>
      </c>
      <c r="L12" s="83" t="s">
        <v>597</v>
      </c>
      <c r="M12" s="55"/>
      <c r="N12" s="50" t="s">
        <v>589</v>
      </c>
      <c r="O12" s="3"/>
      <c r="P12" s="3"/>
      <c r="Q12" s="3"/>
      <c r="R12" s="3"/>
      <c r="S12" s="3"/>
      <c r="T12" s="3"/>
      <c r="U12" s="3"/>
      <c r="V12" s="3"/>
      <c r="W12" s="3"/>
      <c r="X12" s="3"/>
      <c r="Y12" s="3"/>
      <c r="Z12" s="3"/>
      <c r="AA12" s="3"/>
      <c r="AB12" s="3"/>
      <c r="AC12" s="3"/>
    </row>
    <row r="13" spans="1:29" ht="24">
      <c r="A13" s="5"/>
      <c r="B13" s="283"/>
      <c r="C13" s="22" t="s">
        <v>1196</v>
      </c>
      <c r="D13" s="150" t="s">
        <v>601</v>
      </c>
      <c r="E13" s="22" t="s">
        <v>600</v>
      </c>
      <c r="F13" s="22" t="s">
        <v>1197</v>
      </c>
      <c r="G13" s="22"/>
      <c r="H13" s="22" t="s">
        <v>602</v>
      </c>
      <c r="I13" s="22" t="s">
        <v>603</v>
      </c>
      <c r="J13" s="22"/>
      <c r="K13" s="82" t="s">
        <v>539</v>
      </c>
      <c r="L13" s="83" t="s">
        <v>604</v>
      </c>
      <c r="M13" s="55"/>
      <c r="N13" s="50" t="s">
        <v>589</v>
      </c>
      <c r="O13" s="3"/>
      <c r="P13" s="3"/>
      <c r="Q13" s="3"/>
      <c r="R13" s="3"/>
      <c r="S13" s="3"/>
      <c r="T13" s="3"/>
      <c r="U13" s="3"/>
      <c r="V13" s="3"/>
      <c r="W13" s="3"/>
      <c r="X13" s="3"/>
      <c r="Y13" s="3"/>
      <c r="Z13" s="3"/>
      <c r="AA13" s="3"/>
      <c r="AB13" s="3"/>
      <c r="AC13" s="3"/>
    </row>
    <row r="14" spans="1:29" ht="24">
      <c r="A14" s="5"/>
      <c r="B14" s="283"/>
      <c r="C14" s="22" t="s">
        <v>1198</v>
      </c>
      <c r="D14" s="150" t="s">
        <v>607</v>
      </c>
      <c r="E14" s="22" t="s">
        <v>606</v>
      </c>
      <c r="F14" s="22" t="s">
        <v>1190</v>
      </c>
      <c r="G14" s="22"/>
      <c r="H14" s="22" t="s">
        <v>163</v>
      </c>
      <c r="I14" s="22" t="s">
        <v>608</v>
      </c>
      <c r="J14" s="22"/>
      <c r="K14" s="82" t="s">
        <v>539</v>
      </c>
      <c r="L14" s="83" t="s">
        <v>609</v>
      </c>
      <c r="M14" s="55"/>
      <c r="N14" s="50" t="s">
        <v>589</v>
      </c>
      <c r="O14" s="3"/>
      <c r="P14" s="3"/>
      <c r="Q14" s="3"/>
      <c r="R14" s="3"/>
      <c r="S14" s="3"/>
      <c r="T14" s="3"/>
      <c r="U14" s="3"/>
      <c r="V14" s="3"/>
      <c r="W14" s="3"/>
      <c r="X14" s="3"/>
      <c r="Y14" s="3"/>
      <c r="Z14" s="3"/>
      <c r="AA14" s="3"/>
      <c r="AB14" s="3"/>
      <c r="AC14" s="3"/>
    </row>
    <row r="15" spans="1:29" ht="36">
      <c r="A15" s="5"/>
      <c r="B15" s="283"/>
      <c r="C15" s="22" t="s">
        <v>1199</v>
      </c>
      <c r="D15" s="150" t="s">
        <v>612</v>
      </c>
      <c r="E15" s="22" t="s">
        <v>594</v>
      </c>
      <c r="F15" s="22" t="s">
        <v>1188</v>
      </c>
      <c r="G15" s="22"/>
      <c r="H15" s="22" t="s">
        <v>602</v>
      </c>
      <c r="I15" s="22"/>
      <c r="J15" s="22"/>
      <c r="K15" s="82" t="s">
        <v>539</v>
      </c>
      <c r="L15" s="161" t="s">
        <v>613</v>
      </c>
      <c r="M15" s="55"/>
      <c r="N15" s="50" t="s">
        <v>589</v>
      </c>
      <c r="O15" s="3"/>
      <c r="P15" s="3"/>
      <c r="Q15" s="3"/>
      <c r="R15" s="3"/>
      <c r="S15" s="3"/>
      <c r="T15" s="3"/>
      <c r="U15" s="3"/>
      <c r="V15" s="3"/>
      <c r="W15" s="3"/>
      <c r="X15" s="3"/>
      <c r="Y15" s="3"/>
      <c r="Z15" s="3"/>
      <c r="AA15" s="3"/>
      <c r="AB15" s="3"/>
      <c r="AC15" s="3"/>
    </row>
    <row r="16" spans="1:29" ht="24">
      <c r="A16" s="5"/>
      <c r="B16" s="283"/>
      <c r="C16" s="22" t="s">
        <v>1200</v>
      </c>
      <c r="D16" s="150" t="s">
        <v>616</v>
      </c>
      <c r="E16" s="22" t="s">
        <v>594</v>
      </c>
      <c r="F16" s="22" t="s">
        <v>1188</v>
      </c>
      <c r="G16" s="22"/>
      <c r="H16" s="22" t="s">
        <v>163</v>
      </c>
      <c r="I16" s="22"/>
      <c r="J16" s="22"/>
      <c r="K16" s="82" t="s">
        <v>539</v>
      </c>
      <c r="L16" s="83" t="s">
        <v>617</v>
      </c>
      <c r="M16" s="55"/>
      <c r="N16" s="50" t="s">
        <v>589</v>
      </c>
      <c r="O16" s="3"/>
      <c r="P16" s="3"/>
      <c r="Q16" s="3"/>
      <c r="R16" s="3"/>
      <c r="S16" s="3"/>
      <c r="T16" s="3"/>
      <c r="U16" s="3"/>
      <c r="V16" s="3"/>
      <c r="W16" s="3"/>
      <c r="X16" s="3"/>
      <c r="Y16" s="3"/>
      <c r="Z16" s="3"/>
      <c r="AA16" s="3"/>
      <c r="AB16" s="3"/>
      <c r="AC16" s="3"/>
    </row>
    <row r="17" spans="1:29" ht="24">
      <c r="A17" s="5"/>
      <c r="B17" s="283"/>
      <c r="C17" s="22" t="s">
        <v>1201</v>
      </c>
      <c r="D17" s="150" t="s">
        <v>620</v>
      </c>
      <c r="E17" s="22" t="s">
        <v>594</v>
      </c>
      <c r="F17" s="22" t="s">
        <v>1188</v>
      </c>
      <c r="G17" s="22"/>
      <c r="H17" s="22"/>
      <c r="I17" s="22" t="s">
        <v>621</v>
      </c>
      <c r="J17" s="22"/>
      <c r="K17" s="82" t="s">
        <v>539</v>
      </c>
      <c r="L17" s="83" t="s">
        <v>622</v>
      </c>
      <c r="M17" s="55"/>
      <c r="N17" s="50" t="s">
        <v>1194</v>
      </c>
      <c r="O17" s="3"/>
      <c r="P17" s="3"/>
      <c r="Q17" s="3"/>
      <c r="R17" s="3"/>
      <c r="S17" s="3"/>
      <c r="T17" s="3"/>
      <c r="U17" s="3"/>
      <c r="V17" s="3"/>
      <c r="W17" s="3"/>
      <c r="X17" s="3"/>
      <c r="Y17" s="3"/>
      <c r="Z17" s="3"/>
      <c r="AA17" s="3"/>
      <c r="AB17" s="3"/>
      <c r="AC17" s="3"/>
    </row>
    <row r="18" spans="1:29" ht="48">
      <c r="A18" s="5"/>
      <c r="B18" s="284"/>
      <c r="C18" s="22" t="s">
        <v>1202</v>
      </c>
      <c r="D18" s="150" t="s">
        <v>1203</v>
      </c>
      <c r="E18" s="22" t="s">
        <v>624</v>
      </c>
      <c r="F18" s="22" t="s">
        <v>1190</v>
      </c>
      <c r="G18" s="22"/>
      <c r="H18" s="22" t="s">
        <v>197</v>
      </c>
      <c r="I18" s="22" t="s">
        <v>1204</v>
      </c>
      <c r="J18" s="22" t="s">
        <v>627</v>
      </c>
      <c r="K18" s="82" t="s">
        <v>539</v>
      </c>
      <c r="L18" s="83" t="s">
        <v>1205</v>
      </c>
      <c r="M18" s="59"/>
      <c r="N18" s="50" t="s">
        <v>536</v>
      </c>
      <c r="O18" s="3"/>
      <c r="P18" s="3"/>
      <c r="Q18" s="3"/>
      <c r="R18" s="3"/>
      <c r="S18" s="3"/>
      <c r="T18" s="3"/>
      <c r="U18" s="3"/>
      <c r="V18" s="3"/>
      <c r="W18" s="3"/>
      <c r="X18" s="3"/>
      <c r="Y18" s="3"/>
      <c r="Z18" s="3"/>
      <c r="AA18" s="3"/>
      <c r="AB18" s="3"/>
      <c r="AC18" s="3"/>
    </row>
    <row r="19" spans="1:29" ht="36">
      <c r="A19" s="5"/>
      <c r="B19" s="49" t="s">
        <v>47</v>
      </c>
      <c r="C19" s="22" t="s">
        <v>1206</v>
      </c>
      <c r="D19" s="150" t="s">
        <v>651</v>
      </c>
      <c r="E19" s="22" t="s">
        <v>650</v>
      </c>
      <c r="F19" s="22" t="s">
        <v>1180</v>
      </c>
      <c r="G19" s="22"/>
      <c r="H19" s="22" t="s">
        <v>163</v>
      </c>
      <c r="I19" s="22" t="s">
        <v>652</v>
      </c>
      <c r="J19" s="22" t="s">
        <v>633</v>
      </c>
      <c r="K19" s="82" t="s">
        <v>539</v>
      </c>
      <c r="L19" s="83" t="s">
        <v>1207</v>
      </c>
      <c r="M19" s="57"/>
      <c r="N19" s="50" t="s">
        <v>645</v>
      </c>
      <c r="O19" s="3"/>
      <c r="P19" s="3"/>
      <c r="Q19" s="3"/>
      <c r="R19" s="3"/>
      <c r="S19" s="3"/>
      <c r="T19" s="3"/>
      <c r="U19" s="3"/>
      <c r="V19" s="3"/>
      <c r="W19" s="3"/>
      <c r="X19" s="3"/>
      <c r="Y19" s="3"/>
      <c r="Z19" s="3"/>
      <c r="AA19" s="3"/>
      <c r="AB19" s="3"/>
      <c r="AC19" s="3"/>
    </row>
    <row r="20" spans="1:29" ht="48">
      <c r="A20" s="5"/>
      <c r="B20" s="49"/>
      <c r="C20" s="22" t="s">
        <v>1208</v>
      </c>
      <c r="D20" s="150" t="s">
        <v>631</v>
      </c>
      <c r="E20" s="22" t="s">
        <v>630</v>
      </c>
      <c r="F20" s="22" t="s">
        <v>1180</v>
      </c>
      <c r="G20" s="22"/>
      <c r="H20" s="22" t="s">
        <v>163</v>
      </c>
      <c r="I20" s="22" t="s">
        <v>632</v>
      </c>
      <c r="J20" s="22" t="s">
        <v>633</v>
      </c>
      <c r="K20" s="82" t="s">
        <v>539</v>
      </c>
      <c r="L20" s="83" t="s">
        <v>1209</v>
      </c>
      <c r="M20" s="57"/>
      <c r="N20" s="50" t="s">
        <v>1210</v>
      </c>
      <c r="O20" s="3"/>
      <c r="P20" s="3"/>
      <c r="Q20" s="3"/>
      <c r="R20" s="3"/>
      <c r="S20" s="3"/>
      <c r="T20" s="3"/>
      <c r="U20" s="3"/>
      <c r="V20" s="3"/>
      <c r="W20" s="3"/>
      <c r="X20" s="3"/>
      <c r="Y20" s="3"/>
      <c r="Z20" s="3"/>
      <c r="AA20" s="3"/>
      <c r="AB20" s="3"/>
      <c r="AC20" s="3"/>
    </row>
    <row r="21" spans="1:29" ht="36">
      <c r="A21" s="5"/>
      <c r="B21" s="49"/>
      <c r="C21" s="22" t="s">
        <v>1211</v>
      </c>
      <c r="D21" s="150" t="s">
        <v>636</v>
      </c>
      <c r="E21" s="22" t="s">
        <v>84</v>
      </c>
      <c r="F21" s="22" t="s">
        <v>1212</v>
      </c>
      <c r="G21" s="22"/>
      <c r="H21" s="22" t="s">
        <v>637</v>
      </c>
      <c r="I21" s="22" t="s">
        <v>638</v>
      </c>
      <c r="J21" s="22" t="s">
        <v>633</v>
      </c>
      <c r="K21" s="82" t="s">
        <v>539</v>
      </c>
      <c r="L21" s="83" t="s">
        <v>1213</v>
      </c>
      <c r="M21" s="57"/>
      <c r="N21" s="50" t="s">
        <v>645</v>
      </c>
      <c r="O21" s="3"/>
      <c r="P21" s="3"/>
      <c r="Q21" s="3"/>
      <c r="R21" s="3"/>
      <c r="S21" s="3"/>
      <c r="T21" s="3"/>
      <c r="U21" s="3"/>
      <c r="V21" s="3"/>
      <c r="W21" s="3"/>
      <c r="X21" s="3"/>
      <c r="Y21" s="3"/>
      <c r="Z21" s="3"/>
      <c r="AA21" s="3"/>
      <c r="AB21" s="3"/>
      <c r="AC21" s="3"/>
    </row>
    <row r="22" spans="1:29" ht="48">
      <c r="A22" s="5"/>
      <c r="B22" s="49"/>
      <c r="C22" s="22" t="s">
        <v>1214</v>
      </c>
      <c r="D22" s="150" t="s">
        <v>644</v>
      </c>
      <c r="E22" s="22" t="s">
        <v>643</v>
      </c>
      <c r="F22" s="22" t="s">
        <v>1190</v>
      </c>
      <c r="G22" s="22"/>
      <c r="H22" s="22" t="s">
        <v>646</v>
      </c>
      <c r="I22" s="22" t="s">
        <v>647</v>
      </c>
      <c r="J22" s="22" t="s">
        <v>633</v>
      </c>
      <c r="K22" s="82" t="s">
        <v>539</v>
      </c>
      <c r="L22" s="83" t="s">
        <v>648</v>
      </c>
      <c r="M22" s="57"/>
      <c r="N22" s="50" t="s">
        <v>1210</v>
      </c>
      <c r="O22" s="3"/>
      <c r="P22" s="3"/>
      <c r="Q22" s="3"/>
      <c r="R22" s="3"/>
      <c r="S22" s="3"/>
      <c r="T22" s="3"/>
      <c r="U22" s="3"/>
      <c r="V22" s="3"/>
      <c r="W22" s="3"/>
      <c r="X22" s="3"/>
      <c r="Y22" s="3"/>
      <c r="Z22" s="3"/>
      <c r="AA22" s="3"/>
      <c r="AB22" s="3"/>
      <c r="AC22" s="3"/>
    </row>
    <row r="23" spans="1:29" ht="36">
      <c r="A23" s="5"/>
      <c r="B23" s="49"/>
      <c r="C23" s="22" t="s">
        <v>1215</v>
      </c>
      <c r="D23" s="150" t="s">
        <v>657</v>
      </c>
      <c r="E23" s="22" t="s">
        <v>656</v>
      </c>
      <c r="F23" s="22" t="s">
        <v>1197</v>
      </c>
      <c r="G23" s="22"/>
      <c r="H23" s="22"/>
      <c r="I23" s="22" t="s">
        <v>658</v>
      </c>
      <c r="J23" s="22" t="s">
        <v>659</v>
      </c>
      <c r="K23" s="82" t="s">
        <v>539</v>
      </c>
      <c r="L23" s="83" t="s">
        <v>660</v>
      </c>
      <c r="M23" s="57"/>
      <c r="N23" s="50" t="s">
        <v>645</v>
      </c>
      <c r="O23" s="3"/>
      <c r="P23" s="3"/>
      <c r="Q23" s="3"/>
      <c r="R23" s="3"/>
      <c r="S23" s="3"/>
      <c r="T23" s="3"/>
      <c r="U23" s="3"/>
      <c r="V23" s="3"/>
      <c r="W23" s="3"/>
      <c r="X23" s="3"/>
      <c r="Y23" s="3"/>
      <c r="Z23" s="3"/>
      <c r="AA23" s="3"/>
      <c r="AB23" s="3"/>
      <c r="AC23" s="3"/>
    </row>
    <row r="24" spans="1:29" ht="48">
      <c r="A24" s="5"/>
      <c r="B24" s="49"/>
      <c r="C24" s="22" t="s">
        <v>1216</v>
      </c>
      <c r="D24" s="150" t="s">
        <v>671</v>
      </c>
      <c r="E24" s="22" t="s">
        <v>1217</v>
      </c>
      <c r="F24" s="22" t="s">
        <v>1197</v>
      </c>
      <c r="G24" s="22"/>
      <c r="H24" s="22" t="s">
        <v>672</v>
      </c>
      <c r="I24" s="22" t="s">
        <v>666</v>
      </c>
      <c r="J24" s="22" t="s">
        <v>659</v>
      </c>
      <c r="K24" s="82" t="s">
        <v>539</v>
      </c>
      <c r="L24" s="83" t="s">
        <v>1218</v>
      </c>
      <c r="M24" s="57"/>
      <c r="N24" s="50" t="s">
        <v>645</v>
      </c>
      <c r="O24" s="3"/>
      <c r="P24" s="3"/>
      <c r="Q24" s="3"/>
      <c r="R24" s="3"/>
      <c r="S24" s="3"/>
      <c r="T24" s="3"/>
      <c r="U24" s="3"/>
      <c r="V24" s="3"/>
      <c r="W24" s="3"/>
      <c r="X24" s="3"/>
      <c r="Y24" s="3"/>
      <c r="Z24" s="3"/>
      <c r="AA24" s="3"/>
      <c r="AB24" s="3"/>
      <c r="AC24" s="3"/>
    </row>
    <row r="25" spans="1:29" ht="36">
      <c r="A25" s="5"/>
      <c r="B25" s="49"/>
      <c r="C25" s="22" t="s">
        <v>1219</v>
      </c>
      <c r="D25" s="150" t="s">
        <v>676</v>
      </c>
      <c r="E25" s="22" t="s">
        <v>675</v>
      </c>
      <c r="F25" s="22" t="s">
        <v>1197</v>
      </c>
      <c r="G25" s="22"/>
      <c r="H25" s="22" t="s">
        <v>602</v>
      </c>
      <c r="I25" s="22" t="s">
        <v>677</v>
      </c>
      <c r="J25" s="22" t="s">
        <v>633</v>
      </c>
      <c r="K25" s="82" t="s">
        <v>539</v>
      </c>
      <c r="L25" s="83" t="s">
        <v>1220</v>
      </c>
      <c r="M25" s="57"/>
      <c r="N25" s="50" t="s">
        <v>645</v>
      </c>
      <c r="O25" s="3"/>
      <c r="P25" s="3"/>
      <c r="Q25" s="3"/>
      <c r="R25" s="3"/>
      <c r="S25" s="3"/>
      <c r="T25" s="3"/>
      <c r="U25" s="3"/>
      <c r="V25" s="3"/>
      <c r="W25" s="3"/>
      <c r="X25" s="3"/>
      <c r="Y25" s="3"/>
      <c r="Z25" s="3"/>
      <c r="AA25" s="3"/>
      <c r="AB25" s="3"/>
      <c r="AC25" s="3"/>
    </row>
    <row r="26" spans="1:29" ht="24">
      <c r="A26" s="5"/>
      <c r="B26" s="49"/>
      <c r="C26" s="22" t="s">
        <v>1221</v>
      </c>
      <c r="D26" s="150" t="s">
        <v>681</v>
      </c>
      <c r="E26" s="22" t="s">
        <v>680</v>
      </c>
      <c r="F26" s="22" t="s">
        <v>1197</v>
      </c>
      <c r="G26" s="22"/>
      <c r="H26" s="22" t="s">
        <v>602</v>
      </c>
      <c r="I26" s="22" t="s">
        <v>658</v>
      </c>
      <c r="J26" s="22" t="s">
        <v>633</v>
      </c>
      <c r="K26" s="82" t="s">
        <v>539</v>
      </c>
      <c r="L26" s="83" t="s">
        <v>1222</v>
      </c>
      <c r="M26" s="57"/>
      <c r="N26" s="50" t="s">
        <v>645</v>
      </c>
      <c r="O26" s="3"/>
      <c r="P26" s="3"/>
      <c r="Q26" s="3"/>
      <c r="R26" s="3"/>
      <c r="S26" s="3"/>
      <c r="T26" s="3"/>
      <c r="U26" s="3"/>
      <c r="V26" s="3"/>
      <c r="W26" s="3"/>
      <c r="X26" s="3"/>
      <c r="Y26" s="3"/>
      <c r="Z26" s="3"/>
      <c r="AA26" s="3"/>
      <c r="AB26" s="3"/>
      <c r="AC26" s="3"/>
    </row>
    <row r="27" spans="1:29" ht="36">
      <c r="A27" s="5"/>
      <c r="B27" s="49"/>
      <c r="C27" s="22" t="s">
        <v>1223</v>
      </c>
      <c r="D27" s="150" t="s">
        <v>686</v>
      </c>
      <c r="E27" s="22" t="s">
        <v>1224</v>
      </c>
      <c r="F27" s="22" t="s">
        <v>1225</v>
      </c>
      <c r="G27" s="22"/>
      <c r="H27" s="22" t="s">
        <v>687</v>
      </c>
      <c r="I27" s="22" t="s">
        <v>638</v>
      </c>
      <c r="J27" s="22" t="s">
        <v>688</v>
      </c>
      <c r="K27" s="82" t="s">
        <v>539</v>
      </c>
      <c r="L27" s="83" t="s">
        <v>1226</v>
      </c>
      <c r="M27" s="57"/>
      <c r="N27" s="50" t="s">
        <v>645</v>
      </c>
      <c r="O27" s="3"/>
      <c r="P27" s="3"/>
      <c r="Q27" s="3"/>
      <c r="R27" s="3"/>
      <c r="S27" s="3"/>
      <c r="T27" s="3"/>
      <c r="U27" s="3"/>
      <c r="V27" s="3"/>
      <c r="W27" s="3"/>
      <c r="X27" s="3"/>
      <c r="Y27" s="3"/>
      <c r="Z27" s="3"/>
      <c r="AA27" s="3"/>
      <c r="AB27" s="3"/>
      <c r="AC27" s="3"/>
    </row>
    <row r="28" spans="1:29" ht="36">
      <c r="A28" s="5"/>
      <c r="B28" s="49"/>
      <c r="C28" s="22" t="s">
        <v>1227</v>
      </c>
      <c r="D28" s="150" t="s">
        <v>692</v>
      </c>
      <c r="E28" s="22" t="s">
        <v>691</v>
      </c>
      <c r="F28" s="22" t="s">
        <v>1197</v>
      </c>
      <c r="G28" s="22"/>
      <c r="H28" s="22" t="s">
        <v>687</v>
      </c>
      <c r="I28" s="22" t="s">
        <v>658</v>
      </c>
      <c r="J28" s="22" t="s">
        <v>633</v>
      </c>
      <c r="K28" s="82" t="s">
        <v>539</v>
      </c>
      <c r="L28" s="83" t="s">
        <v>1228</v>
      </c>
      <c r="M28" s="57"/>
      <c r="N28" s="50" t="s">
        <v>645</v>
      </c>
      <c r="O28" s="3"/>
      <c r="P28" s="3"/>
      <c r="Q28" s="3"/>
      <c r="R28" s="3"/>
      <c r="S28" s="3"/>
      <c r="T28" s="3"/>
      <c r="U28" s="3"/>
      <c r="V28" s="3"/>
      <c r="W28" s="3"/>
      <c r="X28" s="3"/>
      <c r="Y28" s="3"/>
      <c r="Z28" s="3"/>
      <c r="AA28" s="3"/>
      <c r="AB28" s="3"/>
      <c r="AC28" s="3"/>
    </row>
    <row r="29" spans="1:29" ht="48">
      <c r="A29" s="5"/>
      <c r="B29" s="49"/>
      <c r="C29" s="22" t="s">
        <v>1229</v>
      </c>
      <c r="D29" s="150" t="s">
        <v>697</v>
      </c>
      <c r="E29" s="22" t="s">
        <v>696</v>
      </c>
      <c r="F29" s="22" t="s">
        <v>1197</v>
      </c>
      <c r="G29" s="22"/>
      <c r="H29" s="22" t="s">
        <v>687</v>
      </c>
      <c r="I29" s="22" t="s">
        <v>658</v>
      </c>
      <c r="J29" s="22" t="s">
        <v>698</v>
      </c>
      <c r="K29" s="82" t="s">
        <v>539</v>
      </c>
      <c r="L29" s="83" t="s">
        <v>1230</v>
      </c>
      <c r="M29" s="57"/>
      <c r="N29" s="50" t="s">
        <v>1210</v>
      </c>
      <c r="O29" s="3"/>
      <c r="P29" s="3"/>
      <c r="Q29" s="3"/>
      <c r="R29" s="3"/>
      <c r="S29" s="3"/>
      <c r="T29" s="3"/>
      <c r="U29" s="3"/>
      <c r="V29" s="3"/>
      <c r="W29" s="3"/>
      <c r="X29" s="3"/>
      <c r="Y29" s="3"/>
      <c r="Z29" s="3"/>
      <c r="AA29" s="3"/>
      <c r="AB29" s="3"/>
      <c r="AC29" s="3"/>
    </row>
    <row r="30" spans="1:29" ht="36">
      <c r="A30" s="5"/>
      <c r="B30" s="49"/>
      <c r="C30" s="22" t="s">
        <v>1231</v>
      </c>
      <c r="D30" s="150" t="s">
        <v>1232</v>
      </c>
      <c r="E30" s="22" t="s">
        <v>1233</v>
      </c>
      <c r="F30" s="22" t="s">
        <v>1197</v>
      </c>
      <c r="G30" s="22"/>
      <c r="H30" s="22" t="s">
        <v>602</v>
      </c>
      <c r="I30" s="22" t="s">
        <v>704</v>
      </c>
      <c r="J30" s="22" t="s">
        <v>705</v>
      </c>
      <c r="K30" s="82" t="s">
        <v>539</v>
      </c>
      <c r="L30" s="83" t="s">
        <v>1234</v>
      </c>
      <c r="M30" s="57"/>
      <c r="N30" s="50" t="s">
        <v>645</v>
      </c>
      <c r="O30" s="3"/>
      <c r="P30" s="3"/>
      <c r="Q30" s="3"/>
      <c r="R30" s="3"/>
      <c r="S30" s="3"/>
      <c r="T30" s="3"/>
      <c r="U30" s="3"/>
      <c r="V30" s="3"/>
      <c r="W30" s="3"/>
      <c r="X30" s="3"/>
      <c r="Y30" s="3"/>
      <c r="Z30" s="3"/>
      <c r="AA30" s="3"/>
      <c r="AB30" s="3"/>
      <c r="AC30" s="3"/>
    </row>
    <row r="31" spans="1:29" ht="36">
      <c r="A31" s="5"/>
      <c r="B31" s="49"/>
      <c r="C31" s="22" t="s">
        <v>1235</v>
      </c>
      <c r="D31" s="150" t="s">
        <v>1236</v>
      </c>
      <c r="E31" s="22" t="s">
        <v>711</v>
      </c>
      <c r="F31" s="22" t="s">
        <v>1197</v>
      </c>
      <c r="G31" s="22"/>
      <c r="H31" s="22" t="s">
        <v>1237</v>
      </c>
      <c r="I31" s="22" t="s">
        <v>677</v>
      </c>
      <c r="J31" s="22" t="s">
        <v>713</v>
      </c>
      <c r="K31" s="82" t="s">
        <v>539</v>
      </c>
      <c r="L31" s="83" t="s">
        <v>1238</v>
      </c>
      <c r="M31" s="57"/>
      <c r="N31" s="50" t="s">
        <v>645</v>
      </c>
      <c r="O31" s="3"/>
      <c r="P31" s="3"/>
      <c r="Q31" s="3"/>
      <c r="R31" s="3"/>
      <c r="S31" s="3"/>
      <c r="T31" s="3"/>
      <c r="U31" s="3"/>
      <c r="V31" s="3"/>
      <c r="W31" s="3"/>
      <c r="X31" s="3"/>
      <c r="Y31" s="3"/>
      <c r="Z31" s="3"/>
      <c r="AA31" s="3"/>
      <c r="AB31" s="3"/>
      <c r="AC31" s="3"/>
    </row>
    <row r="32" spans="1:29" ht="36">
      <c r="A32" s="5"/>
      <c r="B32" s="49"/>
      <c r="C32" s="22" t="s">
        <v>1239</v>
      </c>
      <c r="D32" s="150" t="s">
        <v>1240</v>
      </c>
      <c r="E32" s="22" t="s">
        <v>716</v>
      </c>
      <c r="F32" s="22" t="s">
        <v>1190</v>
      </c>
      <c r="G32" s="22"/>
      <c r="H32" s="22" t="s">
        <v>719</v>
      </c>
      <c r="I32" s="22" t="s">
        <v>720</v>
      </c>
      <c r="J32" s="22" t="s">
        <v>721</v>
      </c>
      <c r="K32" s="82" t="s">
        <v>539</v>
      </c>
      <c r="L32" s="83" t="s">
        <v>1241</v>
      </c>
      <c r="M32" s="57"/>
      <c r="N32" s="50" t="s">
        <v>645</v>
      </c>
      <c r="O32" s="3"/>
      <c r="P32" s="3"/>
      <c r="Q32" s="3"/>
      <c r="R32" s="3"/>
      <c r="S32" s="3"/>
      <c r="T32" s="3"/>
      <c r="U32" s="3"/>
      <c r="V32" s="3"/>
      <c r="W32" s="3"/>
      <c r="X32" s="3"/>
      <c r="Y32" s="3"/>
      <c r="Z32" s="3"/>
      <c r="AA32" s="3"/>
      <c r="AB32" s="3"/>
      <c r="AC32" s="3"/>
    </row>
    <row r="33" spans="1:29" ht="36">
      <c r="A33" s="5"/>
      <c r="B33" s="49"/>
      <c r="C33" s="22" t="s">
        <v>1242</v>
      </c>
      <c r="D33" s="150" t="s">
        <v>727</v>
      </c>
      <c r="E33" s="22" t="s">
        <v>726</v>
      </c>
      <c r="F33" s="22" t="s">
        <v>1190</v>
      </c>
      <c r="G33" s="22"/>
      <c r="H33" s="22" t="s">
        <v>728</v>
      </c>
      <c r="I33" s="22"/>
      <c r="J33" s="22" t="s">
        <v>633</v>
      </c>
      <c r="K33" s="82" t="s">
        <v>539</v>
      </c>
      <c r="L33" s="83" t="s">
        <v>1243</v>
      </c>
      <c r="M33" s="57"/>
      <c r="N33" s="50" t="s">
        <v>645</v>
      </c>
      <c r="O33" s="3"/>
      <c r="P33" s="3"/>
      <c r="Q33" s="3"/>
      <c r="R33" s="3"/>
      <c r="S33" s="3"/>
      <c r="T33" s="3"/>
      <c r="U33" s="3"/>
      <c r="V33" s="3"/>
      <c r="W33" s="3"/>
      <c r="X33" s="3"/>
      <c r="Y33" s="3"/>
      <c r="Z33" s="3"/>
      <c r="AA33" s="3"/>
      <c r="AB33" s="3"/>
      <c r="AC33" s="3"/>
    </row>
    <row r="34" spans="1:29" ht="36">
      <c r="A34" s="5"/>
      <c r="B34" s="49"/>
      <c r="C34" s="22" t="s">
        <v>1244</v>
      </c>
      <c r="D34" s="150" t="s">
        <v>732</v>
      </c>
      <c r="E34" s="22" t="s">
        <v>731</v>
      </c>
      <c r="F34" s="22" t="s">
        <v>1197</v>
      </c>
      <c r="G34" s="22"/>
      <c r="H34" s="22" t="s">
        <v>733</v>
      </c>
      <c r="I34" s="22" t="s">
        <v>677</v>
      </c>
      <c r="J34" s="22" t="s">
        <v>734</v>
      </c>
      <c r="K34" s="82" t="s">
        <v>539</v>
      </c>
      <c r="L34" s="83" t="s">
        <v>735</v>
      </c>
      <c r="M34" s="57"/>
      <c r="N34" s="50" t="s">
        <v>645</v>
      </c>
      <c r="O34" s="3"/>
      <c r="P34" s="3"/>
      <c r="Q34" s="3"/>
      <c r="R34" s="3"/>
      <c r="S34" s="3"/>
      <c r="T34" s="3"/>
      <c r="U34" s="3"/>
      <c r="V34" s="3"/>
      <c r="W34" s="3"/>
      <c r="X34" s="3"/>
      <c r="Y34" s="3"/>
      <c r="Z34" s="3"/>
      <c r="AA34" s="3"/>
      <c r="AB34" s="3"/>
      <c r="AC34" s="3"/>
    </row>
    <row r="35" spans="1:29" ht="36">
      <c r="A35" s="5"/>
      <c r="B35" s="49"/>
      <c r="C35" s="22" t="s">
        <v>1245</v>
      </c>
      <c r="D35" s="150" t="s">
        <v>738</v>
      </c>
      <c r="E35" s="22" t="s">
        <v>737</v>
      </c>
      <c r="F35" s="22" t="s">
        <v>1180</v>
      </c>
      <c r="G35" s="22"/>
      <c r="H35" s="22" t="s">
        <v>733</v>
      </c>
      <c r="I35" s="22" t="s">
        <v>547</v>
      </c>
      <c r="J35" s="22"/>
      <c r="K35" s="82" t="s">
        <v>539</v>
      </c>
      <c r="L35" s="83" t="s">
        <v>739</v>
      </c>
      <c r="M35" s="57" t="s">
        <v>740</v>
      </c>
      <c r="N35" s="50" t="s">
        <v>536</v>
      </c>
      <c r="O35" s="3"/>
      <c r="P35" s="3"/>
      <c r="Q35" s="3"/>
      <c r="R35" s="3"/>
      <c r="S35" s="3"/>
      <c r="T35" s="3"/>
      <c r="U35" s="3"/>
      <c r="V35" s="3"/>
      <c r="W35" s="3"/>
      <c r="X35" s="3"/>
      <c r="Y35" s="3"/>
      <c r="Z35" s="3"/>
      <c r="AA35" s="3"/>
      <c r="AB35" s="3"/>
      <c r="AC35" s="3"/>
    </row>
    <row r="36" spans="1:29" ht="24">
      <c r="A36" s="5"/>
      <c r="B36" s="49"/>
      <c r="C36" s="22" t="s">
        <v>1246</v>
      </c>
      <c r="D36" s="147" t="s">
        <v>743</v>
      </c>
      <c r="E36" s="22" t="s">
        <v>742</v>
      </c>
      <c r="F36" s="22" t="s">
        <v>1190</v>
      </c>
      <c r="G36" s="22"/>
      <c r="H36" s="22" t="s">
        <v>563</v>
      </c>
      <c r="I36" s="22" t="s">
        <v>744</v>
      </c>
      <c r="J36" s="22"/>
      <c r="K36" s="82" t="s">
        <v>539</v>
      </c>
      <c r="L36" s="83" t="s">
        <v>745</v>
      </c>
      <c r="M36" s="57"/>
      <c r="N36" s="50" t="s">
        <v>536</v>
      </c>
      <c r="O36" s="3"/>
      <c r="P36" s="3"/>
      <c r="Q36" s="3"/>
      <c r="R36" s="3"/>
      <c r="S36" s="3"/>
      <c r="T36" s="3"/>
      <c r="U36" s="3"/>
      <c r="V36" s="3"/>
      <c r="W36" s="3"/>
      <c r="X36" s="3"/>
      <c r="Y36" s="3"/>
      <c r="Z36" s="3"/>
      <c r="AA36" s="3"/>
      <c r="AB36" s="3"/>
      <c r="AC36" s="3"/>
    </row>
    <row r="37" spans="1:29" ht="24">
      <c r="A37" s="5"/>
      <c r="B37" s="49"/>
      <c r="C37" s="22" t="s">
        <v>1247</v>
      </c>
      <c r="D37" s="147" t="s">
        <v>748</v>
      </c>
      <c r="E37" s="22" t="s">
        <v>747</v>
      </c>
      <c r="F37" s="22" t="s">
        <v>1197</v>
      </c>
      <c r="G37" s="22"/>
      <c r="H37" s="22" t="s">
        <v>563</v>
      </c>
      <c r="I37" s="22" t="s">
        <v>744</v>
      </c>
      <c r="J37" s="22"/>
      <c r="K37" s="82" t="s">
        <v>539</v>
      </c>
      <c r="L37" s="83" t="s">
        <v>749</v>
      </c>
      <c r="M37" s="57"/>
      <c r="N37" s="50" t="s">
        <v>536</v>
      </c>
      <c r="O37" s="3"/>
      <c r="P37" s="3"/>
      <c r="Q37" s="3"/>
      <c r="R37" s="3"/>
      <c r="S37" s="3"/>
      <c r="T37" s="3"/>
      <c r="U37" s="3"/>
      <c r="V37" s="3"/>
      <c r="W37" s="3"/>
      <c r="X37" s="3"/>
      <c r="Y37" s="3"/>
      <c r="Z37" s="3"/>
      <c r="AA37" s="3"/>
      <c r="AB37" s="3"/>
      <c r="AC37" s="3"/>
    </row>
    <row r="38" spans="1:29" ht="63" customHeight="1">
      <c r="A38" s="5"/>
      <c r="B38" s="49"/>
      <c r="C38" s="22" t="s">
        <v>1248</v>
      </c>
      <c r="D38" s="147" t="s">
        <v>753</v>
      </c>
      <c r="E38" s="22" t="s">
        <v>752</v>
      </c>
      <c r="F38" s="22" t="s">
        <v>1190</v>
      </c>
      <c r="G38" s="22"/>
      <c r="H38" s="22" t="s">
        <v>728</v>
      </c>
      <c r="I38" s="22"/>
      <c r="J38" s="22"/>
      <c r="K38" s="82" t="s">
        <v>539</v>
      </c>
      <c r="L38" s="83" t="s">
        <v>1249</v>
      </c>
      <c r="M38" s="57"/>
      <c r="N38" s="50" t="s">
        <v>536</v>
      </c>
      <c r="O38" s="3"/>
      <c r="P38" s="3"/>
      <c r="Q38" s="3"/>
      <c r="R38" s="3"/>
      <c r="S38" s="3"/>
      <c r="T38" s="3"/>
      <c r="U38" s="3"/>
      <c r="V38" s="3"/>
      <c r="W38" s="3"/>
      <c r="X38" s="3"/>
      <c r="Y38" s="3"/>
      <c r="Z38" s="3"/>
      <c r="AA38" s="3"/>
      <c r="AB38" s="3"/>
      <c r="AC38" s="3"/>
    </row>
    <row r="39" spans="1:29" ht="409.6" customHeight="1">
      <c r="A39" s="5"/>
      <c r="B39" s="49"/>
      <c r="C39" s="294" t="s">
        <v>1250</v>
      </c>
      <c r="D39" s="285" t="s">
        <v>1251</v>
      </c>
      <c r="E39" s="22" t="s">
        <v>756</v>
      </c>
      <c r="F39" s="22" t="s">
        <v>1190</v>
      </c>
      <c r="G39" s="22"/>
      <c r="H39" s="22" t="s">
        <v>757</v>
      </c>
      <c r="I39" s="22"/>
      <c r="J39" s="22"/>
      <c r="K39" s="286" t="s">
        <v>1252</v>
      </c>
      <c r="L39" s="287" t="s">
        <v>1253</v>
      </c>
      <c r="M39" s="288"/>
      <c r="N39" s="286" t="s">
        <v>536</v>
      </c>
      <c r="O39" s="3"/>
      <c r="P39" s="3"/>
      <c r="Q39" s="3"/>
      <c r="R39" s="3"/>
      <c r="S39" s="3"/>
      <c r="T39" s="3"/>
      <c r="U39" s="3"/>
      <c r="V39" s="3"/>
      <c r="W39" s="3"/>
      <c r="X39" s="3"/>
      <c r="Y39" s="3"/>
      <c r="Z39" s="3"/>
      <c r="AA39" s="3"/>
      <c r="AB39" s="3"/>
      <c r="AC39" s="3"/>
    </row>
    <row r="40" spans="1:29" ht="409.6" customHeight="1">
      <c r="A40" s="5"/>
      <c r="B40" s="49"/>
      <c r="C40" s="284"/>
      <c r="D40" s="284"/>
      <c r="E40" s="22"/>
      <c r="F40" s="22"/>
      <c r="G40" s="22"/>
      <c r="H40" s="22"/>
      <c r="I40" s="22"/>
      <c r="J40" s="22"/>
      <c r="K40" s="284"/>
      <c r="L40" s="284"/>
      <c r="M40" s="284"/>
      <c r="N40" s="284"/>
      <c r="O40" s="3"/>
      <c r="P40" s="3"/>
      <c r="Q40" s="3"/>
      <c r="R40" s="3"/>
      <c r="S40" s="3"/>
      <c r="T40" s="3"/>
      <c r="U40" s="3"/>
      <c r="V40" s="3"/>
      <c r="W40" s="3"/>
      <c r="X40" s="3"/>
      <c r="Y40" s="3"/>
      <c r="Z40" s="3"/>
      <c r="AA40" s="3"/>
      <c r="AB40" s="3"/>
      <c r="AC40" s="3"/>
    </row>
    <row r="41" spans="1:29" ht="36">
      <c r="A41" s="5"/>
      <c r="B41" s="49"/>
      <c r="C41" s="22" t="s">
        <v>1254</v>
      </c>
      <c r="D41" s="147" t="s">
        <v>765</v>
      </c>
      <c r="E41" s="22" t="s">
        <v>764</v>
      </c>
      <c r="F41" s="22" t="s">
        <v>1197</v>
      </c>
      <c r="G41" s="22"/>
      <c r="H41" s="22" t="s">
        <v>766</v>
      </c>
      <c r="I41" s="22"/>
      <c r="J41" s="22"/>
      <c r="K41" s="82" t="s">
        <v>539</v>
      </c>
      <c r="L41" s="83" t="s">
        <v>767</v>
      </c>
      <c r="M41" s="57"/>
      <c r="N41" s="50" t="s">
        <v>536</v>
      </c>
      <c r="O41" s="3"/>
      <c r="P41" s="3"/>
      <c r="Q41" s="3"/>
      <c r="R41" s="3"/>
      <c r="S41" s="3"/>
      <c r="T41" s="3"/>
      <c r="U41" s="3"/>
      <c r="V41" s="3"/>
      <c r="W41" s="3"/>
      <c r="X41" s="3"/>
      <c r="Y41" s="3"/>
      <c r="Z41" s="3"/>
      <c r="AA41" s="3"/>
      <c r="AB41" s="3"/>
      <c r="AC41" s="3"/>
    </row>
    <row r="42" spans="1:29" ht="24">
      <c r="A42" s="5"/>
      <c r="B42" s="49"/>
      <c r="C42" s="22" t="s">
        <v>1255</v>
      </c>
      <c r="D42" s="150" t="s">
        <v>770</v>
      </c>
      <c r="E42" s="22" t="s">
        <v>737</v>
      </c>
      <c r="F42" s="22" t="s">
        <v>1197</v>
      </c>
      <c r="G42" s="22"/>
      <c r="H42" s="22" t="s">
        <v>766</v>
      </c>
      <c r="I42" s="22"/>
      <c r="J42" s="22"/>
      <c r="K42" s="82" t="s">
        <v>539</v>
      </c>
      <c r="L42" s="83" t="s">
        <v>771</v>
      </c>
      <c r="M42" s="86"/>
      <c r="N42" s="50" t="s">
        <v>536</v>
      </c>
      <c r="O42" s="3"/>
      <c r="P42" s="3"/>
      <c r="Q42" s="3"/>
      <c r="R42" s="3"/>
      <c r="S42" s="3"/>
      <c r="T42" s="3"/>
      <c r="U42" s="3"/>
      <c r="V42" s="3"/>
      <c r="W42" s="3"/>
      <c r="X42" s="3"/>
      <c r="Y42" s="3"/>
      <c r="Z42" s="3"/>
      <c r="AA42" s="3"/>
      <c r="AB42" s="3"/>
      <c r="AC42" s="3"/>
    </row>
    <row r="43" spans="1:29" ht="24">
      <c r="A43" s="5"/>
      <c r="B43" s="49"/>
      <c r="C43" s="22" t="s">
        <v>1256</v>
      </c>
      <c r="D43" s="150" t="s">
        <v>774</v>
      </c>
      <c r="E43" s="22" t="s">
        <v>737</v>
      </c>
      <c r="F43" s="22" t="s">
        <v>1197</v>
      </c>
      <c r="G43" s="22"/>
      <c r="H43" s="22" t="s">
        <v>766</v>
      </c>
      <c r="I43" s="22"/>
      <c r="J43" s="22"/>
      <c r="K43" s="82" t="s">
        <v>539</v>
      </c>
      <c r="L43" s="83" t="s">
        <v>775</v>
      </c>
      <c r="M43" s="57"/>
      <c r="N43" s="50" t="s">
        <v>536</v>
      </c>
      <c r="O43" s="3"/>
      <c r="P43" s="3"/>
      <c r="Q43" s="3"/>
      <c r="R43" s="3"/>
      <c r="S43" s="3"/>
      <c r="T43" s="3"/>
      <c r="U43" s="3"/>
      <c r="V43" s="3"/>
      <c r="W43" s="3"/>
      <c r="X43" s="3"/>
      <c r="Y43" s="3"/>
      <c r="Z43" s="3"/>
      <c r="AA43" s="3"/>
      <c r="AB43" s="3"/>
      <c r="AC43" s="3"/>
    </row>
    <row r="44" spans="1:29" ht="24">
      <c r="A44" s="5"/>
      <c r="B44" s="49"/>
      <c r="C44" s="22" t="s">
        <v>1257</v>
      </c>
      <c r="D44" s="150" t="s">
        <v>778</v>
      </c>
      <c r="E44" s="22" t="s">
        <v>777</v>
      </c>
      <c r="F44" s="22" t="s">
        <v>1197</v>
      </c>
      <c r="G44" s="22"/>
      <c r="H44" s="22" t="s">
        <v>766</v>
      </c>
      <c r="I44" s="22"/>
      <c r="J44" s="22"/>
      <c r="K44" s="82" t="s">
        <v>539</v>
      </c>
      <c r="L44" s="83" t="s">
        <v>779</v>
      </c>
      <c r="M44" s="57"/>
      <c r="N44" s="50" t="s">
        <v>536</v>
      </c>
      <c r="O44" s="3"/>
      <c r="P44" s="3"/>
      <c r="Q44" s="3"/>
      <c r="R44" s="3"/>
      <c r="S44" s="3"/>
      <c r="T44" s="3"/>
      <c r="U44" s="3"/>
      <c r="V44" s="3"/>
      <c r="W44" s="3"/>
      <c r="X44" s="3"/>
      <c r="Y44" s="3"/>
      <c r="Z44" s="3"/>
      <c r="AA44" s="3"/>
      <c r="AB44" s="3"/>
      <c r="AC44" s="3"/>
    </row>
    <row r="45" spans="1:29" ht="24">
      <c r="A45" s="5"/>
      <c r="B45" s="49"/>
      <c r="C45" s="22" t="s">
        <v>1258</v>
      </c>
      <c r="D45" s="147" t="s">
        <v>782</v>
      </c>
      <c r="E45" s="22" t="s">
        <v>781</v>
      </c>
      <c r="F45" s="22" t="s">
        <v>1180</v>
      </c>
      <c r="G45" s="22"/>
      <c r="H45" s="22" t="s">
        <v>728</v>
      </c>
      <c r="I45" s="22" t="s">
        <v>783</v>
      </c>
      <c r="J45" s="22"/>
      <c r="K45" s="82" t="s">
        <v>539</v>
      </c>
      <c r="L45" s="83" t="s">
        <v>784</v>
      </c>
      <c r="M45" s="57"/>
      <c r="N45" s="50" t="s">
        <v>536</v>
      </c>
      <c r="O45" s="3"/>
      <c r="P45" s="3"/>
      <c r="Q45" s="3"/>
      <c r="R45" s="3"/>
      <c r="S45" s="3"/>
      <c r="T45" s="3"/>
      <c r="U45" s="3"/>
      <c r="V45" s="3"/>
      <c r="W45" s="3"/>
      <c r="X45" s="3"/>
      <c r="Y45" s="3"/>
      <c r="Z45" s="3"/>
      <c r="AA45" s="3"/>
      <c r="AB45" s="3"/>
      <c r="AC45" s="3"/>
    </row>
    <row r="46" spans="1:29" ht="36">
      <c r="A46" s="5"/>
      <c r="B46" s="49"/>
      <c r="C46" s="22" t="s">
        <v>1259</v>
      </c>
      <c r="D46" s="147" t="s">
        <v>786</v>
      </c>
      <c r="E46" s="22" t="s">
        <v>1260</v>
      </c>
      <c r="F46" s="22" t="s">
        <v>1180</v>
      </c>
      <c r="G46" s="22"/>
      <c r="H46" s="22" t="s">
        <v>766</v>
      </c>
      <c r="I46" s="22"/>
      <c r="J46" s="22"/>
      <c r="K46" s="82" t="s">
        <v>539</v>
      </c>
      <c r="L46" s="83" t="s">
        <v>787</v>
      </c>
      <c r="M46" s="57"/>
      <c r="N46" s="50" t="s">
        <v>536</v>
      </c>
      <c r="O46" s="3"/>
      <c r="P46" s="3"/>
      <c r="Q46" s="3"/>
      <c r="R46" s="3"/>
      <c r="S46" s="3"/>
      <c r="T46" s="3"/>
      <c r="U46" s="3"/>
      <c r="V46" s="3"/>
      <c r="W46" s="3"/>
      <c r="X46" s="3"/>
      <c r="Y46" s="3"/>
      <c r="Z46" s="3"/>
      <c r="AA46" s="3"/>
      <c r="AB46" s="3"/>
      <c r="AC46" s="3"/>
    </row>
    <row r="47" spans="1:29" ht="24">
      <c r="A47" s="5"/>
      <c r="B47" s="49"/>
      <c r="C47" s="22" t="s">
        <v>1261</v>
      </c>
      <c r="D47" s="150" t="s">
        <v>790</v>
      </c>
      <c r="E47" s="22" t="s">
        <v>789</v>
      </c>
      <c r="F47" s="22" t="s">
        <v>1188</v>
      </c>
      <c r="G47" s="22"/>
      <c r="H47" s="22" t="s">
        <v>766</v>
      </c>
      <c r="I47" s="22"/>
      <c r="J47" s="22"/>
      <c r="K47" s="82" t="s">
        <v>539</v>
      </c>
      <c r="L47" s="83" t="s">
        <v>1262</v>
      </c>
      <c r="M47" s="57"/>
      <c r="N47" s="50" t="s">
        <v>536</v>
      </c>
      <c r="O47" s="3"/>
      <c r="P47" s="3"/>
      <c r="Q47" s="3"/>
      <c r="R47" s="3"/>
      <c r="S47" s="3"/>
      <c r="T47" s="3"/>
      <c r="U47" s="3"/>
      <c r="V47" s="3"/>
      <c r="W47" s="3"/>
      <c r="X47" s="3"/>
      <c r="Y47" s="3"/>
      <c r="Z47" s="3"/>
      <c r="AA47" s="3"/>
      <c r="AB47" s="3"/>
      <c r="AC47" s="3"/>
    </row>
    <row r="48" spans="1:29" ht="36">
      <c r="A48" s="5"/>
      <c r="B48" s="49"/>
      <c r="C48" s="22" t="s">
        <v>1263</v>
      </c>
      <c r="D48" s="151" t="s">
        <v>1264</v>
      </c>
      <c r="E48" s="87" t="s">
        <v>1265</v>
      </c>
      <c r="F48" s="87" t="s">
        <v>1190</v>
      </c>
      <c r="G48" s="88"/>
      <c r="H48" s="88"/>
      <c r="I48" s="88"/>
      <c r="J48" s="88"/>
      <c r="K48" s="82" t="s">
        <v>539</v>
      </c>
      <c r="L48" s="83" t="s">
        <v>1266</v>
      </c>
      <c r="M48" s="91"/>
      <c r="N48" s="49" t="s">
        <v>1210</v>
      </c>
      <c r="O48" s="3"/>
      <c r="P48" s="3"/>
      <c r="Q48" s="3"/>
      <c r="R48" s="3"/>
      <c r="S48" s="3"/>
      <c r="T48" s="3"/>
      <c r="U48" s="3"/>
      <c r="V48" s="3"/>
      <c r="W48" s="3"/>
      <c r="X48" s="3"/>
      <c r="Y48" s="3"/>
      <c r="Z48" s="3"/>
      <c r="AA48" s="3"/>
      <c r="AB48" s="3"/>
      <c r="AC48" s="3"/>
    </row>
    <row r="49" spans="1:29" ht="36" hidden="1">
      <c r="A49" s="5"/>
      <c r="B49" s="49"/>
      <c r="C49" s="22" t="s">
        <v>1267</v>
      </c>
      <c r="D49" s="151" t="s">
        <v>798</v>
      </c>
      <c r="E49" s="87" t="s">
        <v>656</v>
      </c>
      <c r="F49" s="87" t="s">
        <v>1180</v>
      </c>
      <c r="G49" s="88"/>
      <c r="H49" s="88"/>
      <c r="I49" s="87" t="s">
        <v>799</v>
      </c>
      <c r="J49" s="88"/>
      <c r="K49" s="82" t="s">
        <v>539</v>
      </c>
      <c r="L49" s="83" t="s">
        <v>1268</v>
      </c>
      <c r="M49" s="91"/>
      <c r="N49" s="49"/>
      <c r="O49" s="3"/>
      <c r="P49" s="3"/>
      <c r="Q49" s="3"/>
      <c r="R49" s="3"/>
      <c r="S49" s="3"/>
      <c r="T49" s="3"/>
      <c r="U49" s="3"/>
      <c r="V49" s="3"/>
      <c r="W49" s="3"/>
      <c r="X49" s="3"/>
      <c r="Y49" s="3"/>
      <c r="Z49" s="3"/>
      <c r="AA49" s="3"/>
      <c r="AB49" s="3"/>
      <c r="AC49" s="3"/>
    </row>
    <row r="50" spans="1:29" ht="36" hidden="1">
      <c r="A50" s="5"/>
      <c r="B50" s="49"/>
      <c r="C50" s="22" t="s">
        <v>1269</v>
      </c>
      <c r="D50" s="151" t="s">
        <v>1270</v>
      </c>
      <c r="E50" s="87" t="s">
        <v>534</v>
      </c>
      <c r="F50" s="87" t="s">
        <v>1271</v>
      </c>
      <c r="G50" s="88"/>
      <c r="H50" s="87" t="s">
        <v>163</v>
      </c>
      <c r="I50" s="87" t="s">
        <v>804</v>
      </c>
      <c r="J50" s="88"/>
      <c r="K50" s="82" t="s">
        <v>539</v>
      </c>
      <c r="L50" s="83" t="s">
        <v>1272</v>
      </c>
      <c r="M50" s="91"/>
      <c r="N50" s="49"/>
      <c r="O50" s="3"/>
      <c r="P50" s="3"/>
      <c r="Q50" s="3"/>
      <c r="R50" s="3"/>
      <c r="S50" s="3"/>
      <c r="T50" s="3"/>
      <c r="U50" s="3"/>
      <c r="V50" s="3"/>
      <c r="W50" s="3"/>
      <c r="X50" s="3"/>
      <c r="Y50" s="3"/>
      <c r="Z50" s="3"/>
      <c r="AA50" s="3"/>
      <c r="AB50" s="3"/>
      <c r="AC50" s="3"/>
    </row>
    <row r="51" spans="1:29" ht="36">
      <c r="A51" s="5"/>
      <c r="B51" s="101"/>
      <c r="C51" s="22" t="s">
        <v>1273</v>
      </c>
      <c r="D51" s="150" t="s">
        <v>810</v>
      </c>
      <c r="E51" s="22" t="s">
        <v>809</v>
      </c>
      <c r="F51" s="22" t="s">
        <v>1271</v>
      </c>
      <c r="G51" s="92"/>
      <c r="H51" s="92">
        <v>45667</v>
      </c>
      <c r="I51" s="22" t="s">
        <v>811</v>
      </c>
      <c r="J51" s="22"/>
      <c r="K51" s="82" t="s">
        <v>539</v>
      </c>
      <c r="L51" s="83" t="s">
        <v>1274</v>
      </c>
      <c r="M51" s="57"/>
      <c r="N51" s="50" t="s">
        <v>536</v>
      </c>
      <c r="O51" s="3"/>
      <c r="P51" s="3"/>
      <c r="Q51" s="3"/>
      <c r="R51" s="3"/>
      <c r="S51" s="3"/>
      <c r="T51" s="3"/>
      <c r="U51" s="3"/>
      <c r="V51" s="3"/>
      <c r="W51" s="3"/>
      <c r="X51" s="3"/>
      <c r="Y51" s="3"/>
      <c r="Z51" s="3"/>
      <c r="AA51" s="3"/>
      <c r="AB51" s="3"/>
      <c r="AC51" s="3"/>
    </row>
    <row r="52" spans="1:29" ht="36">
      <c r="A52" s="5"/>
      <c r="B52" s="101"/>
      <c r="C52" s="22" t="s">
        <v>1275</v>
      </c>
      <c r="D52" s="150" t="s">
        <v>815</v>
      </c>
      <c r="E52" s="22"/>
      <c r="F52" s="22"/>
      <c r="G52" s="92"/>
      <c r="H52" s="92"/>
      <c r="I52" s="22"/>
      <c r="J52" s="22"/>
      <c r="K52" s="82" t="s">
        <v>539</v>
      </c>
      <c r="L52" s="83" t="s">
        <v>1276</v>
      </c>
      <c r="M52" s="57"/>
      <c r="N52" s="50" t="s">
        <v>536</v>
      </c>
      <c r="O52" s="3"/>
      <c r="P52" s="3"/>
      <c r="Q52" s="3"/>
      <c r="R52" s="3"/>
      <c r="S52" s="3"/>
      <c r="T52" s="3"/>
      <c r="U52" s="3"/>
      <c r="V52" s="3"/>
      <c r="W52" s="3"/>
      <c r="X52" s="3"/>
      <c r="Y52" s="3"/>
      <c r="Z52" s="3"/>
      <c r="AA52" s="3"/>
      <c r="AB52" s="3"/>
      <c r="AC52" s="3"/>
    </row>
    <row r="53" spans="1:29" ht="48">
      <c r="A53" s="5"/>
      <c r="B53" s="101"/>
      <c r="C53" s="22" t="s">
        <v>1277</v>
      </c>
      <c r="D53" s="150" t="s">
        <v>819</v>
      </c>
      <c r="E53" s="22"/>
      <c r="F53" s="22"/>
      <c r="G53" s="92"/>
      <c r="H53" s="92"/>
      <c r="I53" s="22"/>
      <c r="J53" s="22"/>
      <c r="K53" s="82" t="s">
        <v>539</v>
      </c>
      <c r="L53" s="83" t="s">
        <v>1278</v>
      </c>
      <c r="M53" s="57"/>
      <c r="N53" s="50" t="s">
        <v>536</v>
      </c>
      <c r="O53" s="3"/>
      <c r="P53" s="3"/>
      <c r="Q53" s="3"/>
      <c r="R53" s="3"/>
      <c r="S53" s="3"/>
      <c r="T53" s="3"/>
      <c r="U53" s="3"/>
      <c r="V53" s="3"/>
      <c r="W53" s="3"/>
      <c r="X53" s="3"/>
      <c r="Y53" s="3"/>
      <c r="Z53" s="3"/>
      <c r="AA53" s="3"/>
      <c r="AB53" s="3"/>
      <c r="AC53" s="3"/>
    </row>
    <row r="54" spans="1:29" ht="72" hidden="1">
      <c r="A54" s="5"/>
      <c r="B54" s="162"/>
      <c r="C54" s="22" t="s">
        <v>1279</v>
      </c>
      <c r="D54" s="152" t="s">
        <v>824</v>
      </c>
      <c r="E54" s="60" t="s">
        <v>823</v>
      </c>
      <c r="F54" s="60" t="s">
        <v>1280</v>
      </c>
      <c r="G54" s="60"/>
      <c r="H54" s="60"/>
      <c r="I54" s="60" t="s">
        <v>1281</v>
      </c>
      <c r="J54" s="60"/>
      <c r="K54" s="95" t="s">
        <v>539</v>
      </c>
      <c r="L54" s="83" t="s">
        <v>825</v>
      </c>
      <c r="M54" s="94"/>
      <c r="N54" s="163"/>
      <c r="O54" s="3"/>
      <c r="P54" s="3"/>
      <c r="Q54" s="3"/>
      <c r="R54" s="3"/>
      <c r="S54" s="3"/>
      <c r="T54" s="3"/>
      <c r="U54" s="3"/>
      <c r="V54" s="3"/>
      <c r="W54" s="3"/>
      <c r="X54" s="3"/>
      <c r="Y54" s="3"/>
      <c r="Z54" s="3"/>
      <c r="AA54" s="3"/>
      <c r="AB54" s="3"/>
      <c r="AC54" s="3"/>
    </row>
    <row r="55" spans="1:29" ht="36" hidden="1">
      <c r="A55" s="5"/>
      <c r="B55" s="162"/>
      <c r="C55" s="22" t="s">
        <v>1282</v>
      </c>
      <c r="D55" s="152" t="s">
        <v>829</v>
      </c>
      <c r="E55" s="60"/>
      <c r="F55" s="60"/>
      <c r="G55" s="60"/>
      <c r="H55" s="60"/>
      <c r="I55" s="60"/>
      <c r="J55" s="60"/>
      <c r="K55" s="95" t="s">
        <v>539</v>
      </c>
      <c r="L55" s="83" t="s">
        <v>1283</v>
      </c>
      <c r="M55" s="94"/>
      <c r="N55" s="163"/>
      <c r="O55" s="3"/>
      <c r="P55" s="3"/>
      <c r="Q55" s="3"/>
      <c r="R55" s="3"/>
      <c r="S55" s="3"/>
      <c r="T55" s="3"/>
      <c r="U55" s="3"/>
      <c r="V55" s="3"/>
      <c r="W55" s="3"/>
      <c r="X55" s="3"/>
      <c r="Y55" s="3"/>
      <c r="Z55" s="3"/>
      <c r="AA55" s="3"/>
      <c r="AB55" s="3"/>
      <c r="AC55" s="3"/>
    </row>
    <row r="56" spans="1:29" ht="36" hidden="1">
      <c r="A56" s="5"/>
      <c r="B56" s="164"/>
      <c r="C56" s="22" t="s">
        <v>1284</v>
      </c>
      <c r="D56" s="152" t="s">
        <v>834</v>
      </c>
      <c r="E56" s="60"/>
      <c r="F56" s="60"/>
      <c r="G56" s="60"/>
      <c r="H56" s="60"/>
      <c r="I56" s="60"/>
      <c r="J56" s="60"/>
      <c r="K56" s="95" t="s">
        <v>539</v>
      </c>
      <c r="L56" s="94" t="s">
        <v>1285</v>
      </c>
      <c r="M56" s="94"/>
      <c r="N56" s="163"/>
      <c r="O56" s="3"/>
      <c r="P56" s="3"/>
      <c r="Q56" s="3"/>
      <c r="R56" s="3"/>
      <c r="S56" s="3"/>
      <c r="T56" s="3"/>
      <c r="U56" s="3"/>
      <c r="V56" s="3"/>
      <c r="W56" s="3"/>
      <c r="X56" s="3"/>
      <c r="Y56" s="3"/>
      <c r="Z56" s="3"/>
      <c r="AA56" s="3"/>
      <c r="AB56" s="3"/>
      <c r="AC56" s="3"/>
    </row>
    <row r="57" spans="1:29" ht="36" hidden="1">
      <c r="A57" s="5"/>
      <c r="B57" s="164"/>
      <c r="C57" s="22" t="s">
        <v>1286</v>
      </c>
      <c r="D57" s="152" t="s">
        <v>838</v>
      </c>
      <c r="E57" s="60"/>
      <c r="F57" s="60"/>
      <c r="G57" s="60"/>
      <c r="H57" s="60"/>
      <c r="I57" s="60"/>
      <c r="J57" s="60"/>
      <c r="K57" s="95" t="s">
        <v>539</v>
      </c>
      <c r="L57" s="94" t="s">
        <v>1287</v>
      </c>
      <c r="M57" s="94"/>
      <c r="N57" s="163"/>
      <c r="O57" s="3"/>
      <c r="P57" s="3"/>
      <c r="Q57" s="3"/>
      <c r="R57" s="3"/>
      <c r="S57" s="3"/>
      <c r="T57" s="3"/>
      <c r="U57" s="3"/>
      <c r="V57" s="3"/>
      <c r="W57" s="3"/>
      <c r="X57" s="3"/>
      <c r="Y57" s="3"/>
      <c r="Z57" s="3"/>
      <c r="AA57" s="3"/>
      <c r="AB57" s="3"/>
      <c r="AC57" s="3"/>
    </row>
    <row r="58" spans="1:29" ht="48" hidden="1">
      <c r="A58" s="5"/>
      <c r="B58" s="164"/>
      <c r="C58" s="22" t="s">
        <v>1288</v>
      </c>
      <c r="D58" s="152" t="s">
        <v>842</v>
      </c>
      <c r="E58" s="60" t="s">
        <v>594</v>
      </c>
      <c r="F58" s="22" t="s">
        <v>1188</v>
      </c>
      <c r="G58" s="60"/>
      <c r="H58" s="60"/>
      <c r="I58" s="165" t="s">
        <v>1289</v>
      </c>
      <c r="J58" s="60"/>
      <c r="K58" s="95" t="s">
        <v>539</v>
      </c>
      <c r="L58" s="166" t="s">
        <v>1290</v>
      </c>
      <c r="M58" s="94"/>
      <c r="N58" s="163"/>
      <c r="O58" s="3"/>
      <c r="P58" s="3"/>
      <c r="Q58" s="3"/>
      <c r="R58" s="3"/>
      <c r="S58" s="3"/>
      <c r="T58" s="3"/>
      <c r="U58" s="3"/>
      <c r="V58" s="3"/>
      <c r="W58" s="3"/>
      <c r="X58" s="3"/>
      <c r="Y58" s="3"/>
      <c r="Z58" s="3"/>
      <c r="AA58" s="3"/>
      <c r="AB58" s="3"/>
      <c r="AC58" s="3"/>
    </row>
    <row r="59" spans="1:29" ht="36" hidden="1">
      <c r="A59" s="5"/>
      <c r="B59" s="164"/>
      <c r="C59" s="22" t="s">
        <v>1291</v>
      </c>
      <c r="D59" s="152" t="s">
        <v>115</v>
      </c>
      <c r="E59" s="60"/>
      <c r="F59" s="60" t="s">
        <v>1182</v>
      </c>
      <c r="G59" s="60"/>
      <c r="H59" s="60"/>
      <c r="I59" s="60"/>
      <c r="J59" s="60"/>
      <c r="K59" s="95" t="s">
        <v>539</v>
      </c>
      <c r="L59" s="94" t="s">
        <v>1292</v>
      </c>
      <c r="M59" s="94"/>
      <c r="N59" s="163"/>
      <c r="O59" s="3"/>
      <c r="P59" s="3"/>
      <c r="Q59" s="3"/>
      <c r="R59" s="3"/>
      <c r="S59" s="3"/>
      <c r="T59" s="3"/>
      <c r="U59" s="3"/>
      <c r="V59" s="3"/>
      <c r="W59" s="3"/>
      <c r="X59" s="3"/>
      <c r="Y59" s="3"/>
      <c r="Z59" s="3"/>
      <c r="AA59" s="3"/>
      <c r="AB59" s="3"/>
      <c r="AC59" s="3"/>
    </row>
    <row r="60" spans="1:29" ht="36" hidden="1">
      <c r="A60" s="5"/>
      <c r="B60" s="164"/>
      <c r="C60" s="22" t="s">
        <v>1293</v>
      </c>
      <c r="D60" s="152" t="s">
        <v>848</v>
      </c>
      <c r="E60" s="60"/>
      <c r="F60" s="60"/>
      <c r="G60" s="60"/>
      <c r="H60" s="60"/>
      <c r="I60" s="60"/>
      <c r="J60" s="60"/>
      <c r="K60" s="95" t="s">
        <v>539</v>
      </c>
      <c r="L60" s="94" t="s">
        <v>1294</v>
      </c>
      <c r="M60" s="94"/>
      <c r="N60" s="163"/>
      <c r="O60" s="3"/>
      <c r="P60" s="3"/>
      <c r="Q60" s="3"/>
      <c r="R60" s="3"/>
      <c r="S60" s="3"/>
      <c r="T60" s="3"/>
      <c r="U60" s="3"/>
      <c r="V60" s="3"/>
      <c r="W60" s="3"/>
      <c r="X60" s="3"/>
      <c r="Y60" s="3"/>
      <c r="Z60" s="3"/>
      <c r="AA60" s="3"/>
      <c r="AB60" s="3"/>
      <c r="AC60" s="3"/>
    </row>
    <row r="61" spans="1:29" ht="48" hidden="1">
      <c r="A61" s="5"/>
      <c r="B61" s="164"/>
      <c r="C61" s="22" t="s">
        <v>1295</v>
      </c>
      <c r="D61" s="152" t="s">
        <v>852</v>
      </c>
      <c r="E61" s="60"/>
      <c r="F61" s="60"/>
      <c r="G61" s="60"/>
      <c r="H61" s="60"/>
      <c r="I61" s="60"/>
      <c r="J61" s="60"/>
      <c r="K61" s="95" t="s">
        <v>539</v>
      </c>
      <c r="L61" s="94" t="s">
        <v>1296</v>
      </c>
      <c r="M61" s="94"/>
      <c r="N61" s="163"/>
      <c r="O61" s="3"/>
      <c r="P61" s="3"/>
      <c r="Q61" s="3"/>
      <c r="R61" s="3"/>
      <c r="S61" s="3"/>
      <c r="T61" s="3"/>
      <c r="U61" s="3"/>
      <c r="V61" s="3"/>
      <c r="W61" s="3"/>
      <c r="X61" s="3"/>
      <c r="Y61" s="3"/>
      <c r="Z61" s="3"/>
      <c r="AA61" s="3"/>
      <c r="AB61" s="3"/>
      <c r="AC61" s="3"/>
    </row>
    <row r="62" spans="1:29" ht="48" hidden="1">
      <c r="A62" s="5"/>
      <c r="B62" s="164"/>
      <c r="C62" s="22" t="s">
        <v>1297</v>
      </c>
      <c r="D62" s="152" t="s">
        <v>857</v>
      </c>
      <c r="E62" s="60"/>
      <c r="F62" s="60"/>
      <c r="G62" s="60"/>
      <c r="H62" s="60"/>
      <c r="I62" s="60"/>
      <c r="J62" s="60"/>
      <c r="K62" s="95" t="s">
        <v>539</v>
      </c>
      <c r="L62" s="94" t="s">
        <v>1298</v>
      </c>
      <c r="M62" s="94"/>
      <c r="N62" s="163"/>
      <c r="O62" s="3"/>
      <c r="P62" s="3"/>
      <c r="Q62" s="3"/>
      <c r="R62" s="3"/>
      <c r="S62" s="3"/>
      <c r="T62" s="3"/>
      <c r="U62" s="3"/>
      <c r="V62" s="3"/>
      <c r="W62" s="3"/>
      <c r="X62" s="3"/>
      <c r="Y62" s="3"/>
      <c r="Z62" s="3"/>
      <c r="AA62" s="3"/>
      <c r="AB62" s="3"/>
      <c r="AC62" s="3"/>
    </row>
    <row r="63" spans="1:29" ht="300" hidden="1">
      <c r="A63" s="5"/>
      <c r="B63" s="164"/>
      <c r="C63" s="22" t="s">
        <v>1299</v>
      </c>
      <c r="D63" s="152" t="s">
        <v>1300</v>
      </c>
      <c r="E63" s="60"/>
      <c r="F63" s="60"/>
      <c r="G63" s="60"/>
      <c r="H63" s="60"/>
      <c r="I63" s="60"/>
      <c r="J63" s="60"/>
      <c r="K63" s="95" t="s">
        <v>539</v>
      </c>
      <c r="L63" s="96" t="s">
        <v>1301</v>
      </c>
      <c r="M63" s="94"/>
      <c r="N63" s="163"/>
      <c r="O63" s="3"/>
      <c r="P63" s="3"/>
      <c r="Q63" s="3"/>
      <c r="R63" s="3"/>
      <c r="S63" s="3"/>
      <c r="T63" s="3"/>
      <c r="U63" s="3"/>
      <c r="V63" s="3"/>
      <c r="W63" s="3"/>
      <c r="X63" s="3"/>
      <c r="Y63" s="3"/>
      <c r="Z63" s="3"/>
      <c r="AA63" s="3"/>
      <c r="AB63" s="3"/>
      <c r="AC63" s="3"/>
    </row>
    <row r="64" spans="1:29" ht="48" hidden="1">
      <c r="A64" s="5"/>
      <c r="B64" s="164"/>
      <c r="C64" s="22" t="s">
        <v>1302</v>
      </c>
      <c r="D64" s="152" t="s">
        <v>865</v>
      </c>
      <c r="E64" s="60"/>
      <c r="F64" s="60"/>
      <c r="G64" s="60"/>
      <c r="H64" s="60"/>
      <c r="I64" s="60"/>
      <c r="J64" s="60"/>
      <c r="K64" s="95" t="s">
        <v>539</v>
      </c>
      <c r="L64" s="94" t="s">
        <v>866</v>
      </c>
      <c r="M64" s="94"/>
      <c r="N64" s="163"/>
      <c r="O64" s="3"/>
      <c r="P64" s="3"/>
      <c r="Q64" s="3"/>
      <c r="R64" s="3"/>
      <c r="S64" s="3"/>
      <c r="T64" s="3"/>
      <c r="U64" s="3"/>
      <c r="V64" s="3"/>
      <c r="W64" s="3"/>
      <c r="X64" s="3"/>
      <c r="Y64" s="3"/>
      <c r="Z64" s="3"/>
      <c r="AA64" s="3"/>
      <c r="AB64" s="3"/>
      <c r="AC64" s="3"/>
    </row>
    <row r="65" spans="1:29" ht="36">
      <c r="A65" s="97"/>
      <c r="B65" s="162"/>
      <c r="C65" s="22" t="s">
        <v>1303</v>
      </c>
      <c r="D65" s="152" t="s">
        <v>868</v>
      </c>
      <c r="E65" s="60"/>
      <c r="F65" s="60" t="s">
        <v>1304</v>
      </c>
      <c r="G65" s="60"/>
      <c r="H65" s="60"/>
      <c r="I65" s="60"/>
      <c r="J65" s="60"/>
      <c r="K65" s="95" t="s">
        <v>539</v>
      </c>
      <c r="L65" s="94" t="s">
        <v>1305</v>
      </c>
      <c r="M65" s="94"/>
      <c r="N65" s="167" t="s">
        <v>42</v>
      </c>
      <c r="O65" s="98"/>
      <c r="P65" s="98"/>
      <c r="Q65" s="98"/>
      <c r="R65" s="98"/>
      <c r="S65" s="98"/>
      <c r="T65" s="98"/>
      <c r="U65" s="98"/>
      <c r="V65" s="98"/>
      <c r="W65" s="98"/>
      <c r="X65" s="98"/>
      <c r="Y65" s="98"/>
      <c r="Z65" s="98"/>
      <c r="AA65" s="98"/>
      <c r="AB65" s="98"/>
      <c r="AC65" s="98"/>
    </row>
    <row r="66" spans="1:29" ht="36" hidden="1">
      <c r="A66" s="97"/>
      <c r="B66" s="162"/>
      <c r="C66" s="22" t="s">
        <v>1306</v>
      </c>
      <c r="D66" s="152" t="s">
        <v>1307</v>
      </c>
      <c r="E66" s="60" t="s">
        <v>594</v>
      </c>
      <c r="F66" s="60"/>
      <c r="G66" s="60"/>
      <c r="H66" s="60"/>
      <c r="I66" s="60"/>
      <c r="J66" s="60"/>
      <c r="K66" s="95" t="s">
        <v>539</v>
      </c>
      <c r="L66" s="94" t="s">
        <v>1308</v>
      </c>
      <c r="M66" s="94"/>
      <c r="N66" s="168"/>
      <c r="O66" s="98"/>
      <c r="P66" s="98"/>
      <c r="Q66" s="98"/>
      <c r="R66" s="98"/>
      <c r="S66" s="98"/>
      <c r="T66" s="98"/>
      <c r="U66" s="98"/>
      <c r="V66" s="98"/>
      <c r="W66" s="98"/>
      <c r="X66" s="98"/>
      <c r="Y66" s="98"/>
      <c r="Z66" s="98"/>
      <c r="AA66" s="98"/>
      <c r="AB66" s="98"/>
      <c r="AC66" s="98"/>
    </row>
    <row r="67" spans="1:29" ht="72" hidden="1">
      <c r="A67" s="97"/>
      <c r="B67" s="162"/>
      <c r="C67" s="22" t="s">
        <v>1309</v>
      </c>
      <c r="D67" s="152" t="s">
        <v>875</v>
      </c>
      <c r="E67" s="60" t="s">
        <v>227</v>
      </c>
      <c r="F67" s="60" t="s">
        <v>1180</v>
      </c>
      <c r="G67" s="60"/>
      <c r="H67" s="60"/>
      <c r="I67" s="165" t="s">
        <v>1310</v>
      </c>
      <c r="J67" s="60"/>
      <c r="K67" s="95" t="s">
        <v>539</v>
      </c>
      <c r="L67" s="94" t="s">
        <v>1311</v>
      </c>
      <c r="M67" s="94"/>
      <c r="N67" s="168"/>
      <c r="O67" s="98"/>
      <c r="P67" s="98"/>
      <c r="Q67" s="98"/>
      <c r="R67" s="98"/>
      <c r="S67" s="98"/>
      <c r="T67" s="98"/>
      <c r="U67" s="98"/>
      <c r="V67" s="98"/>
      <c r="W67" s="98"/>
      <c r="X67" s="98"/>
      <c r="Y67" s="98"/>
      <c r="Z67" s="98"/>
      <c r="AA67" s="98"/>
      <c r="AB67" s="98"/>
      <c r="AC67" s="98"/>
    </row>
    <row r="68" spans="1:29" ht="36" hidden="1">
      <c r="A68" s="97"/>
      <c r="B68" s="162" t="s">
        <v>38</v>
      </c>
      <c r="C68" s="22" t="s">
        <v>1312</v>
      </c>
      <c r="D68" s="152" t="s">
        <v>41</v>
      </c>
      <c r="E68" s="60"/>
      <c r="F68" s="60" t="s">
        <v>1313</v>
      </c>
      <c r="G68" s="60"/>
      <c r="H68" s="60"/>
      <c r="I68" s="60" t="s">
        <v>1314</v>
      </c>
      <c r="J68" s="60" t="s">
        <v>877</v>
      </c>
      <c r="K68" s="95" t="s">
        <v>539</v>
      </c>
      <c r="L68" s="166" t="s">
        <v>1315</v>
      </c>
      <c r="M68" s="94"/>
      <c r="N68" s="168"/>
      <c r="O68" s="98"/>
      <c r="P68" s="98"/>
      <c r="Q68" s="98"/>
      <c r="R68" s="98"/>
      <c r="S68" s="98"/>
      <c r="T68" s="98"/>
      <c r="U68" s="98"/>
      <c r="V68" s="98"/>
      <c r="W68" s="98"/>
      <c r="X68" s="98"/>
      <c r="Y68" s="98"/>
      <c r="Z68" s="98"/>
      <c r="AA68" s="98"/>
      <c r="AB68" s="98"/>
      <c r="AC68" s="98"/>
    </row>
    <row r="69" spans="1:29" ht="60">
      <c r="A69" s="5"/>
      <c r="B69" s="162" t="s">
        <v>47</v>
      </c>
      <c r="C69" s="22" t="s">
        <v>1316</v>
      </c>
      <c r="D69" s="152" t="s">
        <v>1317</v>
      </c>
      <c r="E69" s="60" t="s">
        <v>880</v>
      </c>
      <c r="F69" s="22" t="s">
        <v>1271</v>
      </c>
      <c r="G69" s="60"/>
      <c r="H69" s="60"/>
      <c r="I69" s="60" t="s">
        <v>1318</v>
      </c>
      <c r="J69" s="60"/>
      <c r="K69" s="95" t="s">
        <v>1252</v>
      </c>
      <c r="L69" s="94" t="s">
        <v>1319</v>
      </c>
      <c r="M69" s="94"/>
      <c r="N69" s="167" t="s">
        <v>42</v>
      </c>
      <c r="O69" s="3"/>
      <c r="P69" s="3"/>
      <c r="Q69" s="3"/>
      <c r="R69" s="3"/>
      <c r="S69" s="3"/>
      <c r="T69" s="3"/>
      <c r="U69" s="3"/>
      <c r="V69" s="3"/>
      <c r="W69" s="3"/>
      <c r="X69" s="3"/>
      <c r="Y69" s="3"/>
      <c r="Z69" s="3"/>
      <c r="AA69" s="3"/>
      <c r="AB69" s="3"/>
      <c r="AC69" s="3"/>
    </row>
    <row r="70" spans="1:29" ht="36">
      <c r="A70" s="5"/>
      <c r="B70" s="162" t="s">
        <v>38</v>
      </c>
      <c r="C70" s="22" t="s">
        <v>1320</v>
      </c>
      <c r="D70" s="152" t="s">
        <v>885</v>
      </c>
      <c r="E70" s="60" t="s">
        <v>884</v>
      </c>
      <c r="F70" s="22" t="s">
        <v>1271</v>
      </c>
      <c r="G70" s="60"/>
      <c r="H70" s="60"/>
      <c r="I70" s="60" t="s">
        <v>1321</v>
      </c>
      <c r="J70" s="60"/>
      <c r="K70" s="95" t="s">
        <v>539</v>
      </c>
      <c r="L70" s="94" t="s">
        <v>886</v>
      </c>
      <c r="M70" s="94"/>
      <c r="N70" s="167" t="s">
        <v>42</v>
      </c>
      <c r="O70" s="3"/>
      <c r="P70" s="3"/>
      <c r="Q70" s="3"/>
      <c r="R70" s="3"/>
      <c r="S70" s="3"/>
      <c r="T70" s="3"/>
      <c r="U70" s="3"/>
      <c r="V70" s="3"/>
      <c r="W70" s="3"/>
      <c r="X70" s="3"/>
      <c r="Y70" s="3"/>
      <c r="Z70" s="3"/>
      <c r="AA70" s="3"/>
      <c r="AB70" s="3"/>
      <c r="AC70" s="3"/>
    </row>
    <row r="71" spans="1:29" ht="24">
      <c r="A71" s="5"/>
      <c r="B71" s="162" t="s">
        <v>38</v>
      </c>
      <c r="C71" s="22" t="s">
        <v>1322</v>
      </c>
      <c r="D71" s="152" t="s">
        <v>890</v>
      </c>
      <c r="E71" s="60" t="s">
        <v>889</v>
      </c>
      <c r="F71" s="22" t="s">
        <v>1182</v>
      </c>
      <c r="G71" s="60"/>
      <c r="H71" s="60"/>
      <c r="I71" s="60" t="s">
        <v>1323</v>
      </c>
      <c r="J71" s="60"/>
      <c r="K71" s="95" t="s">
        <v>539</v>
      </c>
      <c r="L71" s="94" t="s">
        <v>891</v>
      </c>
      <c r="M71" s="94"/>
      <c r="N71" s="167" t="s">
        <v>42</v>
      </c>
      <c r="O71" s="3"/>
      <c r="P71" s="3"/>
      <c r="Q71" s="3"/>
      <c r="R71" s="3"/>
      <c r="S71" s="3"/>
      <c r="T71" s="3"/>
      <c r="U71" s="3"/>
      <c r="V71" s="3"/>
      <c r="W71" s="3"/>
      <c r="X71" s="3"/>
      <c r="Y71" s="3"/>
      <c r="Z71" s="3"/>
      <c r="AA71" s="3"/>
      <c r="AB71" s="3"/>
      <c r="AC71" s="3"/>
    </row>
    <row r="72" spans="1:29" ht="36" hidden="1">
      <c r="A72" s="5"/>
      <c r="B72" s="162" t="s">
        <v>47</v>
      </c>
      <c r="C72" s="22" t="s">
        <v>1324</v>
      </c>
      <c r="D72" s="152" t="s">
        <v>1325</v>
      </c>
      <c r="E72" s="60" t="s">
        <v>893</v>
      </c>
      <c r="F72" s="22" t="s">
        <v>1271</v>
      </c>
      <c r="G72" s="60"/>
      <c r="H72" s="60" t="s">
        <v>486</v>
      </c>
      <c r="I72" s="60" t="s">
        <v>895</v>
      </c>
      <c r="J72" s="60"/>
      <c r="K72" s="95" t="s">
        <v>539</v>
      </c>
      <c r="L72" s="94" t="s">
        <v>1326</v>
      </c>
      <c r="M72" s="94"/>
      <c r="N72" s="168"/>
      <c r="O72" s="3"/>
      <c r="P72" s="3"/>
      <c r="Q72" s="3"/>
      <c r="R72" s="3"/>
      <c r="S72" s="3"/>
      <c r="T72" s="3"/>
      <c r="U72" s="3"/>
      <c r="V72" s="3"/>
      <c r="W72" s="3"/>
      <c r="X72" s="3"/>
      <c r="Y72" s="3"/>
      <c r="Z72" s="3"/>
      <c r="AA72" s="3"/>
      <c r="AB72" s="3"/>
      <c r="AC72" s="3"/>
    </row>
    <row r="73" spans="1:29" ht="36" hidden="1">
      <c r="A73" s="5"/>
      <c r="B73" s="162" t="s">
        <v>47</v>
      </c>
      <c r="C73" s="22" t="s">
        <v>1327</v>
      </c>
      <c r="D73" s="152" t="s">
        <v>1328</v>
      </c>
      <c r="E73" s="60"/>
      <c r="F73" s="22" t="s">
        <v>1182</v>
      </c>
      <c r="G73" s="60"/>
      <c r="H73" s="60"/>
      <c r="I73" s="60"/>
      <c r="J73" s="60"/>
      <c r="K73" s="95" t="s">
        <v>539</v>
      </c>
      <c r="L73" s="94" t="s">
        <v>1329</v>
      </c>
      <c r="M73" s="94"/>
      <c r="N73" s="168"/>
      <c r="O73" s="3"/>
      <c r="P73" s="3"/>
      <c r="Q73" s="3"/>
      <c r="R73" s="3"/>
      <c r="S73" s="3"/>
      <c r="T73" s="3"/>
      <c r="U73" s="3"/>
      <c r="V73" s="3"/>
      <c r="W73" s="3"/>
      <c r="X73" s="3"/>
      <c r="Y73" s="3"/>
      <c r="Z73" s="3"/>
      <c r="AA73" s="3"/>
      <c r="AB73" s="3"/>
      <c r="AC73" s="3"/>
    </row>
    <row r="74" spans="1:29" ht="24" hidden="1">
      <c r="A74" s="5"/>
      <c r="B74" s="162" t="s">
        <v>47</v>
      </c>
      <c r="C74" s="22" t="s">
        <v>1330</v>
      </c>
      <c r="D74" s="152" t="s">
        <v>904</v>
      </c>
      <c r="E74" s="60" t="s">
        <v>903</v>
      </c>
      <c r="F74" s="22" t="s">
        <v>1190</v>
      </c>
      <c r="G74" s="60"/>
      <c r="H74" s="60"/>
      <c r="I74" s="60" t="s">
        <v>99</v>
      </c>
      <c r="J74" s="60"/>
      <c r="K74" s="95" t="s">
        <v>539</v>
      </c>
      <c r="L74" s="94" t="s">
        <v>1331</v>
      </c>
      <c r="M74" s="94"/>
      <c r="N74" s="168"/>
      <c r="O74" s="3"/>
      <c r="P74" s="3"/>
      <c r="Q74" s="3"/>
      <c r="R74" s="3"/>
      <c r="S74" s="3"/>
      <c r="T74" s="3"/>
      <c r="U74" s="3"/>
      <c r="V74" s="3"/>
      <c r="W74" s="3"/>
      <c r="X74" s="3"/>
      <c r="Y74" s="3"/>
      <c r="Z74" s="3"/>
      <c r="AA74" s="3"/>
      <c r="AB74" s="3"/>
      <c r="AC74" s="3"/>
    </row>
    <row r="75" spans="1:29" ht="36" hidden="1">
      <c r="A75" s="5"/>
      <c r="B75" s="162" t="s">
        <v>47</v>
      </c>
      <c r="C75" s="22" t="s">
        <v>1332</v>
      </c>
      <c r="D75" s="152" t="s">
        <v>908</v>
      </c>
      <c r="E75" s="60" t="s">
        <v>907</v>
      </c>
      <c r="F75" s="22" t="s">
        <v>1190</v>
      </c>
      <c r="G75" s="60"/>
      <c r="H75" s="60"/>
      <c r="I75" s="60" t="s">
        <v>1333</v>
      </c>
      <c r="J75" s="60"/>
      <c r="K75" s="95" t="s">
        <v>539</v>
      </c>
      <c r="L75" s="94" t="s">
        <v>1334</v>
      </c>
      <c r="M75" s="94"/>
      <c r="N75" s="168"/>
      <c r="O75" s="3"/>
      <c r="P75" s="3"/>
      <c r="Q75" s="3"/>
      <c r="R75" s="3"/>
      <c r="S75" s="3"/>
      <c r="T75" s="3"/>
      <c r="U75" s="3"/>
      <c r="V75" s="3"/>
      <c r="W75" s="3"/>
      <c r="X75" s="3"/>
      <c r="Y75" s="3"/>
      <c r="Z75" s="3"/>
      <c r="AA75" s="3"/>
      <c r="AB75" s="3"/>
      <c r="AC75" s="3"/>
    </row>
    <row r="76" spans="1:29" ht="24">
      <c r="A76" s="5"/>
      <c r="B76" s="162" t="s">
        <v>38</v>
      </c>
      <c r="C76" s="22" t="s">
        <v>1335</v>
      </c>
      <c r="D76" s="152" t="s">
        <v>912</v>
      </c>
      <c r="E76" s="60" t="s">
        <v>911</v>
      </c>
      <c r="F76" s="22" t="s">
        <v>1190</v>
      </c>
      <c r="G76" s="60"/>
      <c r="H76" s="60"/>
      <c r="I76" s="60" t="s">
        <v>1333</v>
      </c>
      <c r="J76" s="60"/>
      <c r="K76" s="95" t="s">
        <v>539</v>
      </c>
      <c r="L76" s="94" t="s">
        <v>1336</v>
      </c>
      <c r="M76" s="94"/>
      <c r="N76" s="167" t="s">
        <v>42</v>
      </c>
      <c r="O76" s="3"/>
      <c r="P76" s="3"/>
      <c r="Q76" s="3"/>
      <c r="R76" s="3"/>
      <c r="S76" s="3"/>
      <c r="T76" s="3"/>
      <c r="U76" s="3"/>
      <c r="V76" s="3"/>
      <c r="W76" s="3"/>
      <c r="X76" s="3"/>
      <c r="Y76" s="3"/>
      <c r="Z76" s="3"/>
      <c r="AA76" s="3"/>
      <c r="AB76" s="3"/>
      <c r="AC76" s="3"/>
    </row>
    <row r="77" spans="1:29" ht="48" hidden="1">
      <c r="A77" s="5"/>
      <c r="B77" s="162" t="s">
        <v>47</v>
      </c>
      <c r="C77" s="22" t="s">
        <v>1337</v>
      </c>
      <c r="D77" s="152" t="s">
        <v>1338</v>
      </c>
      <c r="E77" s="60" t="s">
        <v>916</v>
      </c>
      <c r="F77" s="22" t="s">
        <v>1190</v>
      </c>
      <c r="G77" s="60"/>
      <c r="H77" s="60"/>
      <c r="I77" s="60" t="s">
        <v>20</v>
      </c>
      <c r="J77" s="60"/>
      <c r="K77" s="169" t="s">
        <v>1252</v>
      </c>
      <c r="L77" s="94" t="s">
        <v>1339</v>
      </c>
      <c r="M77" s="94"/>
      <c r="N77" s="168"/>
      <c r="O77" s="3"/>
      <c r="P77" s="3"/>
      <c r="Q77" s="3"/>
      <c r="R77" s="3"/>
      <c r="S77" s="3"/>
      <c r="T77" s="3"/>
      <c r="U77" s="3"/>
      <c r="V77" s="3"/>
      <c r="W77" s="3"/>
      <c r="X77" s="3"/>
      <c r="Y77" s="3"/>
      <c r="Z77" s="3"/>
      <c r="AA77" s="3"/>
      <c r="AB77" s="3"/>
      <c r="AC77" s="3"/>
    </row>
    <row r="78" spans="1:29" ht="24">
      <c r="A78" s="5"/>
      <c r="B78" s="162" t="s">
        <v>47</v>
      </c>
      <c r="C78" s="22" t="s">
        <v>1340</v>
      </c>
      <c r="D78" s="152" t="s">
        <v>922</v>
      </c>
      <c r="E78" s="60" t="s">
        <v>921</v>
      </c>
      <c r="F78" s="22" t="s">
        <v>1190</v>
      </c>
      <c r="G78" s="60"/>
      <c r="H78" s="60"/>
      <c r="I78" s="60" t="s">
        <v>20</v>
      </c>
      <c r="J78" s="60"/>
      <c r="K78" s="95" t="s">
        <v>539</v>
      </c>
      <c r="L78" s="94" t="s">
        <v>1341</v>
      </c>
      <c r="M78" s="94"/>
      <c r="N78" s="167" t="s">
        <v>42</v>
      </c>
      <c r="O78" s="3"/>
      <c r="P78" s="3"/>
      <c r="Q78" s="3"/>
      <c r="R78" s="3"/>
      <c r="S78" s="3"/>
      <c r="T78" s="3"/>
      <c r="U78" s="3"/>
      <c r="V78" s="3"/>
      <c r="W78" s="3"/>
      <c r="X78" s="3"/>
      <c r="Y78" s="3"/>
      <c r="Z78" s="3"/>
      <c r="AA78" s="3"/>
      <c r="AB78" s="3"/>
      <c r="AC78" s="3"/>
    </row>
    <row r="79" spans="1:29" ht="48" hidden="1">
      <c r="A79" s="5"/>
      <c r="B79" s="162" t="s">
        <v>47</v>
      </c>
      <c r="C79" s="22" t="s">
        <v>1342</v>
      </c>
      <c r="D79" s="152" t="s">
        <v>1343</v>
      </c>
      <c r="E79" s="60" t="s">
        <v>925</v>
      </c>
      <c r="F79" s="22" t="s">
        <v>1225</v>
      </c>
      <c r="G79" s="60"/>
      <c r="H79" s="60"/>
      <c r="I79" s="60" t="s">
        <v>20</v>
      </c>
      <c r="J79" s="60"/>
      <c r="K79" s="169" t="s">
        <v>1252</v>
      </c>
      <c r="L79" s="166" t="s">
        <v>1344</v>
      </c>
      <c r="M79" s="94"/>
      <c r="N79" s="168"/>
      <c r="O79" s="3"/>
      <c r="P79" s="3"/>
      <c r="Q79" s="3"/>
      <c r="R79" s="3"/>
      <c r="S79" s="3"/>
      <c r="T79" s="3"/>
      <c r="U79" s="3"/>
      <c r="V79" s="3"/>
      <c r="W79" s="3"/>
      <c r="X79" s="3"/>
      <c r="Y79" s="3"/>
      <c r="Z79" s="3"/>
      <c r="AA79" s="3"/>
      <c r="AB79" s="3"/>
      <c r="AC79" s="3"/>
    </row>
    <row r="80" spans="1:29" ht="36" hidden="1">
      <c r="A80" s="5"/>
      <c r="B80" s="162" t="s">
        <v>47</v>
      </c>
      <c r="C80" s="22" t="s">
        <v>1345</v>
      </c>
      <c r="D80" s="152" t="s">
        <v>931</v>
      </c>
      <c r="E80" s="60" t="s">
        <v>930</v>
      </c>
      <c r="F80" s="22" t="s">
        <v>1197</v>
      </c>
      <c r="G80" s="60"/>
      <c r="H80" s="60"/>
      <c r="I80" s="60" t="s">
        <v>20</v>
      </c>
      <c r="J80" s="60"/>
      <c r="K80" s="95" t="s">
        <v>539</v>
      </c>
      <c r="L80" s="94" t="s">
        <v>932</v>
      </c>
      <c r="M80" s="94"/>
      <c r="N80" s="168"/>
      <c r="O80" s="3"/>
      <c r="P80" s="3"/>
      <c r="Q80" s="3"/>
      <c r="R80" s="3"/>
      <c r="S80" s="3"/>
      <c r="T80" s="3"/>
      <c r="U80" s="3"/>
      <c r="V80" s="3"/>
      <c r="W80" s="3"/>
      <c r="X80" s="3"/>
      <c r="Y80" s="3"/>
      <c r="Z80" s="3"/>
      <c r="AA80" s="3"/>
      <c r="AB80" s="3"/>
      <c r="AC80" s="3"/>
    </row>
    <row r="81" spans="1:29" ht="79.5" hidden="1" customHeight="1">
      <c r="A81" s="5"/>
      <c r="B81" s="162" t="s">
        <v>47</v>
      </c>
      <c r="C81" s="22" t="s">
        <v>1346</v>
      </c>
      <c r="D81" s="152" t="s">
        <v>936</v>
      </c>
      <c r="E81" s="60" t="s">
        <v>935</v>
      </c>
      <c r="F81" s="22" t="s">
        <v>1180</v>
      </c>
      <c r="G81" s="60"/>
      <c r="H81" s="60"/>
      <c r="I81" s="60" t="s">
        <v>20</v>
      </c>
      <c r="J81" s="60"/>
      <c r="K81" s="169" t="s">
        <v>1252</v>
      </c>
      <c r="L81" s="166" t="s">
        <v>1347</v>
      </c>
      <c r="M81" s="94"/>
      <c r="N81" s="168"/>
      <c r="O81" s="3"/>
      <c r="P81" s="3"/>
      <c r="Q81" s="3"/>
      <c r="R81" s="3"/>
      <c r="S81" s="3"/>
      <c r="T81" s="3"/>
      <c r="U81" s="3"/>
      <c r="V81" s="3"/>
      <c r="W81" s="3"/>
      <c r="X81" s="3"/>
      <c r="Y81" s="3"/>
      <c r="Z81" s="3"/>
      <c r="AA81" s="3"/>
      <c r="AB81" s="3"/>
      <c r="AC81" s="3"/>
    </row>
    <row r="82" spans="1:29" ht="87.75" hidden="1" customHeight="1">
      <c r="A82" s="5"/>
      <c r="B82" s="162" t="s">
        <v>47</v>
      </c>
      <c r="C82" s="22" t="s">
        <v>1348</v>
      </c>
      <c r="D82" s="152" t="s">
        <v>940</v>
      </c>
      <c r="E82" s="60" t="s">
        <v>939</v>
      </c>
      <c r="F82" s="22" t="s">
        <v>1180</v>
      </c>
      <c r="G82" s="60"/>
      <c r="H82" s="60"/>
      <c r="I82" s="60"/>
      <c r="J82" s="60"/>
      <c r="K82" s="169" t="s">
        <v>1252</v>
      </c>
      <c r="L82" s="166" t="s">
        <v>1349</v>
      </c>
      <c r="M82" s="101"/>
      <c r="N82" s="170"/>
      <c r="O82" s="3"/>
      <c r="P82" s="3"/>
      <c r="Q82" s="3"/>
      <c r="R82" s="3"/>
      <c r="S82" s="3"/>
      <c r="T82" s="3"/>
      <c r="U82" s="3"/>
      <c r="V82" s="3"/>
      <c r="W82" s="3"/>
      <c r="X82" s="3"/>
      <c r="Y82" s="3"/>
      <c r="Z82" s="3"/>
      <c r="AA82" s="3"/>
      <c r="AB82" s="3"/>
      <c r="AC82" s="3"/>
    </row>
    <row r="83" spans="1:29" ht="24">
      <c r="A83" s="5"/>
      <c r="B83" s="162" t="s">
        <v>47</v>
      </c>
      <c r="C83" s="22" t="s">
        <v>1350</v>
      </c>
      <c r="D83" s="152" t="s">
        <v>945</v>
      </c>
      <c r="E83" s="60" t="s">
        <v>944</v>
      </c>
      <c r="F83" s="22" t="s">
        <v>1180</v>
      </c>
      <c r="G83" s="60"/>
      <c r="H83" s="60"/>
      <c r="I83" s="60"/>
      <c r="J83" s="60"/>
      <c r="K83" s="95" t="s">
        <v>539</v>
      </c>
      <c r="L83" s="94" t="s">
        <v>1351</v>
      </c>
      <c r="M83" s="101"/>
      <c r="N83" s="170" t="s">
        <v>42</v>
      </c>
      <c r="O83" s="3"/>
      <c r="P83" s="3"/>
      <c r="Q83" s="3"/>
      <c r="R83" s="3"/>
      <c r="S83" s="3"/>
      <c r="T83" s="3"/>
      <c r="U83" s="3"/>
      <c r="V83" s="3"/>
      <c r="W83" s="3"/>
      <c r="X83" s="3"/>
      <c r="Y83" s="3"/>
      <c r="Z83" s="3"/>
      <c r="AA83" s="3"/>
      <c r="AB83" s="3"/>
      <c r="AC83" s="3"/>
    </row>
    <row r="84" spans="1:29" ht="24">
      <c r="A84" s="5"/>
      <c r="B84" s="162" t="s">
        <v>38</v>
      </c>
      <c r="C84" s="22" t="s">
        <v>1352</v>
      </c>
      <c r="D84" s="152" t="s">
        <v>1353</v>
      </c>
      <c r="E84" s="60" t="s">
        <v>1354</v>
      </c>
      <c r="F84" s="22" t="s">
        <v>1190</v>
      </c>
      <c r="G84" s="60"/>
      <c r="H84" s="60"/>
      <c r="I84" s="60"/>
      <c r="J84" s="60"/>
      <c r="K84" s="169" t="s">
        <v>1252</v>
      </c>
      <c r="L84" s="166" t="s">
        <v>1355</v>
      </c>
      <c r="M84" s="101"/>
      <c r="N84" s="170" t="s">
        <v>42</v>
      </c>
      <c r="O84" s="3"/>
      <c r="P84" s="3"/>
      <c r="Q84" s="3"/>
      <c r="R84" s="3"/>
      <c r="S84" s="3"/>
      <c r="T84" s="3"/>
      <c r="U84" s="3"/>
      <c r="V84" s="3"/>
      <c r="W84" s="3"/>
      <c r="X84" s="3"/>
      <c r="Y84" s="3"/>
      <c r="Z84" s="3"/>
      <c r="AA84" s="3"/>
      <c r="AB84" s="3"/>
      <c r="AC84" s="3"/>
    </row>
    <row r="85" spans="1:29" ht="24">
      <c r="A85" s="5"/>
      <c r="B85" s="162" t="s">
        <v>38</v>
      </c>
      <c r="C85" s="22" t="s">
        <v>1356</v>
      </c>
      <c r="D85" s="152" t="s">
        <v>953</v>
      </c>
      <c r="E85" s="60"/>
      <c r="F85" s="22"/>
      <c r="G85" s="60"/>
      <c r="H85" s="60"/>
      <c r="I85" s="60"/>
      <c r="J85" s="60"/>
      <c r="K85" s="169" t="s">
        <v>1252</v>
      </c>
      <c r="L85" s="166" t="s">
        <v>1357</v>
      </c>
      <c r="M85" s="101"/>
      <c r="N85" s="170" t="s">
        <v>42</v>
      </c>
      <c r="O85" s="3"/>
      <c r="P85" s="3"/>
      <c r="Q85" s="3"/>
      <c r="R85" s="3"/>
      <c r="S85" s="3"/>
      <c r="T85" s="3"/>
      <c r="U85" s="3"/>
      <c r="V85" s="3"/>
      <c r="W85" s="3"/>
      <c r="X85" s="3"/>
      <c r="Y85" s="3"/>
      <c r="Z85" s="3"/>
      <c r="AA85" s="3"/>
      <c r="AB85" s="3"/>
      <c r="AC85" s="3"/>
    </row>
    <row r="86" spans="1:29" ht="12.75">
      <c r="A86" s="5"/>
      <c r="B86" s="5"/>
      <c r="C86" s="5"/>
      <c r="D86" s="171"/>
      <c r="E86" s="5"/>
      <c r="F86" s="5"/>
      <c r="G86" s="5"/>
      <c r="H86" s="5"/>
      <c r="I86" s="5"/>
      <c r="J86" s="143"/>
      <c r="K86" s="5"/>
      <c r="L86" s="143"/>
      <c r="M86" s="5"/>
      <c r="N86" s="5"/>
      <c r="O86" s="3"/>
      <c r="P86" s="3"/>
      <c r="Q86" s="3"/>
      <c r="R86" s="3"/>
      <c r="S86" s="3"/>
      <c r="T86" s="3"/>
      <c r="U86" s="3"/>
      <c r="V86" s="3"/>
      <c r="W86" s="3"/>
      <c r="X86" s="3"/>
      <c r="Y86" s="3"/>
      <c r="Z86" s="3"/>
      <c r="AA86" s="3"/>
      <c r="AB86" s="3"/>
      <c r="AC86" s="3"/>
    </row>
    <row r="87" spans="1:29" ht="12.75">
      <c r="A87" s="5"/>
      <c r="B87" s="5"/>
      <c r="C87" s="5"/>
      <c r="D87" s="171"/>
      <c r="E87" s="5"/>
      <c r="F87" s="5"/>
      <c r="G87" s="5"/>
      <c r="H87" s="5"/>
      <c r="I87" s="5"/>
      <c r="J87" s="143"/>
      <c r="K87" s="5"/>
      <c r="L87" s="143"/>
      <c r="M87" s="5"/>
      <c r="N87" s="5"/>
      <c r="O87" s="3"/>
      <c r="P87" s="3"/>
      <c r="Q87" s="3"/>
      <c r="R87" s="3"/>
      <c r="S87" s="3"/>
      <c r="T87" s="3"/>
      <c r="U87" s="3"/>
      <c r="V87" s="3"/>
      <c r="W87" s="3"/>
      <c r="X87" s="3"/>
      <c r="Y87" s="3"/>
      <c r="Z87" s="3"/>
      <c r="AA87" s="3"/>
      <c r="AB87" s="3"/>
      <c r="AC87" s="3"/>
    </row>
    <row r="88" spans="1:29">
      <c r="A88" s="5"/>
      <c r="B88" s="295" t="s">
        <v>1358</v>
      </c>
      <c r="C88" s="276"/>
      <c r="D88" s="291" t="s">
        <v>7</v>
      </c>
      <c r="E88" s="291" t="s">
        <v>6</v>
      </c>
      <c r="F88" s="289" t="s">
        <v>9</v>
      </c>
      <c r="G88" s="172"/>
      <c r="H88" s="289" t="s">
        <v>524</v>
      </c>
      <c r="I88" s="291" t="s">
        <v>34</v>
      </c>
      <c r="J88" s="172"/>
      <c r="K88" s="172"/>
      <c r="L88" s="289" t="s">
        <v>1359</v>
      </c>
      <c r="M88" s="291" t="s">
        <v>14</v>
      </c>
      <c r="N88" s="291" t="s">
        <v>8</v>
      </c>
      <c r="O88" s="3"/>
      <c r="P88" s="3"/>
      <c r="Q88" s="3"/>
      <c r="R88" s="3"/>
      <c r="S88" s="3"/>
      <c r="T88" s="3"/>
      <c r="U88" s="3"/>
      <c r="V88" s="3"/>
      <c r="W88" s="3"/>
      <c r="X88" s="3"/>
      <c r="Y88" s="3"/>
      <c r="Z88" s="3"/>
      <c r="AA88" s="3"/>
      <c r="AB88" s="3"/>
      <c r="AC88" s="3"/>
    </row>
    <row r="89" spans="1:29" ht="14.25">
      <c r="A89" s="5"/>
      <c r="B89" s="173" t="s">
        <v>4</v>
      </c>
      <c r="C89" s="174"/>
      <c r="D89" s="284"/>
      <c r="E89" s="284"/>
      <c r="F89" s="290"/>
      <c r="G89" s="172"/>
      <c r="H89" s="290"/>
      <c r="I89" s="284"/>
      <c r="J89" s="172"/>
      <c r="K89" s="172"/>
      <c r="L89" s="290"/>
      <c r="M89" s="284"/>
      <c r="N89" s="284"/>
      <c r="O89" s="3"/>
      <c r="P89" s="3"/>
      <c r="Q89" s="3"/>
      <c r="R89" s="3"/>
      <c r="S89" s="3"/>
      <c r="T89" s="3"/>
      <c r="U89" s="3"/>
      <c r="V89" s="3"/>
      <c r="W89" s="3"/>
      <c r="X89" s="3"/>
      <c r="Y89" s="3"/>
      <c r="Z89" s="3"/>
      <c r="AA89" s="3"/>
      <c r="AB89" s="3"/>
      <c r="AC89" s="3"/>
    </row>
    <row r="90" spans="1:29" ht="13.5">
      <c r="A90" s="5"/>
      <c r="B90" s="297" t="s">
        <v>38</v>
      </c>
      <c r="C90" s="175"/>
      <c r="D90" s="176" t="s">
        <v>1360</v>
      </c>
      <c r="E90" s="175" t="s">
        <v>1361</v>
      </c>
      <c r="F90" s="175" t="s">
        <v>1271</v>
      </c>
      <c r="G90" s="177"/>
      <c r="H90" s="177"/>
      <c r="I90" s="176" t="s">
        <v>1362</v>
      </c>
      <c r="J90" s="178"/>
      <c r="K90" s="175"/>
      <c r="L90" s="179" t="s">
        <v>1363</v>
      </c>
      <c r="M90" s="292" t="s">
        <v>1364</v>
      </c>
      <c r="N90" s="175" t="s">
        <v>536</v>
      </c>
      <c r="O90" s="3"/>
      <c r="P90" s="3"/>
      <c r="Q90" s="3"/>
      <c r="R90" s="3"/>
      <c r="S90" s="3"/>
      <c r="T90" s="3"/>
      <c r="U90" s="3"/>
      <c r="V90" s="3"/>
      <c r="W90" s="3"/>
      <c r="X90" s="3"/>
      <c r="Y90" s="3"/>
      <c r="Z90" s="3"/>
      <c r="AA90" s="3"/>
      <c r="AB90" s="3"/>
      <c r="AC90" s="3"/>
    </row>
    <row r="91" spans="1:29" ht="12.75">
      <c r="A91" s="5"/>
      <c r="B91" s="283"/>
      <c r="C91" s="175"/>
      <c r="D91" s="176" t="s">
        <v>1365</v>
      </c>
      <c r="E91" s="175" t="s">
        <v>1361</v>
      </c>
      <c r="F91" s="175" t="s">
        <v>1271</v>
      </c>
      <c r="G91" s="177"/>
      <c r="H91" s="177"/>
      <c r="I91" s="176" t="s">
        <v>1362</v>
      </c>
      <c r="J91" s="178"/>
      <c r="K91" s="175"/>
      <c r="L91" s="180" t="s">
        <v>1366</v>
      </c>
      <c r="M91" s="293"/>
      <c r="N91" s="175" t="s">
        <v>536</v>
      </c>
      <c r="O91" s="3"/>
      <c r="P91" s="3"/>
      <c r="Q91" s="3"/>
      <c r="R91" s="3"/>
      <c r="S91" s="3"/>
      <c r="T91" s="3"/>
      <c r="U91" s="3"/>
      <c r="V91" s="3"/>
      <c r="W91" s="3"/>
      <c r="X91" s="3"/>
      <c r="Y91" s="3"/>
      <c r="Z91" s="3"/>
      <c r="AA91" s="3"/>
      <c r="AB91" s="3"/>
      <c r="AC91" s="3"/>
    </row>
    <row r="92" spans="1:29" ht="12.75">
      <c r="A92" s="5"/>
      <c r="B92" s="283"/>
      <c r="C92" s="175"/>
      <c r="D92" s="176" t="s">
        <v>1367</v>
      </c>
      <c r="E92" s="175" t="s">
        <v>1361</v>
      </c>
      <c r="F92" s="175" t="s">
        <v>1271</v>
      </c>
      <c r="G92" s="177"/>
      <c r="H92" s="177"/>
      <c r="I92" s="176" t="s">
        <v>1362</v>
      </c>
      <c r="J92" s="178"/>
      <c r="K92" s="175"/>
      <c r="L92" s="180" t="s">
        <v>1368</v>
      </c>
      <c r="M92" s="290"/>
      <c r="N92" s="175" t="s">
        <v>536</v>
      </c>
      <c r="O92" s="3"/>
      <c r="P92" s="3"/>
      <c r="Q92" s="3"/>
      <c r="R92" s="3"/>
      <c r="S92" s="3"/>
      <c r="T92" s="3"/>
      <c r="U92" s="3"/>
      <c r="V92" s="3"/>
      <c r="W92" s="3"/>
      <c r="X92" s="3"/>
      <c r="Y92" s="3"/>
      <c r="Z92" s="3"/>
      <c r="AA92" s="3"/>
      <c r="AB92" s="3"/>
      <c r="AC92" s="3"/>
    </row>
    <row r="93" spans="1:29" ht="12.75">
      <c r="A93" s="5"/>
      <c r="B93" s="283"/>
      <c r="C93" s="175"/>
      <c r="D93" s="181" t="s">
        <v>1369</v>
      </c>
      <c r="E93" s="182" t="s">
        <v>594</v>
      </c>
      <c r="F93" s="183" t="s">
        <v>1225</v>
      </c>
      <c r="G93" s="177"/>
      <c r="H93" s="177"/>
      <c r="I93" s="177"/>
      <c r="J93" s="184"/>
      <c r="K93" s="182"/>
      <c r="L93" s="185" t="s">
        <v>1370</v>
      </c>
      <c r="M93" s="186"/>
      <c r="N93" s="175" t="s">
        <v>1194</v>
      </c>
      <c r="O93" s="3"/>
      <c r="P93" s="3"/>
      <c r="Q93" s="3"/>
      <c r="R93" s="3"/>
      <c r="S93" s="3"/>
      <c r="T93" s="3"/>
      <c r="U93" s="3"/>
      <c r="V93" s="3"/>
      <c r="W93" s="3"/>
      <c r="X93" s="3"/>
      <c r="Y93" s="3"/>
      <c r="Z93" s="3"/>
      <c r="AA93" s="3"/>
      <c r="AB93" s="3"/>
      <c r="AC93" s="3"/>
    </row>
    <row r="94" spans="1:29" ht="12.75">
      <c r="A94" s="5"/>
      <c r="B94" s="283"/>
      <c r="C94" s="187"/>
      <c r="D94" s="177"/>
      <c r="E94" s="188"/>
      <c r="F94" s="189"/>
      <c r="G94" s="177"/>
      <c r="H94" s="177"/>
      <c r="I94" s="177"/>
      <c r="J94" s="190"/>
      <c r="K94" s="188"/>
      <c r="L94" s="190"/>
      <c r="M94" s="186"/>
      <c r="N94" s="187"/>
      <c r="O94" s="3"/>
      <c r="P94" s="3"/>
      <c r="Q94" s="3"/>
      <c r="R94" s="3"/>
      <c r="S94" s="3"/>
      <c r="T94" s="3"/>
      <c r="U94" s="3"/>
      <c r="V94" s="3"/>
      <c r="W94" s="3"/>
      <c r="X94" s="3"/>
      <c r="Y94" s="3"/>
      <c r="Z94" s="3"/>
      <c r="AA94" s="3"/>
      <c r="AB94" s="3"/>
      <c r="AC94" s="3"/>
    </row>
    <row r="95" spans="1:29" ht="12.75">
      <c r="A95" s="5"/>
      <c r="B95" s="284"/>
      <c r="C95" s="187"/>
      <c r="D95" s="177"/>
      <c r="E95" s="188"/>
      <c r="F95" s="189"/>
      <c r="G95" s="177"/>
      <c r="H95" s="177"/>
      <c r="I95" s="177"/>
      <c r="J95" s="190"/>
      <c r="K95" s="188"/>
      <c r="L95" s="190"/>
      <c r="M95" s="186"/>
      <c r="N95" s="187"/>
      <c r="O95" s="3"/>
      <c r="P95" s="3"/>
      <c r="Q95" s="3"/>
      <c r="R95" s="3"/>
      <c r="S95" s="3"/>
      <c r="T95" s="3"/>
      <c r="U95" s="3"/>
      <c r="V95" s="3"/>
      <c r="W95" s="3"/>
      <c r="X95" s="3"/>
      <c r="Y95" s="3"/>
      <c r="Z95" s="3"/>
      <c r="AA95" s="3"/>
      <c r="AB95" s="3"/>
      <c r="AC95" s="3"/>
    </row>
    <row r="96" spans="1:29" ht="12.75">
      <c r="A96" s="5"/>
      <c r="B96" s="297" t="s">
        <v>47</v>
      </c>
      <c r="C96" s="175"/>
      <c r="D96" s="191" t="s">
        <v>1371</v>
      </c>
      <c r="E96" s="192" t="s">
        <v>227</v>
      </c>
      <c r="F96" s="192" t="s">
        <v>1271</v>
      </c>
      <c r="G96" s="192"/>
      <c r="H96" s="192" t="s">
        <v>1372</v>
      </c>
      <c r="I96" s="193" t="s">
        <v>1373</v>
      </c>
      <c r="J96" s="193"/>
      <c r="K96" s="192"/>
      <c r="L96" s="193" t="s">
        <v>1374</v>
      </c>
      <c r="M96" s="186"/>
      <c r="N96" s="175" t="s">
        <v>1375</v>
      </c>
      <c r="O96" s="3"/>
      <c r="P96" s="3"/>
      <c r="Q96" s="3"/>
      <c r="R96" s="3"/>
      <c r="S96" s="3"/>
      <c r="T96" s="3"/>
      <c r="U96" s="3"/>
      <c r="V96" s="3"/>
      <c r="W96" s="3"/>
      <c r="X96" s="3"/>
      <c r="Y96" s="3"/>
      <c r="Z96" s="3"/>
      <c r="AA96" s="3"/>
      <c r="AB96" s="3"/>
      <c r="AC96" s="3"/>
    </row>
    <row r="97" spans="1:29" ht="12.75">
      <c r="A97" s="5"/>
      <c r="B97" s="283"/>
      <c r="C97" s="175"/>
      <c r="D97" s="181" t="s">
        <v>810</v>
      </c>
      <c r="E97" s="182" t="s">
        <v>809</v>
      </c>
      <c r="F97" s="182" t="s">
        <v>1271</v>
      </c>
      <c r="G97" s="194"/>
      <c r="H97" s="194">
        <v>45667</v>
      </c>
      <c r="I97" s="181" t="s">
        <v>811</v>
      </c>
      <c r="J97" s="184"/>
      <c r="K97" s="182"/>
      <c r="L97" s="184" t="s">
        <v>1376</v>
      </c>
      <c r="M97" s="195"/>
      <c r="N97" s="175" t="s">
        <v>536</v>
      </c>
      <c r="O97" s="3"/>
      <c r="P97" s="3"/>
      <c r="Q97" s="3"/>
      <c r="R97" s="3"/>
      <c r="S97" s="3"/>
      <c r="T97" s="3"/>
      <c r="U97" s="3"/>
      <c r="V97" s="3"/>
      <c r="W97" s="3"/>
      <c r="X97" s="3"/>
      <c r="Y97" s="3"/>
      <c r="Z97" s="3"/>
      <c r="AA97" s="3"/>
      <c r="AB97" s="3"/>
      <c r="AC97" s="3"/>
    </row>
    <row r="98" spans="1:29" ht="12.75">
      <c r="A98" s="5"/>
      <c r="B98" s="283"/>
      <c r="C98" s="187"/>
      <c r="D98" s="177"/>
      <c r="E98" s="188"/>
      <c r="F98" s="189"/>
      <c r="G98" s="177"/>
      <c r="H98" s="177"/>
      <c r="I98" s="177"/>
      <c r="J98" s="190"/>
      <c r="K98" s="188"/>
      <c r="L98" s="190"/>
      <c r="M98" s="186"/>
      <c r="N98" s="187"/>
      <c r="O98" s="3"/>
      <c r="P98" s="3"/>
      <c r="Q98" s="3"/>
      <c r="R98" s="3"/>
      <c r="S98" s="3"/>
      <c r="T98" s="3"/>
      <c r="U98" s="3"/>
      <c r="V98" s="3"/>
      <c r="W98" s="3"/>
      <c r="X98" s="3"/>
      <c r="Y98" s="3"/>
      <c r="Z98" s="3"/>
      <c r="AA98" s="3"/>
      <c r="AB98" s="3"/>
      <c r="AC98" s="3"/>
    </row>
    <row r="99" spans="1:29" ht="12.75">
      <c r="A99" s="5"/>
      <c r="B99" s="284"/>
      <c r="C99" s="187"/>
      <c r="D99" s="177"/>
      <c r="E99" s="188"/>
      <c r="F99" s="189"/>
      <c r="G99" s="177"/>
      <c r="H99" s="177"/>
      <c r="I99" s="177"/>
      <c r="J99" s="190"/>
      <c r="K99" s="188"/>
      <c r="L99" s="190"/>
      <c r="M99" s="186"/>
      <c r="N99" s="187"/>
      <c r="O99" s="3"/>
      <c r="P99" s="3"/>
      <c r="Q99" s="3"/>
      <c r="R99" s="3"/>
      <c r="S99" s="3"/>
      <c r="T99" s="3"/>
      <c r="U99" s="3"/>
      <c r="V99" s="3"/>
      <c r="W99" s="3"/>
      <c r="X99" s="3"/>
      <c r="Y99" s="3"/>
      <c r="Z99" s="3"/>
      <c r="AA99" s="3"/>
      <c r="AB99" s="3"/>
      <c r="AC99" s="3"/>
    </row>
    <row r="100" spans="1:29" ht="12.75">
      <c r="A100" s="5"/>
      <c r="B100" s="297" t="s">
        <v>1377</v>
      </c>
      <c r="C100" s="187"/>
      <c r="D100" s="177"/>
      <c r="E100" s="188"/>
      <c r="F100" s="189"/>
      <c r="G100" s="177"/>
      <c r="H100" s="177"/>
      <c r="I100" s="177"/>
      <c r="J100" s="190"/>
      <c r="K100" s="188"/>
      <c r="L100" s="190"/>
      <c r="M100" s="186"/>
      <c r="N100" s="187"/>
      <c r="O100" s="3"/>
      <c r="P100" s="3"/>
      <c r="Q100" s="3"/>
      <c r="R100" s="3"/>
      <c r="S100" s="3"/>
      <c r="T100" s="3"/>
      <c r="U100" s="3"/>
      <c r="V100" s="3"/>
      <c r="W100" s="3"/>
      <c r="X100" s="3"/>
      <c r="Y100" s="3"/>
      <c r="Z100" s="3"/>
      <c r="AA100" s="3"/>
      <c r="AB100" s="3"/>
      <c r="AC100" s="3"/>
    </row>
    <row r="101" spans="1:29" ht="12.75">
      <c r="A101" s="5"/>
      <c r="B101" s="283"/>
      <c r="C101" s="187"/>
      <c r="D101" s="177"/>
      <c r="E101" s="188"/>
      <c r="F101" s="189"/>
      <c r="G101" s="177"/>
      <c r="H101" s="177"/>
      <c r="I101" s="177"/>
      <c r="J101" s="190"/>
      <c r="K101" s="188"/>
      <c r="L101" s="190"/>
      <c r="M101" s="186"/>
      <c r="N101" s="187"/>
      <c r="O101" s="3"/>
      <c r="P101" s="3"/>
      <c r="Q101" s="3"/>
      <c r="R101" s="3"/>
      <c r="S101" s="3"/>
      <c r="T101" s="3"/>
      <c r="U101" s="3"/>
      <c r="V101" s="3"/>
      <c r="W101" s="3"/>
      <c r="X101" s="3"/>
      <c r="Y101" s="3"/>
      <c r="Z101" s="3"/>
      <c r="AA101" s="3"/>
      <c r="AB101" s="3"/>
      <c r="AC101" s="3"/>
    </row>
    <row r="102" spans="1:29" ht="12.75">
      <c r="A102" s="5"/>
      <c r="B102" s="284"/>
      <c r="C102" s="187"/>
      <c r="D102" s="177"/>
      <c r="E102" s="188"/>
      <c r="F102" s="189"/>
      <c r="G102" s="177"/>
      <c r="H102" s="177"/>
      <c r="I102" s="177"/>
      <c r="J102" s="190"/>
      <c r="K102" s="188"/>
      <c r="L102" s="190"/>
      <c r="M102" s="186"/>
      <c r="N102" s="187"/>
      <c r="O102" s="3"/>
      <c r="P102" s="3"/>
      <c r="Q102" s="3"/>
      <c r="R102" s="3"/>
      <c r="S102" s="3"/>
      <c r="T102" s="3"/>
      <c r="U102" s="3"/>
      <c r="V102" s="3"/>
      <c r="W102" s="3"/>
      <c r="X102" s="3"/>
      <c r="Y102" s="3"/>
      <c r="Z102" s="3"/>
      <c r="AA102" s="3"/>
      <c r="AB102" s="3"/>
      <c r="AC102" s="3"/>
    </row>
    <row r="103" spans="1:29" ht="12.75">
      <c r="A103" s="5"/>
      <c r="B103" s="5"/>
      <c r="C103" s="5"/>
      <c r="D103" s="171"/>
      <c r="E103" s="5"/>
      <c r="F103" s="5"/>
      <c r="G103" s="5"/>
      <c r="H103" s="5"/>
      <c r="I103" s="5"/>
      <c r="J103" s="143"/>
      <c r="K103" s="5"/>
      <c r="L103" s="143"/>
      <c r="M103" s="5"/>
      <c r="N103" s="5"/>
      <c r="O103" s="3"/>
      <c r="P103" s="3"/>
      <c r="Q103" s="3"/>
      <c r="R103" s="3"/>
      <c r="S103" s="3"/>
      <c r="T103" s="3"/>
      <c r="U103" s="3"/>
      <c r="V103" s="3"/>
      <c r="W103" s="3"/>
      <c r="X103" s="3"/>
      <c r="Y103" s="3"/>
      <c r="Z103" s="3"/>
      <c r="AA103" s="3"/>
      <c r="AB103" s="3"/>
      <c r="AC103" s="3"/>
    </row>
    <row r="104" spans="1:29" ht="12.75">
      <c r="A104" s="5"/>
      <c r="B104" s="5"/>
      <c r="C104" s="5"/>
      <c r="D104" s="171"/>
      <c r="E104" s="5"/>
      <c r="F104" s="5"/>
      <c r="G104" s="5"/>
      <c r="H104" s="5"/>
      <c r="I104" s="5"/>
      <c r="J104" s="143"/>
      <c r="K104" s="5"/>
      <c r="L104" s="143"/>
      <c r="M104" s="5"/>
      <c r="N104" s="5"/>
      <c r="O104" s="3"/>
      <c r="P104" s="3"/>
      <c r="Q104" s="3"/>
      <c r="R104" s="3"/>
      <c r="S104" s="3"/>
      <c r="T104" s="3"/>
      <c r="U104" s="3"/>
      <c r="V104" s="3"/>
      <c r="W104" s="3"/>
      <c r="X104" s="3"/>
      <c r="Y104" s="3"/>
      <c r="Z104" s="3"/>
      <c r="AA104" s="3"/>
      <c r="AB104" s="3"/>
      <c r="AC104" s="3"/>
    </row>
    <row r="105" spans="1:29" ht="12.75">
      <c r="A105" s="5"/>
      <c r="B105" s="196" t="s">
        <v>1378</v>
      </c>
      <c r="C105" s="5"/>
      <c r="D105" s="171"/>
      <c r="E105" s="5"/>
      <c r="F105" s="5"/>
      <c r="G105" s="5"/>
      <c r="H105" s="5"/>
      <c r="I105" s="5"/>
      <c r="J105" s="143"/>
      <c r="K105" s="5"/>
      <c r="L105" s="143"/>
      <c r="M105" s="5"/>
      <c r="N105" s="5"/>
      <c r="O105" s="3"/>
      <c r="P105" s="3"/>
      <c r="Q105" s="3"/>
      <c r="R105" s="3"/>
      <c r="S105" s="3"/>
      <c r="T105" s="3"/>
      <c r="U105" s="3"/>
      <c r="V105" s="3"/>
      <c r="W105" s="3"/>
      <c r="X105" s="3"/>
      <c r="Y105" s="3"/>
      <c r="Z105" s="3"/>
      <c r="AA105" s="3"/>
      <c r="AB105" s="3"/>
      <c r="AC105" s="3"/>
    </row>
    <row r="106" spans="1:29" ht="12.75">
      <c r="A106" s="5"/>
      <c r="B106" s="5"/>
      <c r="C106" s="5"/>
      <c r="D106" s="171"/>
      <c r="E106" s="5"/>
      <c r="F106" s="5"/>
      <c r="G106" s="5"/>
      <c r="H106" s="5"/>
      <c r="I106" s="5"/>
      <c r="J106" s="143"/>
      <c r="K106" s="5"/>
      <c r="L106" s="143"/>
      <c r="M106" s="5"/>
      <c r="N106" s="5"/>
      <c r="O106" s="3"/>
      <c r="P106" s="3"/>
      <c r="Q106" s="3"/>
      <c r="R106" s="3"/>
      <c r="S106" s="3"/>
      <c r="T106" s="3"/>
      <c r="U106" s="3"/>
      <c r="V106" s="3"/>
      <c r="W106" s="3"/>
      <c r="X106" s="3"/>
      <c r="Y106" s="3"/>
      <c r="Z106" s="3"/>
      <c r="AA106" s="3"/>
      <c r="AB106" s="3"/>
      <c r="AC106" s="3"/>
    </row>
    <row r="107" spans="1:29">
      <c r="A107" s="5"/>
      <c r="B107" s="295" t="s">
        <v>1358</v>
      </c>
      <c r="C107" s="276"/>
      <c r="D107" s="291" t="s">
        <v>7</v>
      </c>
      <c r="E107" s="291" t="s">
        <v>6</v>
      </c>
      <c r="F107" s="289" t="s">
        <v>9</v>
      </c>
      <c r="G107" s="172"/>
      <c r="H107" s="289" t="s">
        <v>524</v>
      </c>
      <c r="I107" s="291" t="s">
        <v>34</v>
      </c>
      <c r="J107" s="172"/>
      <c r="K107" s="172"/>
      <c r="L107" s="289" t="s">
        <v>1359</v>
      </c>
      <c r="M107" s="291" t="s">
        <v>14</v>
      </c>
      <c r="N107" s="289" t="s">
        <v>8</v>
      </c>
      <c r="O107" s="3"/>
      <c r="P107" s="3"/>
      <c r="Q107" s="3"/>
      <c r="R107" s="3"/>
      <c r="S107" s="3"/>
      <c r="T107" s="3"/>
      <c r="U107" s="3"/>
      <c r="V107" s="3"/>
      <c r="W107" s="3"/>
      <c r="X107" s="3"/>
      <c r="Y107" s="3"/>
      <c r="Z107" s="3"/>
      <c r="AA107" s="3"/>
      <c r="AB107" s="3"/>
      <c r="AC107" s="3"/>
    </row>
    <row r="108" spans="1:29" ht="14.25">
      <c r="A108" s="5"/>
      <c r="B108" s="173" t="s">
        <v>4</v>
      </c>
      <c r="C108" s="174"/>
      <c r="D108" s="284"/>
      <c r="E108" s="284"/>
      <c r="F108" s="290"/>
      <c r="G108" s="172"/>
      <c r="H108" s="290"/>
      <c r="I108" s="284"/>
      <c r="J108" s="172"/>
      <c r="K108" s="172"/>
      <c r="L108" s="290"/>
      <c r="M108" s="284"/>
      <c r="N108" s="290"/>
      <c r="O108" s="3"/>
      <c r="P108" s="3"/>
      <c r="Q108" s="3"/>
      <c r="R108" s="3"/>
      <c r="S108" s="3"/>
      <c r="T108" s="3"/>
      <c r="U108" s="3"/>
      <c r="V108" s="3"/>
      <c r="W108" s="3"/>
      <c r="X108" s="3"/>
      <c r="Y108" s="3"/>
      <c r="Z108" s="3"/>
      <c r="AA108" s="3"/>
      <c r="AB108" s="3"/>
      <c r="AC108" s="3"/>
    </row>
    <row r="109" spans="1:29" ht="24">
      <c r="A109" s="5"/>
      <c r="B109" s="296" t="s">
        <v>38</v>
      </c>
      <c r="C109" s="175"/>
      <c r="D109" s="197" t="s">
        <v>1379</v>
      </c>
      <c r="E109" s="182" t="s">
        <v>1380</v>
      </c>
      <c r="F109" s="182" t="s">
        <v>1381</v>
      </c>
      <c r="G109" s="182"/>
      <c r="H109" s="182" t="s">
        <v>197</v>
      </c>
      <c r="I109" s="181" t="s">
        <v>582</v>
      </c>
      <c r="J109" s="184"/>
      <c r="K109" s="182"/>
      <c r="L109" s="184" t="s">
        <v>1382</v>
      </c>
      <c r="M109" s="198" t="s">
        <v>1383</v>
      </c>
      <c r="N109" s="175" t="s">
        <v>536</v>
      </c>
      <c r="O109" s="3"/>
      <c r="P109" s="3"/>
      <c r="Q109" s="3"/>
      <c r="R109" s="3"/>
      <c r="S109" s="3"/>
      <c r="T109" s="3"/>
      <c r="U109" s="3"/>
      <c r="V109" s="3"/>
      <c r="W109" s="3"/>
      <c r="X109" s="3"/>
      <c r="Y109" s="3"/>
      <c r="Z109" s="3"/>
      <c r="AA109" s="3"/>
      <c r="AB109" s="3"/>
      <c r="AC109" s="3"/>
    </row>
    <row r="110" spans="1:29" ht="72">
      <c r="A110" s="5"/>
      <c r="B110" s="283"/>
      <c r="C110" s="175"/>
      <c r="D110" s="197" t="s">
        <v>1384</v>
      </c>
      <c r="E110" s="182" t="s">
        <v>1385</v>
      </c>
      <c r="F110" s="182" t="s">
        <v>1182</v>
      </c>
      <c r="G110" s="182"/>
      <c r="H110" s="182" t="s">
        <v>563</v>
      </c>
      <c r="I110" s="181" t="s">
        <v>564</v>
      </c>
      <c r="J110" s="184"/>
      <c r="K110" s="182"/>
      <c r="L110" s="184" t="s">
        <v>1386</v>
      </c>
      <c r="M110" s="199" t="s">
        <v>1387</v>
      </c>
      <c r="N110" s="175" t="s">
        <v>536</v>
      </c>
      <c r="O110" s="3"/>
      <c r="P110" s="3"/>
      <c r="Q110" s="3"/>
      <c r="R110" s="3"/>
      <c r="S110" s="3"/>
      <c r="T110" s="3"/>
      <c r="U110" s="3"/>
      <c r="V110" s="3"/>
      <c r="W110" s="3"/>
      <c r="X110" s="3"/>
      <c r="Y110" s="3"/>
      <c r="Z110" s="3"/>
      <c r="AA110" s="3"/>
      <c r="AB110" s="3"/>
      <c r="AC110" s="3"/>
    </row>
    <row r="111" spans="1:29" ht="60">
      <c r="A111" s="5"/>
      <c r="B111" s="283"/>
      <c r="C111" s="175"/>
      <c r="D111" s="197" t="s">
        <v>554</v>
      </c>
      <c r="E111" s="182" t="s">
        <v>552</v>
      </c>
      <c r="F111" s="182" t="s">
        <v>1182</v>
      </c>
      <c r="G111" s="182"/>
      <c r="H111" s="182" t="s">
        <v>162</v>
      </c>
      <c r="I111" s="181" t="s">
        <v>1388</v>
      </c>
      <c r="J111" s="198"/>
      <c r="K111" s="182"/>
      <c r="L111" s="184" t="s">
        <v>1389</v>
      </c>
      <c r="M111" s="198" t="s">
        <v>1390</v>
      </c>
      <c r="N111" s="175" t="s">
        <v>536</v>
      </c>
      <c r="O111" s="3"/>
      <c r="P111" s="3"/>
      <c r="Q111" s="3"/>
      <c r="R111" s="3"/>
      <c r="S111" s="3"/>
      <c r="T111" s="3"/>
      <c r="U111" s="3"/>
      <c r="V111" s="3"/>
      <c r="W111" s="3"/>
      <c r="X111" s="3"/>
      <c r="Y111" s="3"/>
      <c r="Z111" s="3"/>
      <c r="AA111" s="3"/>
      <c r="AB111" s="3"/>
      <c r="AC111" s="3"/>
    </row>
    <row r="112" spans="1:29" ht="12.75">
      <c r="A112" s="5"/>
      <c r="B112" s="283"/>
      <c r="C112" s="175"/>
      <c r="D112" s="197"/>
      <c r="E112" s="182"/>
      <c r="F112" s="182"/>
      <c r="G112" s="182"/>
      <c r="H112" s="182"/>
      <c r="I112" s="181"/>
      <c r="J112" s="184"/>
      <c r="K112" s="182"/>
      <c r="L112" s="184"/>
      <c r="M112" s="199"/>
      <c r="N112" s="175"/>
      <c r="O112" s="3"/>
      <c r="P112" s="3"/>
      <c r="Q112" s="3"/>
      <c r="R112" s="3"/>
      <c r="S112" s="3"/>
      <c r="T112" s="3"/>
      <c r="U112" s="3"/>
      <c r="V112" s="3"/>
      <c r="W112" s="3"/>
      <c r="X112" s="3"/>
      <c r="Y112" s="3"/>
      <c r="Z112" s="3"/>
      <c r="AA112" s="3"/>
      <c r="AB112" s="3"/>
      <c r="AC112" s="3"/>
    </row>
    <row r="113" spans="1:29" ht="12.75">
      <c r="A113" s="5"/>
      <c r="B113" s="284"/>
      <c r="C113" s="187"/>
      <c r="D113" s="177"/>
      <c r="E113" s="188"/>
      <c r="F113" s="189"/>
      <c r="G113" s="177"/>
      <c r="H113" s="177"/>
      <c r="I113" s="177"/>
      <c r="J113" s="190"/>
      <c r="K113" s="188"/>
      <c r="L113" s="190"/>
      <c r="M113" s="186"/>
      <c r="N113" s="187"/>
      <c r="O113" s="3"/>
      <c r="P113" s="3"/>
      <c r="Q113" s="3"/>
      <c r="R113" s="3"/>
      <c r="S113" s="3"/>
      <c r="T113" s="3"/>
      <c r="U113" s="3"/>
      <c r="V113" s="3"/>
      <c r="W113" s="3"/>
      <c r="X113" s="3"/>
      <c r="Y113" s="3"/>
      <c r="Z113" s="3"/>
      <c r="AA113" s="3"/>
      <c r="AB113" s="3"/>
      <c r="AC113" s="3"/>
    </row>
    <row r="114" spans="1:29" ht="12.75">
      <c r="A114" s="5"/>
      <c r="B114" s="296" t="s">
        <v>47</v>
      </c>
      <c r="C114" s="175" t="s">
        <v>1391</v>
      </c>
      <c r="D114" s="181" t="s">
        <v>664</v>
      </c>
      <c r="E114" s="182" t="s">
        <v>663</v>
      </c>
      <c r="F114" s="182" t="s">
        <v>1212</v>
      </c>
      <c r="G114" s="182"/>
      <c r="H114" s="182" t="s">
        <v>665</v>
      </c>
      <c r="I114" s="181" t="s">
        <v>666</v>
      </c>
      <c r="J114" s="184" t="s">
        <v>667</v>
      </c>
      <c r="K114" s="182" t="s">
        <v>539</v>
      </c>
      <c r="L114" s="184" t="s">
        <v>668</v>
      </c>
      <c r="M114" s="195"/>
      <c r="N114" s="175" t="s">
        <v>645</v>
      </c>
      <c r="O114" s="3"/>
      <c r="P114" s="3"/>
      <c r="Q114" s="3"/>
      <c r="R114" s="3"/>
      <c r="S114" s="3"/>
      <c r="T114" s="3"/>
      <c r="U114" s="3"/>
      <c r="V114" s="3"/>
      <c r="W114" s="3"/>
      <c r="X114" s="3"/>
      <c r="Y114" s="3"/>
      <c r="Z114" s="3"/>
      <c r="AA114" s="3"/>
      <c r="AB114" s="3"/>
      <c r="AC114" s="3"/>
    </row>
    <row r="115" spans="1:29" ht="12.75">
      <c r="A115" s="5"/>
      <c r="B115" s="284"/>
      <c r="C115" s="175" t="s">
        <v>1206</v>
      </c>
      <c r="D115" s="181" t="s">
        <v>1392</v>
      </c>
      <c r="E115" s="182" t="s">
        <v>656</v>
      </c>
      <c r="F115" s="182" t="s">
        <v>1180</v>
      </c>
      <c r="G115" s="182"/>
      <c r="H115" s="182" t="s">
        <v>1393</v>
      </c>
      <c r="I115" s="181" t="s">
        <v>1394</v>
      </c>
      <c r="J115" s="184" t="s">
        <v>659</v>
      </c>
      <c r="K115" s="182" t="s">
        <v>539</v>
      </c>
      <c r="L115" s="184" t="s">
        <v>1395</v>
      </c>
      <c r="M115" s="195"/>
      <c r="N115" s="175" t="s">
        <v>645</v>
      </c>
      <c r="O115" s="3"/>
      <c r="P115" s="3"/>
      <c r="Q115" s="3"/>
      <c r="R115" s="3"/>
      <c r="S115" s="3"/>
      <c r="T115" s="3"/>
      <c r="U115" s="3"/>
      <c r="V115" s="3"/>
      <c r="W115" s="3"/>
      <c r="X115" s="3"/>
      <c r="Y115" s="3"/>
      <c r="Z115" s="3"/>
      <c r="AA115" s="3"/>
      <c r="AB115" s="3"/>
      <c r="AC115" s="3"/>
    </row>
    <row r="116" spans="1:29" ht="12.75">
      <c r="A116" s="5"/>
      <c r="B116" s="297" t="s">
        <v>1377</v>
      </c>
      <c r="C116" s="187"/>
      <c r="D116" s="177"/>
      <c r="E116" s="188"/>
      <c r="F116" s="189"/>
      <c r="G116" s="177"/>
      <c r="H116" s="177"/>
      <c r="I116" s="177"/>
      <c r="J116" s="190"/>
      <c r="K116" s="188"/>
      <c r="L116" s="190"/>
      <c r="M116" s="186"/>
      <c r="N116" s="187"/>
      <c r="O116" s="3"/>
      <c r="P116" s="3"/>
      <c r="Q116" s="3"/>
      <c r="R116" s="3"/>
      <c r="S116" s="3"/>
      <c r="T116" s="3"/>
      <c r="U116" s="3"/>
      <c r="V116" s="3"/>
      <c r="W116" s="3"/>
      <c r="X116" s="3"/>
      <c r="Y116" s="3"/>
      <c r="Z116" s="3"/>
      <c r="AA116" s="3"/>
      <c r="AB116" s="3"/>
      <c r="AC116" s="3"/>
    </row>
    <row r="117" spans="1:29" ht="12.75">
      <c r="A117" s="5"/>
      <c r="B117" s="283"/>
      <c r="C117" s="187"/>
      <c r="D117" s="177"/>
      <c r="E117" s="188"/>
      <c r="F117" s="189"/>
      <c r="G117" s="177"/>
      <c r="H117" s="177"/>
      <c r="I117" s="177"/>
      <c r="J117" s="190"/>
      <c r="K117" s="188"/>
      <c r="L117" s="190"/>
      <c r="M117" s="186"/>
      <c r="N117" s="187"/>
      <c r="O117" s="3"/>
      <c r="P117" s="3"/>
      <c r="Q117" s="3"/>
      <c r="R117" s="3"/>
      <c r="S117" s="3"/>
      <c r="T117" s="3"/>
      <c r="U117" s="3"/>
      <c r="V117" s="3"/>
      <c r="W117" s="3"/>
      <c r="X117" s="3"/>
      <c r="Y117" s="3"/>
      <c r="Z117" s="3"/>
      <c r="AA117" s="3"/>
      <c r="AB117" s="3"/>
      <c r="AC117" s="3"/>
    </row>
    <row r="118" spans="1:29" ht="12.75">
      <c r="A118" s="5"/>
      <c r="B118" s="283"/>
      <c r="C118" s="187"/>
      <c r="D118" s="177"/>
      <c r="E118" s="188"/>
      <c r="F118" s="189"/>
      <c r="G118" s="177"/>
      <c r="H118" s="177"/>
      <c r="I118" s="177"/>
      <c r="J118" s="190"/>
      <c r="K118" s="188"/>
      <c r="L118" s="190"/>
      <c r="M118" s="186"/>
      <c r="N118" s="187"/>
      <c r="O118" s="3"/>
      <c r="P118" s="3"/>
      <c r="Q118" s="3"/>
      <c r="R118" s="3"/>
      <c r="S118" s="3"/>
      <c r="T118" s="3"/>
      <c r="U118" s="3"/>
      <c r="V118" s="3"/>
      <c r="W118" s="3"/>
      <c r="X118" s="3"/>
      <c r="Y118" s="3"/>
      <c r="Z118" s="3"/>
      <c r="AA118" s="3"/>
      <c r="AB118" s="3"/>
      <c r="AC118" s="3"/>
    </row>
    <row r="119" spans="1:29" ht="12.75">
      <c r="A119" s="5"/>
      <c r="B119" s="283"/>
      <c r="C119" s="187"/>
      <c r="D119" s="177"/>
      <c r="E119" s="188"/>
      <c r="F119" s="189"/>
      <c r="G119" s="177"/>
      <c r="H119" s="177"/>
      <c r="I119" s="177"/>
      <c r="J119" s="190"/>
      <c r="K119" s="188"/>
      <c r="L119" s="190"/>
      <c r="M119" s="186"/>
      <c r="N119" s="187"/>
      <c r="O119" s="3"/>
      <c r="P119" s="3"/>
      <c r="Q119" s="3"/>
      <c r="R119" s="3"/>
      <c r="S119" s="3"/>
      <c r="T119" s="3"/>
      <c r="U119" s="3"/>
      <c r="V119" s="3"/>
      <c r="W119" s="3"/>
      <c r="X119" s="3"/>
      <c r="Y119" s="3"/>
      <c r="Z119" s="3"/>
      <c r="AA119" s="3"/>
      <c r="AB119" s="3"/>
      <c r="AC119" s="3"/>
    </row>
    <row r="120" spans="1:29" ht="12.75">
      <c r="A120" s="5"/>
      <c r="B120" s="284"/>
      <c r="C120" s="187"/>
      <c r="D120" s="177"/>
      <c r="E120" s="188"/>
      <c r="F120" s="189"/>
      <c r="G120" s="177"/>
      <c r="H120" s="177"/>
      <c r="I120" s="177"/>
      <c r="J120" s="190"/>
      <c r="K120" s="188"/>
      <c r="L120" s="190"/>
      <c r="M120" s="186"/>
      <c r="N120" s="187"/>
      <c r="O120" s="3"/>
      <c r="P120" s="3"/>
      <c r="Q120" s="3"/>
      <c r="R120" s="3"/>
      <c r="S120" s="3"/>
      <c r="T120" s="3"/>
      <c r="U120" s="3"/>
      <c r="V120" s="3"/>
      <c r="W120" s="3"/>
      <c r="X120" s="3"/>
      <c r="Y120" s="3"/>
      <c r="Z120" s="3"/>
      <c r="AA120" s="3"/>
      <c r="AB120" s="3"/>
      <c r="AC120" s="3"/>
    </row>
    <row r="121" spans="1:29" ht="12.75">
      <c r="A121" s="3"/>
      <c r="B121" s="3"/>
      <c r="C121" s="3"/>
      <c r="D121" s="3"/>
      <c r="E121" s="3"/>
      <c r="F121" s="3"/>
      <c r="G121" s="3"/>
      <c r="H121" s="3"/>
      <c r="I121" s="3"/>
      <c r="J121" s="3"/>
      <c r="K121" s="4"/>
      <c r="L121" s="3"/>
      <c r="M121" s="3"/>
      <c r="N121" s="4"/>
      <c r="O121" s="3"/>
      <c r="P121" s="3"/>
      <c r="Q121" s="3"/>
      <c r="R121" s="3"/>
      <c r="S121" s="3"/>
      <c r="T121" s="3"/>
      <c r="U121" s="3"/>
      <c r="V121" s="3"/>
      <c r="W121" s="3"/>
      <c r="X121" s="3"/>
      <c r="Y121" s="3"/>
      <c r="Z121" s="3"/>
      <c r="AA121" s="3"/>
      <c r="AB121" s="3"/>
      <c r="AC121" s="3"/>
    </row>
    <row r="122" spans="1:29" ht="12.75">
      <c r="A122" s="3"/>
      <c r="B122" s="3"/>
      <c r="C122" s="3"/>
      <c r="D122" s="3"/>
      <c r="E122" s="3"/>
      <c r="F122" s="3"/>
      <c r="G122" s="3"/>
      <c r="H122" s="3"/>
      <c r="I122" s="3"/>
      <c r="J122" s="3"/>
      <c r="K122" s="4"/>
      <c r="L122" s="3"/>
      <c r="M122" s="3"/>
      <c r="N122" s="4"/>
      <c r="O122" s="3"/>
      <c r="P122" s="3"/>
      <c r="Q122" s="3"/>
      <c r="R122" s="3"/>
      <c r="S122" s="3"/>
      <c r="T122" s="3"/>
      <c r="U122" s="3"/>
      <c r="V122" s="3"/>
      <c r="W122" s="3"/>
      <c r="X122" s="3"/>
      <c r="Y122" s="3"/>
      <c r="Z122" s="3"/>
      <c r="AA122" s="3"/>
      <c r="AB122" s="3"/>
      <c r="AC122" s="3"/>
    </row>
    <row r="123" spans="1:29" ht="12.75">
      <c r="A123" s="3"/>
      <c r="B123" s="3"/>
      <c r="C123" s="3"/>
      <c r="D123" s="3"/>
      <c r="E123" s="3"/>
      <c r="F123" s="3"/>
      <c r="G123" s="3"/>
      <c r="H123" s="3"/>
      <c r="I123" s="3"/>
      <c r="J123" s="3"/>
      <c r="K123" s="4"/>
      <c r="L123" s="3"/>
      <c r="M123" s="3"/>
      <c r="N123" s="4"/>
      <c r="O123" s="3"/>
      <c r="P123" s="3"/>
      <c r="Q123" s="3"/>
      <c r="R123" s="3"/>
      <c r="S123" s="3"/>
      <c r="T123" s="3"/>
      <c r="U123" s="3"/>
      <c r="V123" s="3"/>
      <c r="W123" s="3"/>
      <c r="X123" s="3"/>
      <c r="Y123" s="3"/>
      <c r="Z123" s="3"/>
      <c r="AA123" s="3"/>
      <c r="AB123" s="3"/>
      <c r="AC123" s="3"/>
    </row>
    <row r="124" spans="1:29" ht="12.75">
      <c r="A124" s="3"/>
      <c r="B124" s="3"/>
      <c r="C124" s="3"/>
      <c r="D124" s="3"/>
      <c r="E124" s="3"/>
      <c r="F124" s="3"/>
      <c r="G124" s="3"/>
      <c r="H124" s="3"/>
      <c r="I124" s="3"/>
      <c r="J124" s="3"/>
      <c r="K124" s="4"/>
      <c r="L124" s="3"/>
      <c r="M124" s="3"/>
      <c r="N124" s="4"/>
      <c r="O124" s="3"/>
      <c r="P124" s="3"/>
      <c r="Q124" s="3"/>
      <c r="R124" s="3"/>
      <c r="S124" s="3"/>
      <c r="T124" s="3"/>
      <c r="U124" s="3"/>
      <c r="V124" s="3"/>
      <c r="W124" s="3"/>
      <c r="X124" s="3"/>
      <c r="Y124" s="3"/>
      <c r="Z124" s="3"/>
      <c r="AA124" s="3"/>
      <c r="AB124" s="3"/>
      <c r="AC124" s="3"/>
    </row>
    <row r="125" spans="1:29" ht="12.75">
      <c r="A125" s="3"/>
      <c r="B125" s="3"/>
      <c r="C125" s="3"/>
      <c r="D125" s="3"/>
      <c r="E125" s="3"/>
      <c r="F125" s="3"/>
      <c r="G125" s="3"/>
      <c r="H125" s="3"/>
      <c r="I125" s="3"/>
      <c r="J125" s="3"/>
      <c r="K125" s="4"/>
      <c r="L125" s="3"/>
      <c r="M125" s="3"/>
      <c r="N125" s="4"/>
      <c r="O125" s="3"/>
      <c r="P125" s="3"/>
      <c r="Q125" s="3"/>
      <c r="R125" s="3"/>
      <c r="S125" s="3"/>
      <c r="T125" s="3"/>
      <c r="U125" s="3"/>
      <c r="V125" s="3"/>
      <c r="W125" s="3"/>
      <c r="X125" s="3"/>
      <c r="Y125" s="3"/>
      <c r="Z125" s="3"/>
      <c r="AA125" s="3"/>
      <c r="AB125" s="3"/>
      <c r="AC125" s="3"/>
    </row>
    <row r="126" spans="1:29" ht="12.75">
      <c r="A126" s="3"/>
      <c r="B126" s="3"/>
      <c r="C126" s="3"/>
      <c r="D126" s="3"/>
      <c r="E126" s="3"/>
      <c r="F126" s="3"/>
      <c r="G126" s="3"/>
      <c r="H126" s="3"/>
      <c r="I126" s="3"/>
      <c r="J126" s="3"/>
      <c r="K126" s="4"/>
      <c r="L126" s="3"/>
      <c r="M126" s="3"/>
      <c r="N126" s="4"/>
      <c r="O126" s="3"/>
      <c r="P126" s="3"/>
      <c r="Q126" s="3"/>
      <c r="R126" s="3"/>
      <c r="S126" s="3"/>
      <c r="T126" s="3"/>
      <c r="U126" s="3"/>
      <c r="V126" s="3"/>
      <c r="W126" s="3"/>
      <c r="X126" s="3"/>
      <c r="Y126" s="3"/>
      <c r="Z126" s="3"/>
      <c r="AA126" s="3"/>
      <c r="AB126" s="3"/>
      <c r="AC126" s="3"/>
    </row>
    <row r="127" spans="1:29" ht="12.75">
      <c r="A127" s="3"/>
      <c r="B127" s="3"/>
      <c r="C127" s="3"/>
      <c r="D127" s="3"/>
      <c r="E127" s="3"/>
      <c r="F127" s="3"/>
      <c r="G127" s="3"/>
      <c r="H127" s="3"/>
      <c r="I127" s="3"/>
      <c r="J127" s="3"/>
      <c r="K127" s="4"/>
      <c r="L127" s="3"/>
      <c r="M127" s="3"/>
      <c r="N127" s="4"/>
      <c r="O127" s="3"/>
      <c r="P127" s="3"/>
      <c r="Q127" s="3"/>
      <c r="R127" s="3"/>
      <c r="S127" s="3"/>
      <c r="T127" s="3"/>
      <c r="U127" s="3"/>
      <c r="V127" s="3"/>
      <c r="W127" s="3"/>
      <c r="X127" s="3"/>
      <c r="Y127" s="3"/>
      <c r="Z127" s="3"/>
      <c r="AA127" s="3"/>
      <c r="AB127" s="3"/>
      <c r="AC127" s="3"/>
    </row>
    <row r="128" spans="1:29" ht="12.75">
      <c r="A128" s="3"/>
      <c r="B128" s="3"/>
      <c r="C128" s="3"/>
      <c r="D128" s="3"/>
      <c r="E128" s="3"/>
      <c r="F128" s="3"/>
      <c r="G128" s="3"/>
      <c r="H128" s="3"/>
      <c r="I128" s="3"/>
      <c r="J128" s="3"/>
      <c r="K128" s="4"/>
      <c r="L128" s="3"/>
      <c r="M128" s="3"/>
      <c r="N128" s="4"/>
      <c r="O128" s="3"/>
      <c r="P128" s="3"/>
      <c r="Q128" s="3"/>
      <c r="R128" s="3"/>
      <c r="S128" s="3"/>
      <c r="T128" s="3"/>
      <c r="U128" s="3"/>
      <c r="V128" s="3"/>
      <c r="W128" s="3"/>
      <c r="X128" s="3"/>
      <c r="Y128" s="3"/>
      <c r="Z128" s="3"/>
      <c r="AA128" s="3"/>
      <c r="AB128" s="3"/>
      <c r="AC128" s="3"/>
    </row>
    <row r="129" spans="1:29" ht="12.75">
      <c r="A129" s="3"/>
      <c r="B129" s="3"/>
      <c r="C129" s="3"/>
      <c r="D129" s="3"/>
      <c r="E129" s="3"/>
      <c r="F129" s="3"/>
      <c r="G129" s="3"/>
      <c r="H129" s="3"/>
      <c r="I129" s="3"/>
      <c r="J129" s="3"/>
      <c r="K129" s="4"/>
      <c r="L129" s="3"/>
      <c r="M129" s="3"/>
      <c r="N129" s="4"/>
      <c r="O129" s="3"/>
      <c r="P129" s="3"/>
      <c r="Q129" s="3"/>
      <c r="R129" s="3"/>
      <c r="S129" s="3"/>
      <c r="T129" s="3"/>
      <c r="U129" s="3"/>
      <c r="V129" s="3"/>
      <c r="W129" s="3"/>
      <c r="X129" s="3"/>
      <c r="Y129" s="3"/>
      <c r="Z129" s="3"/>
      <c r="AA129" s="3"/>
      <c r="AB129" s="3"/>
      <c r="AC129" s="3"/>
    </row>
    <row r="130" spans="1:29" ht="12.75">
      <c r="A130" s="3"/>
      <c r="B130" s="3"/>
      <c r="C130" s="3"/>
      <c r="D130" s="3"/>
      <c r="E130" s="3"/>
      <c r="F130" s="3"/>
      <c r="G130" s="3"/>
      <c r="H130" s="3"/>
      <c r="I130" s="3"/>
      <c r="J130" s="3"/>
      <c r="K130" s="4"/>
      <c r="L130" s="3"/>
      <c r="M130" s="3"/>
      <c r="N130" s="4"/>
      <c r="O130" s="3"/>
      <c r="P130" s="3"/>
      <c r="Q130" s="3"/>
      <c r="R130" s="3"/>
      <c r="S130" s="3"/>
      <c r="T130" s="3"/>
      <c r="U130" s="3"/>
      <c r="V130" s="3"/>
      <c r="W130" s="3"/>
      <c r="X130" s="3"/>
      <c r="Y130" s="3"/>
      <c r="Z130" s="3"/>
      <c r="AA130" s="3"/>
      <c r="AB130" s="3"/>
      <c r="AC130" s="3"/>
    </row>
    <row r="131" spans="1:29" ht="12.75">
      <c r="A131" s="3"/>
      <c r="B131" s="3"/>
      <c r="C131" s="3"/>
      <c r="D131" s="3"/>
      <c r="E131" s="3"/>
      <c r="F131" s="3"/>
      <c r="G131" s="3"/>
      <c r="H131" s="3"/>
      <c r="I131" s="3"/>
      <c r="J131" s="3"/>
      <c r="K131" s="4"/>
      <c r="L131" s="3"/>
      <c r="M131" s="3"/>
      <c r="N131" s="4"/>
      <c r="O131" s="3"/>
      <c r="P131" s="3"/>
      <c r="Q131" s="3"/>
      <c r="R131" s="3"/>
      <c r="S131" s="3"/>
      <c r="T131" s="3"/>
      <c r="U131" s="3"/>
      <c r="V131" s="3"/>
      <c r="W131" s="3"/>
      <c r="X131" s="3"/>
      <c r="Y131" s="3"/>
      <c r="Z131" s="3"/>
      <c r="AA131" s="3"/>
      <c r="AB131" s="3"/>
      <c r="AC131" s="3"/>
    </row>
    <row r="132" spans="1:29" ht="12.75">
      <c r="A132" s="3"/>
      <c r="B132" s="3"/>
      <c r="C132" s="3"/>
      <c r="D132" s="3"/>
      <c r="E132" s="3"/>
      <c r="F132" s="3"/>
      <c r="G132" s="3"/>
      <c r="H132" s="3"/>
      <c r="I132" s="3"/>
      <c r="J132" s="3"/>
      <c r="K132" s="4"/>
      <c r="L132" s="3"/>
      <c r="M132" s="3"/>
      <c r="N132" s="4"/>
      <c r="O132" s="3"/>
      <c r="P132" s="3"/>
      <c r="Q132" s="3"/>
      <c r="R132" s="3"/>
      <c r="S132" s="3"/>
      <c r="T132" s="3"/>
      <c r="U132" s="3"/>
      <c r="V132" s="3"/>
      <c r="W132" s="3"/>
      <c r="X132" s="3"/>
      <c r="Y132" s="3"/>
      <c r="Z132" s="3"/>
      <c r="AA132" s="3"/>
      <c r="AB132" s="3"/>
      <c r="AC132" s="3"/>
    </row>
    <row r="133" spans="1:29" ht="12.75">
      <c r="A133" s="3"/>
      <c r="B133" s="3"/>
      <c r="C133" s="3"/>
      <c r="D133" s="3"/>
      <c r="E133" s="3"/>
      <c r="F133" s="3"/>
      <c r="G133" s="3"/>
      <c r="H133" s="3"/>
      <c r="I133" s="3"/>
      <c r="J133" s="3"/>
      <c r="K133" s="4"/>
      <c r="L133" s="3"/>
      <c r="M133" s="3"/>
      <c r="N133" s="4"/>
      <c r="O133" s="3"/>
      <c r="P133" s="3"/>
      <c r="Q133" s="3"/>
      <c r="R133" s="3"/>
      <c r="S133" s="3"/>
      <c r="T133" s="3"/>
      <c r="U133" s="3"/>
      <c r="V133" s="3"/>
      <c r="W133" s="3"/>
      <c r="X133" s="3"/>
      <c r="Y133" s="3"/>
      <c r="Z133" s="3"/>
      <c r="AA133" s="3"/>
      <c r="AB133" s="3"/>
      <c r="AC133" s="3"/>
    </row>
    <row r="134" spans="1:29" ht="12.75">
      <c r="A134" s="3"/>
      <c r="B134" s="3"/>
      <c r="C134" s="3"/>
      <c r="D134" s="3"/>
      <c r="E134" s="3"/>
      <c r="F134" s="3"/>
      <c r="G134" s="3"/>
      <c r="H134" s="3"/>
      <c r="I134" s="3"/>
      <c r="J134" s="3"/>
      <c r="K134" s="4"/>
      <c r="L134" s="3"/>
      <c r="M134" s="3"/>
      <c r="N134" s="4"/>
      <c r="O134" s="3"/>
      <c r="P134" s="3"/>
      <c r="Q134" s="3"/>
      <c r="R134" s="3"/>
      <c r="S134" s="3"/>
      <c r="T134" s="3"/>
      <c r="U134" s="3"/>
      <c r="V134" s="3"/>
      <c r="W134" s="3"/>
      <c r="X134" s="3"/>
      <c r="Y134" s="3"/>
      <c r="Z134" s="3"/>
      <c r="AA134" s="3"/>
      <c r="AB134" s="3"/>
      <c r="AC134" s="3"/>
    </row>
    <row r="135" spans="1:29" ht="12.75">
      <c r="A135" s="3"/>
      <c r="B135" s="3"/>
      <c r="C135" s="3"/>
      <c r="D135" s="3"/>
      <c r="E135" s="3"/>
      <c r="F135" s="3"/>
      <c r="G135" s="3"/>
      <c r="H135" s="3"/>
      <c r="I135" s="3"/>
      <c r="J135" s="3"/>
      <c r="K135" s="4"/>
      <c r="L135" s="3"/>
      <c r="M135" s="3"/>
      <c r="N135" s="4"/>
      <c r="O135" s="3"/>
      <c r="P135" s="3"/>
      <c r="Q135" s="3"/>
      <c r="R135" s="3"/>
      <c r="S135" s="3"/>
      <c r="T135" s="3"/>
      <c r="U135" s="3"/>
      <c r="V135" s="3"/>
      <c r="W135" s="3"/>
      <c r="X135" s="3"/>
      <c r="Y135" s="3"/>
      <c r="Z135" s="3"/>
      <c r="AA135" s="3"/>
      <c r="AB135" s="3"/>
      <c r="AC135" s="3"/>
    </row>
    <row r="136" spans="1:29" ht="12.75">
      <c r="A136" s="3"/>
      <c r="B136" s="3"/>
      <c r="C136" s="3"/>
      <c r="D136" s="3"/>
      <c r="E136" s="3"/>
      <c r="F136" s="3"/>
      <c r="G136" s="3"/>
      <c r="H136" s="3"/>
      <c r="I136" s="3"/>
      <c r="J136" s="3"/>
      <c r="K136" s="4"/>
      <c r="L136" s="3"/>
      <c r="M136" s="3"/>
      <c r="N136" s="4"/>
      <c r="O136" s="3"/>
      <c r="P136" s="3"/>
      <c r="Q136" s="3"/>
      <c r="R136" s="3"/>
      <c r="S136" s="3"/>
      <c r="T136" s="3"/>
      <c r="U136" s="3"/>
      <c r="V136" s="3"/>
      <c r="W136" s="3"/>
      <c r="X136" s="3"/>
      <c r="Y136" s="3"/>
      <c r="Z136" s="3"/>
      <c r="AA136" s="3"/>
      <c r="AB136" s="3"/>
      <c r="AC136" s="3"/>
    </row>
    <row r="137" spans="1:29" ht="12.75">
      <c r="A137" s="3"/>
      <c r="B137" s="3"/>
      <c r="C137" s="3"/>
      <c r="D137" s="3"/>
      <c r="E137" s="3"/>
      <c r="F137" s="3"/>
      <c r="G137" s="3"/>
      <c r="H137" s="3"/>
      <c r="I137" s="3"/>
      <c r="J137" s="3"/>
      <c r="K137" s="4"/>
      <c r="L137" s="3"/>
      <c r="M137" s="3"/>
      <c r="N137" s="4"/>
      <c r="O137" s="3"/>
      <c r="P137" s="3"/>
      <c r="Q137" s="3"/>
      <c r="R137" s="3"/>
      <c r="S137" s="3"/>
      <c r="T137" s="3"/>
      <c r="U137" s="3"/>
      <c r="V137" s="3"/>
      <c r="W137" s="3"/>
      <c r="X137" s="3"/>
      <c r="Y137" s="3"/>
      <c r="Z137" s="3"/>
      <c r="AA137" s="3"/>
      <c r="AB137" s="3"/>
      <c r="AC137" s="3"/>
    </row>
    <row r="138" spans="1:29" ht="12.75">
      <c r="A138" s="3"/>
      <c r="B138" s="3"/>
      <c r="C138" s="3"/>
      <c r="D138" s="3"/>
      <c r="E138" s="3"/>
      <c r="F138" s="3"/>
      <c r="G138" s="3"/>
      <c r="H138" s="3"/>
      <c r="I138" s="3"/>
      <c r="J138" s="3"/>
      <c r="K138" s="4"/>
      <c r="L138" s="3"/>
      <c r="M138" s="3"/>
      <c r="N138" s="4"/>
      <c r="O138" s="3"/>
      <c r="P138" s="3"/>
      <c r="Q138" s="3"/>
      <c r="R138" s="3"/>
      <c r="S138" s="3"/>
      <c r="T138" s="3"/>
      <c r="U138" s="3"/>
      <c r="V138" s="3"/>
      <c r="W138" s="3"/>
      <c r="X138" s="3"/>
      <c r="Y138" s="3"/>
      <c r="Z138" s="3"/>
      <c r="AA138" s="3"/>
      <c r="AB138" s="3"/>
      <c r="AC138" s="3"/>
    </row>
    <row r="139" spans="1:29" ht="12.75">
      <c r="A139" s="3"/>
      <c r="B139" s="3"/>
      <c r="C139" s="3"/>
      <c r="D139" s="3"/>
      <c r="E139" s="3"/>
      <c r="F139" s="3"/>
      <c r="G139" s="3"/>
      <c r="H139" s="3"/>
      <c r="I139" s="3"/>
      <c r="J139" s="3"/>
      <c r="K139" s="4"/>
      <c r="L139" s="3"/>
      <c r="M139" s="3"/>
      <c r="N139" s="4"/>
      <c r="O139" s="3"/>
      <c r="P139" s="3"/>
      <c r="Q139" s="3"/>
      <c r="R139" s="3"/>
      <c r="S139" s="3"/>
      <c r="T139" s="3"/>
      <c r="U139" s="3"/>
      <c r="V139" s="3"/>
      <c r="W139" s="3"/>
      <c r="X139" s="3"/>
      <c r="Y139" s="3"/>
      <c r="Z139" s="3"/>
      <c r="AA139" s="3"/>
      <c r="AB139" s="3"/>
      <c r="AC139" s="3"/>
    </row>
    <row r="140" spans="1:29" ht="12.75">
      <c r="A140" s="3"/>
      <c r="B140" s="3"/>
      <c r="C140" s="3"/>
      <c r="D140" s="3"/>
      <c r="E140" s="3"/>
      <c r="F140" s="3"/>
      <c r="G140" s="3"/>
      <c r="H140" s="3"/>
      <c r="I140" s="3"/>
      <c r="J140" s="3"/>
      <c r="K140" s="4"/>
      <c r="L140" s="3"/>
      <c r="M140" s="3"/>
      <c r="N140" s="4"/>
      <c r="O140" s="3"/>
      <c r="P140" s="3"/>
      <c r="Q140" s="3"/>
      <c r="R140" s="3"/>
      <c r="S140" s="3"/>
      <c r="T140" s="3"/>
      <c r="U140" s="3"/>
      <c r="V140" s="3"/>
      <c r="W140" s="3"/>
      <c r="X140" s="3"/>
      <c r="Y140" s="3"/>
      <c r="Z140" s="3"/>
      <c r="AA140" s="3"/>
      <c r="AB140" s="3"/>
      <c r="AC140" s="3"/>
    </row>
    <row r="141" spans="1:29" ht="12.75">
      <c r="A141" s="3"/>
      <c r="B141" s="3"/>
      <c r="C141" s="3"/>
      <c r="D141" s="3"/>
      <c r="E141" s="3"/>
      <c r="F141" s="3"/>
      <c r="G141" s="3"/>
      <c r="H141" s="3"/>
      <c r="I141" s="3"/>
      <c r="J141" s="3"/>
      <c r="K141" s="4"/>
      <c r="L141" s="3"/>
      <c r="M141" s="3"/>
      <c r="N141" s="4"/>
      <c r="O141" s="3"/>
      <c r="P141" s="3"/>
      <c r="Q141" s="3"/>
      <c r="R141" s="3"/>
      <c r="S141" s="3"/>
      <c r="T141" s="3"/>
      <c r="U141" s="3"/>
      <c r="V141" s="3"/>
      <c r="W141" s="3"/>
      <c r="X141" s="3"/>
      <c r="Y141" s="3"/>
      <c r="Z141" s="3"/>
      <c r="AA141" s="3"/>
      <c r="AB141" s="3"/>
      <c r="AC141" s="3"/>
    </row>
    <row r="142" spans="1:29" ht="12.75">
      <c r="A142" s="3"/>
      <c r="B142" s="3"/>
      <c r="C142" s="3"/>
      <c r="D142" s="3"/>
      <c r="E142" s="3"/>
      <c r="F142" s="3"/>
      <c r="G142" s="3"/>
      <c r="H142" s="3"/>
      <c r="I142" s="3"/>
      <c r="J142" s="3"/>
      <c r="K142" s="4"/>
      <c r="L142" s="3"/>
      <c r="M142" s="3"/>
      <c r="N142" s="4"/>
      <c r="O142" s="3"/>
      <c r="P142" s="3"/>
      <c r="Q142" s="3"/>
      <c r="R142" s="3"/>
      <c r="S142" s="3"/>
      <c r="T142" s="3"/>
      <c r="U142" s="3"/>
      <c r="V142" s="3"/>
      <c r="W142" s="3"/>
      <c r="X142" s="3"/>
      <c r="Y142" s="3"/>
      <c r="Z142" s="3"/>
      <c r="AA142" s="3"/>
      <c r="AB142" s="3"/>
      <c r="AC142" s="3"/>
    </row>
    <row r="143" spans="1:29" ht="12.75">
      <c r="A143" s="3"/>
      <c r="B143" s="3"/>
      <c r="C143" s="3"/>
      <c r="D143" s="3"/>
      <c r="E143" s="3"/>
      <c r="F143" s="3"/>
      <c r="G143" s="3"/>
      <c r="H143" s="3"/>
      <c r="I143" s="3"/>
      <c r="J143" s="3"/>
      <c r="K143" s="4"/>
      <c r="L143" s="3"/>
      <c r="M143" s="3"/>
      <c r="N143" s="4"/>
      <c r="O143" s="3"/>
      <c r="P143" s="3"/>
      <c r="Q143" s="3"/>
      <c r="R143" s="3"/>
      <c r="S143" s="3"/>
      <c r="T143" s="3"/>
      <c r="U143" s="3"/>
      <c r="V143" s="3"/>
      <c r="W143" s="3"/>
      <c r="X143" s="3"/>
      <c r="Y143" s="3"/>
      <c r="Z143" s="3"/>
      <c r="AA143" s="3"/>
      <c r="AB143" s="3"/>
      <c r="AC143" s="3"/>
    </row>
    <row r="144" spans="1:29" ht="12.75">
      <c r="A144" s="3"/>
      <c r="B144" s="3"/>
      <c r="C144" s="3"/>
      <c r="D144" s="3"/>
      <c r="E144" s="3"/>
      <c r="F144" s="3"/>
      <c r="G144" s="3"/>
      <c r="H144" s="3"/>
      <c r="I144" s="3"/>
      <c r="J144" s="3"/>
      <c r="K144" s="4"/>
      <c r="L144" s="3"/>
      <c r="M144" s="3"/>
      <c r="N144" s="4"/>
      <c r="O144" s="3"/>
      <c r="P144" s="3"/>
      <c r="Q144" s="3"/>
      <c r="R144" s="3"/>
      <c r="S144" s="3"/>
      <c r="T144" s="3"/>
      <c r="U144" s="3"/>
      <c r="V144" s="3"/>
      <c r="W144" s="3"/>
      <c r="X144" s="3"/>
      <c r="Y144" s="3"/>
      <c r="Z144" s="3"/>
      <c r="AA144" s="3"/>
      <c r="AB144" s="3"/>
      <c r="AC144" s="3"/>
    </row>
    <row r="145" spans="1:29" ht="12.75">
      <c r="A145" s="3"/>
      <c r="B145" s="3"/>
      <c r="C145" s="3"/>
      <c r="D145" s="3"/>
      <c r="E145" s="3"/>
      <c r="F145" s="3"/>
      <c r="G145" s="3"/>
      <c r="H145" s="3"/>
      <c r="I145" s="3"/>
      <c r="J145" s="3"/>
      <c r="K145" s="4"/>
      <c r="L145" s="3"/>
      <c r="M145" s="3"/>
      <c r="N145" s="4"/>
      <c r="O145" s="3"/>
      <c r="P145" s="3"/>
      <c r="Q145" s="3"/>
      <c r="R145" s="3"/>
      <c r="S145" s="3"/>
      <c r="T145" s="3"/>
      <c r="U145" s="3"/>
      <c r="V145" s="3"/>
      <c r="W145" s="3"/>
      <c r="X145" s="3"/>
      <c r="Y145" s="3"/>
      <c r="Z145" s="3"/>
      <c r="AA145" s="3"/>
      <c r="AB145" s="3"/>
      <c r="AC145" s="3"/>
    </row>
    <row r="146" spans="1:29" ht="12.75">
      <c r="A146" s="3"/>
      <c r="B146" s="3"/>
      <c r="C146" s="3"/>
      <c r="D146" s="3"/>
      <c r="E146" s="3"/>
      <c r="F146" s="3"/>
      <c r="G146" s="3"/>
      <c r="H146" s="3"/>
      <c r="I146" s="3"/>
      <c r="J146" s="3"/>
      <c r="K146" s="4"/>
      <c r="L146" s="3"/>
      <c r="M146" s="3"/>
      <c r="N146" s="4"/>
      <c r="O146" s="3"/>
      <c r="P146" s="3"/>
      <c r="Q146" s="3"/>
      <c r="R146" s="3"/>
      <c r="S146" s="3"/>
      <c r="T146" s="3"/>
      <c r="U146" s="3"/>
      <c r="V146" s="3"/>
      <c r="W146" s="3"/>
      <c r="X146" s="3"/>
      <c r="Y146" s="3"/>
      <c r="Z146" s="3"/>
      <c r="AA146" s="3"/>
      <c r="AB146" s="3"/>
      <c r="AC146" s="3"/>
    </row>
    <row r="147" spans="1:29" ht="12.75">
      <c r="A147" s="3"/>
      <c r="B147" s="3"/>
      <c r="C147" s="3"/>
      <c r="D147" s="3"/>
      <c r="E147" s="3"/>
      <c r="F147" s="3"/>
      <c r="G147" s="3"/>
      <c r="H147" s="3"/>
      <c r="I147" s="3"/>
      <c r="J147" s="3"/>
      <c r="K147" s="4"/>
      <c r="L147" s="3"/>
      <c r="M147" s="3"/>
      <c r="N147" s="4"/>
      <c r="O147" s="3"/>
      <c r="P147" s="3"/>
      <c r="Q147" s="3"/>
      <c r="R147" s="3"/>
      <c r="S147" s="3"/>
      <c r="T147" s="3"/>
      <c r="U147" s="3"/>
      <c r="V147" s="3"/>
      <c r="W147" s="3"/>
      <c r="X147" s="3"/>
      <c r="Y147" s="3"/>
      <c r="Z147" s="3"/>
      <c r="AA147" s="3"/>
      <c r="AB147" s="3"/>
      <c r="AC147" s="3"/>
    </row>
    <row r="148" spans="1:29" ht="12.75">
      <c r="A148" s="3"/>
      <c r="B148" s="3"/>
      <c r="C148" s="3"/>
      <c r="D148" s="3"/>
      <c r="E148" s="3"/>
      <c r="F148" s="3"/>
      <c r="G148" s="3"/>
      <c r="H148" s="3"/>
      <c r="I148" s="3"/>
      <c r="J148" s="3"/>
      <c r="K148" s="4"/>
      <c r="L148" s="3"/>
      <c r="M148" s="3"/>
      <c r="N148" s="4"/>
      <c r="O148" s="3"/>
      <c r="P148" s="3"/>
      <c r="Q148" s="3"/>
      <c r="R148" s="3"/>
      <c r="S148" s="3"/>
      <c r="T148" s="3"/>
      <c r="U148" s="3"/>
      <c r="V148" s="3"/>
      <c r="W148" s="3"/>
      <c r="X148" s="3"/>
      <c r="Y148" s="3"/>
      <c r="Z148" s="3"/>
      <c r="AA148" s="3"/>
      <c r="AB148" s="3"/>
      <c r="AC148" s="3"/>
    </row>
    <row r="149" spans="1:29" ht="12.75">
      <c r="A149" s="3"/>
      <c r="B149" s="3"/>
      <c r="C149" s="3"/>
      <c r="D149" s="3"/>
      <c r="E149" s="3"/>
      <c r="F149" s="3"/>
      <c r="G149" s="3"/>
      <c r="H149" s="3"/>
      <c r="I149" s="3"/>
      <c r="J149" s="3"/>
      <c r="K149" s="4"/>
      <c r="L149" s="3"/>
      <c r="M149" s="3"/>
      <c r="N149" s="4"/>
      <c r="O149" s="3"/>
      <c r="P149" s="3"/>
      <c r="Q149" s="3"/>
      <c r="R149" s="3"/>
      <c r="S149" s="3"/>
      <c r="T149" s="3"/>
      <c r="U149" s="3"/>
      <c r="V149" s="3"/>
      <c r="W149" s="3"/>
      <c r="X149" s="3"/>
      <c r="Y149" s="3"/>
      <c r="Z149" s="3"/>
      <c r="AA149" s="3"/>
      <c r="AB149" s="3"/>
      <c r="AC149" s="3"/>
    </row>
    <row r="150" spans="1:29" ht="12.75">
      <c r="A150" s="3"/>
      <c r="B150" s="3"/>
      <c r="C150" s="3"/>
      <c r="D150" s="3"/>
      <c r="E150" s="3"/>
      <c r="F150" s="3"/>
      <c r="G150" s="3"/>
      <c r="H150" s="3"/>
      <c r="I150" s="3"/>
      <c r="J150" s="3"/>
      <c r="K150" s="4"/>
      <c r="L150" s="3"/>
      <c r="M150" s="3"/>
      <c r="N150" s="4"/>
      <c r="O150" s="3"/>
      <c r="P150" s="3"/>
      <c r="Q150" s="3"/>
      <c r="R150" s="3"/>
      <c r="S150" s="3"/>
      <c r="T150" s="3"/>
      <c r="U150" s="3"/>
      <c r="V150" s="3"/>
      <c r="W150" s="3"/>
      <c r="X150" s="3"/>
      <c r="Y150" s="3"/>
      <c r="Z150" s="3"/>
      <c r="AA150" s="3"/>
      <c r="AB150" s="3"/>
      <c r="AC150" s="3"/>
    </row>
    <row r="151" spans="1:29" ht="12.75">
      <c r="A151" s="3"/>
      <c r="B151" s="3"/>
      <c r="C151" s="3"/>
      <c r="D151" s="3"/>
      <c r="E151" s="3"/>
      <c r="F151" s="3"/>
      <c r="G151" s="3"/>
      <c r="H151" s="3"/>
      <c r="I151" s="3"/>
      <c r="J151" s="3"/>
      <c r="K151" s="4"/>
      <c r="L151" s="3"/>
      <c r="M151" s="3"/>
      <c r="N151" s="4"/>
      <c r="O151" s="3"/>
      <c r="P151" s="3"/>
      <c r="Q151" s="3"/>
      <c r="R151" s="3"/>
      <c r="S151" s="3"/>
      <c r="T151" s="3"/>
      <c r="U151" s="3"/>
      <c r="V151" s="3"/>
      <c r="W151" s="3"/>
      <c r="X151" s="3"/>
      <c r="Y151" s="3"/>
      <c r="Z151" s="3"/>
      <c r="AA151" s="3"/>
      <c r="AB151" s="3"/>
      <c r="AC151" s="3"/>
    </row>
    <row r="152" spans="1:29" ht="12.75">
      <c r="A152" s="3"/>
      <c r="B152" s="3"/>
      <c r="C152" s="3"/>
      <c r="D152" s="3"/>
      <c r="E152" s="3"/>
      <c r="F152" s="3"/>
      <c r="G152" s="3"/>
      <c r="H152" s="3"/>
      <c r="I152" s="3"/>
      <c r="J152" s="3"/>
      <c r="K152" s="4"/>
      <c r="L152" s="3"/>
      <c r="M152" s="3"/>
      <c r="N152" s="4"/>
      <c r="O152" s="3"/>
      <c r="P152" s="3"/>
      <c r="Q152" s="3"/>
      <c r="R152" s="3"/>
      <c r="S152" s="3"/>
      <c r="T152" s="3"/>
      <c r="U152" s="3"/>
      <c r="V152" s="3"/>
      <c r="W152" s="3"/>
      <c r="X152" s="3"/>
      <c r="Y152" s="3"/>
      <c r="Z152" s="3"/>
      <c r="AA152" s="3"/>
      <c r="AB152" s="3"/>
      <c r="AC152" s="3"/>
    </row>
    <row r="153" spans="1:29" ht="12.75">
      <c r="A153" s="3"/>
      <c r="B153" s="3"/>
      <c r="C153" s="3"/>
      <c r="D153" s="3"/>
      <c r="E153" s="3"/>
      <c r="F153" s="3"/>
      <c r="G153" s="3"/>
      <c r="H153" s="3"/>
      <c r="I153" s="3"/>
      <c r="J153" s="3"/>
      <c r="K153" s="4"/>
      <c r="L153" s="3"/>
      <c r="M153" s="3"/>
      <c r="N153" s="4"/>
      <c r="O153" s="3"/>
      <c r="P153" s="3"/>
      <c r="Q153" s="3"/>
      <c r="R153" s="3"/>
      <c r="S153" s="3"/>
      <c r="T153" s="3"/>
      <c r="U153" s="3"/>
      <c r="V153" s="3"/>
      <c r="W153" s="3"/>
      <c r="X153" s="3"/>
      <c r="Y153" s="3"/>
      <c r="Z153" s="3"/>
      <c r="AA153" s="3"/>
      <c r="AB153" s="3"/>
      <c r="AC153" s="3"/>
    </row>
    <row r="154" spans="1:29" ht="12.75">
      <c r="A154" s="3"/>
      <c r="B154" s="3"/>
      <c r="C154" s="3"/>
      <c r="D154" s="3"/>
      <c r="E154" s="3"/>
      <c r="F154" s="3"/>
      <c r="G154" s="3"/>
      <c r="H154" s="3"/>
      <c r="I154" s="3"/>
      <c r="J154" s="3"/>
      <c r="K154" s="4"/>
      <c r="L154" s="3"/>
      <c r="M154" s="3"/>
      <c r="N154" s="4"/>
      <c r="O154" s="3"/>
      <c r="P154" s="3"/>
      <c r="Q154" s="3"/>
      <c r="R154" s="3"/>
      <c r="S154" s="3"/>
      <c r="T154" s="3"/>
      <c r="U154" s="3"/>
      <c r="V154" s="3"/>
      <c r="W154" s="3"/>
      <c r="X154" s="3"/>
      <c r="Y154" s="3"/>
      <c r="Z154" s="3"/>
      <c r="AA154" s="3"/>
      <c r="AB154" s="3"/>
      <c r="AC154" s="3"/>
    </row>
    <row r="155" spans="1:29" ht="12.75">
      <c r="A155" s="3"/>
      <c r="B155" s="3"/>
      <c r="C155" s="3"/>
      <c r="D155" s="3"/>
      <c r="E155" s="3"/>
      <c r="F155" s="3"/>
      <c r="G155" s="3"/>
      <c r="H155" s="3"/>
      <c r="I155" s="3"/>
      <c r="J155" s="3"/>
      <c r="K155" s="4"/>
      <c r="L155" s="3"/>
      <c r="M155" s="3"/>
      <c r="N155" s="4"/>
      <c r="O155" s="3"/>
      <c r="P155" s="3"/>
      <c r="Q155" s="3"/>
      <c r="R155" s="3"/>
      <c r="S155" s="3"/>
      <c r="T155" s="3"/>
      <c r="U155" s="3"/>
      <c r="V155" s="3"/>
      <c r="W155" s="3"/>
      <c r="X155" s="3"/>
      <c r="Y155" s="3"/>
      <c r="Z155" s="3"/>
      <c r="AA155" s="3"/>
      <c r="AB155" s="3"/>
      <c r="AC155" s="3"/>
    </row>
    <row r="156" spans="1:29" ht="12.75">
      <c r="A156" s="3"/>
      <c r="B156" s="3"/>
      <c r="C156" s="3"/>
      <c r="D156" s="3"/>
      <c r="E156" s="3"/>
      <c r="F156" s="3"/>
      <c r="G156" s="3"/>
      <c r="H156" s="3"/>
      <c r="I156" s="3"/>
      <c r="J156" s="3"/>
      <c r="K156" s="4"/>
      <c r="L156" s="3"/>
      <c r="M156" s="3"/>
      <c r="N156" s="4"/>
      <c r="O156" s="3"/>
      <c r="P156" s="3"/>
      <c r="Q156" s="3"/>
      <c r="R156" s="3"/>
      <c r="S156" s="3"/>
      <c r="T156" s="3"/>
      <c r="U156" s="3"/>
      <c r="V156" s="3"/>
      <c r="W156" s="3"/>
      <c r="X156" s="3"/>
      <c r="Y156" s="3"/>
      <c r="Z156" s="3"/>
      <c r="AA156" s="3"/>
      <c r="AB156" s="3"/>
      <c r="AC156" s="3"/>
    </row>
    <row r="157" spans="1:29" ht="12.75">
      <c r="A157" s="3"/>
      <c r="B157" s="3"/>
      <c r="C157" s="3"/>
      <c r="D157" s="3"/>
      <c r="E157" s="3"/>
      <c r="F157" s="3"/>
      <c r="G157" s="3"/>
      <c r="H157" s="3"/>
      <c r="I157" s="3"/>
      <c r="J157" s="3"/>
      <c r="K157" s="4"/>
      <c r="L157" s="3"/>
      <c r="M157" s="3"/>
      <c r="N157" s="4"/>
      <c r="O157" s="3"/>
      <c r="P157" s="3"/>
      <c r="Q157" s="3"/>
      <c r="R157" s="3"/>
      <c r="S157" s="3"/>
      <c r="T157" s="3"/>
      <c r="U157" s="3"/>
      <c r="V157" s="3"/>
      <c r="W157" s="3"/>
      <c r="X157" s="3"/>
      <c r="Y157" s="3"/>
      <c r="Z157" s="3"/>
      <c r="AA157" s="3"/>
      <c r="AB157" s="3"/>
      <c r="AC157" s="3"/>
    </row>
    <row r="158" spans="1:29" ht="12.75">
      <c r="A158" s="3"/>
      <c r="B158" s="3"/>
      <c r="C158" s="3"/>
      <c r="D158" s="3"/>
      <c r="E158" s="3"/>
      <c r="F158" s="3"/>
      <c r="G158" s="3"/>
      <c r="H158" s="3"/>
      <c r="I158" s="3"/>
      <c r="J158" s="3"/>
      <c r="K158" s="4"/>
      <c r="L158" s="3"/>
      <c r="M158" s="3"/>
      <c r="N158" s="4"/>
      <c r="O158" s="3"/>
      <c r="P158" s="3"/>
      <c r="Q158" s="3"/>
      <c r="R158" s="3"/>
      <c r="S158" s="3"/>
      <c r="T158" s="3"/>
      <c r="U158" s="3"/>
      <c r="V158" s="3"/>
      <c r="W158" s="3"/>
      <c r="X158" s="3"/>
      <c r="Y158" s="3"/>
      <c r="Z158" s="3"/>
      <c r="AA158" s="3"/>
      <c r="AB158" s="3"/>
      <c r="AC158" s="3"/>
    </row>
    <row r="159" spans="1:29" ht="12.75">
      <c r="A159" s="3"/>
      <c r="B159" s="3"/>
      <c r="C159" s="3"/>
      <c r="D159" s="3"/>
      <c r="E159" s="3"/>
      <c r="F159" s="3"/>
      <c r="G159" s="3"/>
      <c r="H159" s="3"/>
      <c r="I159" s="3"/>
      <c r="J159" s="3"/>
      <c r="K159" s="4"/>
      <c r="L159" s="3"/>
      <c r="M159" s="3"/>
      <c r="N159" s="4"/>
      <c r="O159" s="3"/>
      <c r="P159" s="3"/>
      <c r="Q159" s="3"/>
      <c r="R159" s="3"/>
      <c r="S159" s="3"/>
      <c r="T159" s="3"/>
      <c r="U159" s="3"/>
      <c r="V159" s="3"/>
      <c r="W159" s="3"/>
      <c r="X159" s="3"/>
      <c r="Y159" s="3"/>
      <c r="Z159" s="3"/>
      <c r="AA159" s="3"/>
      <c r="AB159" s="3"/>
      <c r="AC159" s="3"/>
    </row>
    <row r="160" spans="1:29" ht="12.75">
      <c r="A160" s="3"/>
      <c r="B160" s="3"/>
      <c r="C160" s="3"/>
      <c r="D160" s="3"/>
      <c r="E160" s="3"/>
      <c r="F160" s="3"/>
      <c r="G160" s="3"/>
      <c r="H160" s="3"/>
      <c r="I160" s="3"/>
      <c r="J160" s="3"/>
      <c r="K160" s="4"/>
      <c r="L160" s="3"/>
      <c r="M160" s="3"/>
      <c r="N160" s="4"/>
      <c r="O160" s="3"/>
      <c r="P160" s="3"/>
      <c r="Q160" s="3"/>
      <c r="R160" s="3"/>
      <c r="S160" s="3"/>
      <c r="T160" s="3"/>
      <c r="U160" s="3"/>
      <c r="V160" s="3"/>
      <c r="W160" s="3"/>
      <c r="X160" s="3"/>
      <c r="Y160" s="3"/>
      <c r="Z160" s="3"/>
      <c r="AA160" s="3"/>
      <c r="AB160" s="3"/>
      <c r="AC160" s="3"/>
    </row>
    <row r="161" spans="1:29" ht="12.75">
      <c r="A161" s="3"/>
      <c r="B161" s="3"/>
      <c r="C161" s="3"/>
      <c r="D161" s="3"/>
      <c r="E161" s="3"/>
      <c r="F161" s="3"/>
      <c r="G161" s="3"/>
      <c r="H161" s="3"/>
      <c r="I161" s="3"/>
      <c r="J161" s="3"/>
      <c r="K161" s="4"/>
      <c r="L161" s="3"/>
      <c r="M161" s="3"/>
      <c r="N161" s="4"/>
      <c r="O161" s="3"/>
      <c r="P161" s="3"/>
      <c r="Q161" s="3"/>
      <c r="R161" s="3"/>
      <c r="S161" s="3"/>
      <c r="T161" s="3"/>
      <c r="U161" s="3"/>
      <c r="V161" s="3"/>
      <c r="W161" s="3"/>
      <c r="X161" s="3"/>
      <c r="Y161" s="3"/>
      <c r="Z161" s="3"/>
      <c r="AA161" s="3"/>
      <c r="AB161" s="3"/>
      <c r="AC161" s="3"/>
    </row>
    <row r="162" spans="1:29" ht="12.75">
      <c r="A162" s="3"/>
      <c r="B162" s="3"/>
      <c r="C162" s="3"/>
      <c r="D162" s="3"/>
      <c r="E162" s="3"/>
      <c r="F162" s="3"/>
      <c r="G162" s="3"/>
      <c r="H162" s="3"/>
      <c r="I162" s="3"/>
      <c r="J162" s="3"/>
      <c r="K162" s="4"/>
      <c r="L162" s="3"/>
      <c r="M162" s="3"/>
      <c r="N162" s="4"/>
      <c r="O162" s="3"/>
      <c r="P162" s="3"/>
      <c r="Q162" s="3"/>
      <c r="R162" s="3"/>
      <c r="S162" s="3"/>
      <c r="T162" s="3"/>
      <c r="U162" s="3"/>
      <c r="V162" s="3"/>
      <c r="W162" s="3"/>
      <c r="X162" s="3"/>
      <c r="Y162" s="3"/>
      <c r="Z162" s="3"/>
      <c r="AA162" s="3"/>
      <c r="AB162" s="3"/>
      <c r="AC162" s="3"/>
    </row>
    <row r="163" spans="1:29" ht="12.75">
      <c r="A163" s="3"/>
      <c r="B163" s="3"/>
      <c r="C163" s="3"/>
      <c r="D163" s="3"/>
      <c r="E163" s="3"/>
      <c r="F163" s="3"/>
      <c r="G163" s="3"/>
      <c r="H163" s="3"/>
      <c r="I163" s="3"/>
      <c r="J163" s="3"/>
      <c r="K163" s="4"/>
      <c r="L163" s="3"/>
      <c r="M163" s="3"/>
      <c r="N163" s="4"/>
      <c r="O163" s="3"/>
      <c r="P163" s="3"/>
      <c r="Q163" s="3"/>
      <c r="R163" s="3"/>
      <c r="S163" s="3"/>
      <c r="T163" s="3"/>
      <c r="U163" s="3"/>
      <c r="V163" s="3"/>
      <c r="W163" s="3"/>
      <c r="X163" s="3"/>
      <c r="Y163" s="3"/>
      <c r="Z163" s="3"/>
      <c r="AA163" s="3"/>
      <c r="AB163" s="3"/>
      <c r="AC163" s="3"/>
    </row>
    <row r="164" spans="1:29" ht="12.75">
      <c r="A164" s="3"/>
      <c r="B164" s="3"/>
      <c r="C164" s="3"/>
      <c r="D164" s="3"/>
      <c r="E164" s="3"/>
      <c r="F164" s="3"/>
      <c r="G164" s="3"/>
      <c r="H164" s="3"/>
      <c r="I164" s="3"/>
      <c r="J164" s="3"/>
      <c r="K164" s="4"/>
      <c r="L164" s="3"/>
      <c r="M164" s="3"/>
      <c r="N164" s="4"/>
      <c r="O164" s="3"/>
      <c r="P164" s="3"/>
      <c r="Q164" s="3"/>
      <c r="R164" s="3"/>
      <c r="S164" s="3"/>
      <c r="T164" s="3"/>
      <c r="U164" s="3"/>
      <c r="V164" s="3"/>
      <c r="W164" s="3"/>
      <c r="X164" s="3"/>
      <c r="Y164" s="3"/>
      <c r="Z164" s="3"/>
      <c r="AA164" s="3"/>
      <c r="AB164" s="3"/>
      <c r="AC164" s="3"/>
    </row>
    <row r="165" spans="1:29" ht="12.75">
      <c r="A165" s="3"/>
      <c r="B165" s="3"/>
      <c r="C165" s="3"/>
      <c r="D165" s="3"/>
      <c r="E165" s="3"/>
      <c r="F165" s="3"/>
      <c r="G165" s="3"/>
      <c r="H165" s="3"/>
      <c r="I165" s="3"/>
      <c r="J165" s="3"/>
      <c r="K165" s="4"/>
      <c r="L165" s="3"/>
      <c r="M165" s="3"/>
      <c r="N165" s="4"/>
      <c r="O165" s="3"/>
      <c r="P165" s="3"/>
      <c r="Q165" s="3"/>
      <c r="R165" s="3"/>
      <c r="S165" s="3"/>
      <c r="T165" s="3"/>
      <c r="U165" s="3"/>
      <c r="V165" s="3"/>
      <c r="W165" s="3"/>
      <c r="X165" s="3"/>
      <c r="Y165" s="3"/>
      <c r="Z165" s="3"/>
      <c r="AA165" s="3"/>
      <c r="AB165" s="3"/>
      <c r="AC165" s="3"/>
    </row>
    <row r="166" spans="1:29" ht="12.75">
      <c r="A166" s="3"/>
      <c r="B166" s="3"/>
      <c r="C166" s="3"/>
      <c r="D166" s="3"/>
      <c r="E166" s="3"/>
      <c r="F166" s="3"/>
      <c r="G166" s="3"/>
      <c r="H166" s="3"/>
      <c r="I166" s="3"/>
      <c r="J166" s="3"/>
      <c r="K166" s="4"/>
      <c r="L166" s="3"/>
      <c r="M166" s="3"/>
      <c r="N166" s="4"/>
      <c r="O166" s="3"/>
      <c r="P166" s="3"/>
      <c r="Q166" s="3"/>
      <c r="R166" s="3"/>
      <c r="S166" s="3"/>
      <c r="T166" s="3"/>
      <c r="U166" s="3"/>
      <c r="V166" s="3"/>
      <c r="W166" s="3"/>
      <c r="X166" s="3"/>
      <c r="Y166" s="3"/>
      <c r="Z166" s="3"/>
      <c r="AA166" s="3"/>
      <c r="AB166" s="3"/>
      <c r="AC166" s="3"/>
    </row>
    <row r="167" spans="1:29" ht="12.75">
      <c r="A167" s="3"/>
      <c r="B167" s="3"/>
      <c r="C167" s="3"/>
      <c r="D167" s="3"/>
      <c r="E167" s="3"/>
      <c r="F167" s="3"/>
      <c r="G167" s="3"/>
      <c r="H167" s="3"/>
      <c r="I167" s="3"/>
      <c r="J167" s="3"/>
      <c r="K167" s="4"/>
      <c r="L167" s="3"/>
      <c r="M167" s="3"/>
      <c r="N167" s="4"/>
      <c r="O167" s="3"/>
      <c r="P167" s="3"/>
      <c r="Q167" s="3"/>
      <c r="R167" s="3"/>
      <c r="S167" s="3"/>
      <c r="T167" s="3"/>
      <c r="U167" s="3"/>
      <c r="V167" s="3"/>
      <c r="W167" s="3"/>
      <c r="X167" s="3"/>
      <c r="Y167" s="3"/>
      <c r="Z167" s="3"/>
      <c r="AA167" s="3"/>
      <c r="AB167" s="3"/>
      <c r="AC167" s="3"/>
    </row>
    <row r="168" spans="1:29" ht="12.75">
      <c r="A168" s="3"/>
      <c r="B168" s="3"/>
      <c r="C168" s="3"/>
      <c r="D168" s="3"/>
      <c r="E168" s="3"/>
      <c r="F168" s="3"/>
      <c r="G168" s="3"/>
      <c r="H168" s="3"/>
      <c r="I168" s="3"/>
      <c r="J168" s="3"/>
      <c r="K168" s="4"/>
      <c r="L168" s="3"/>
      <c r="M168" s="3"/>
      <c r="N168" s="4"/>
      <c r="O168" s="3"/>
      <c r="P168" s="3"/>
      <c r="Q168" s="3"/>
      <c r="R168" s="3"/>
      <c r="S168" s="3"/>
      <c r="T168" s="3"/>
      <c r="U168" s="3"/>
      <c r="V168" s="3"/>
      <c r="W168" s="3"/>
      <c r="X168" s="3"/>
      <c r="Y168" s="3"/>
      <c r="Z168" s="3"/>
      <c r="AA168" s="3"/>
      <c r="AB168" s="3"/>
      <c r="AC168" s="3"/>
    </row>
    <row r="169" spans="1:29" ht="12.75">
      <c r="A169" s="3"/>
      <c r="B169" s="3"/>
      <c r="C169" s="3"/>
      <c r="D169" s="3"/>
      <c r="E169" s="3"/>
      <c r="F169" s="3"/>
      <c r="G169" s="3"/>
      <c r="H169" s="3"/>
      <c r="I169" s="3"/>
      <c r="J169" s="3"/>
      <c r="K169" s="4"/>
      <c r="L169" s="3"/>
      <c r="M169" s="3"/>
      <c r="N169" s="4"/>
      <c r="O169" s="3"/>
      <c r="P169" s="3"/>
      <c r="Q169" s="3"/>
      <c r="R169" s="3"/>
      <c r="S169" s="3"/>
      <c r="T169" s="3"/>
      <c r="U169" s="3"/>
      <c r="V169" s="3"/>
      <c r="W169" s="3"/>
      <c r="X169" s="3"/>
      <c r="Y169" s="3"/>
      <c r="Z169" s="3"/>
      <c r="AA169" s="3"/>
      <c r="AB169" s="3"/>
      <c r="AC169" s="3"/>
    </row>
    <row r="170" spans="1:29" ht="12.75">
      <c r="A170" s="3"/>
      <c r="B170" s="3"/>
      <c r="C170" s="3"/>
      <c r="D170" s="3"/>
      <c r="E170" s="3"/>
      <c r="F170" s="3"/>
      <c r="G170" s="3"/>
      <c r="H170" s="3"/>
      <c r="I170" s="3"/>
      <c r="J170" s="3"/>
      <c r="K170" s="4"/>
      <c r="L170" s="3"/>
      <c r="M170" s="3"/>
      <c r="N170" s="4"/>
      <c r="O170" s="3"/>
      <c r="P170" s="3"/>
      <c r="Q170" s="3"/>
      <c r="R170" s="3"/>
      <c r="S170" s="3"/>
      <c r="T170" s="3"/>
      <c r="U170" s="3"/>
      <c r="V170" s="3"/>
      <c r="W170" s="3"/>
      <c r="X170" s="3"/>
      <c r="Y170" s="3"/>
      <c r="Z170" s="3"/>
      <c r="AA170" s="3"/>
      <c r="AB170" s="3"/>
      <c r="AC170" s="3"/>
    </row>
    <row r="171" spans="1:29" ht="12.75">
      <c r="A171" s="3"/>
      <c r="B171" s="3"/>
      <c r="C171" s="3"/>
      <c r="D171" s="3"/>
      <c r="E171" s="3"/>
      <c r="F171" s="3"/>
      <c r="G171" s="3"/>
      <c r="H171" s="3"/>
      <c r="I171" s="3"/>
      <c r="J171" s="3"/>
      <c r="K171" s="4"/>
      <c r="L171" s="3"/>
      <c r="M171" s="3"/>
      <c r="N171" s="4"/>
      <c r="O171" s="3"/>
      <c r="P171" s="3"/>
      <c r="Q171" s="3"/>
      <c r="R171" s="3"/>
      <c r="S171" s="3"/>
      <c r="T171" s="3"/>
      <c r="U171" s="3"/>
      <c r="V171" s="3"/>
      <c r="W171" s="3"/>
      <c r="X171" s="3"/>
      <c r="Y171" s="3"/>
      <c r="Z171" s="3"/>
      <c r="AA171" s="3"/>
      <c r="AB171" s="3"/>
      <c r="AC171" s="3"/>
    </row>
    <row r="172" spans="1:29" ht="12.75">
      <c r="A172" s="3"/>
      <c r="B172" s="3"/>
      <c r="C172" s="3"/>
      <c r="D172" s="3"/>
      <c r="E172" s="3"/>
      <c r="F172" s="3"/>
      <c r="G172" s="3"/>
      <c r="H172" s="3"/>
      <c r="I172" s="3"/>
      <c r="J172" s="3"/>
      <c r="K172" s="4"/>
      <c r="L172" s="3"/>
      <c r="M172" s="3"/>
      <c r="N172" s="4"/>
      <c r="O172" s="3"/>
      <c r="P172" s="3"/>
      <c r="Q172" s="3"/>
      <c r="R172" s="3"/>
      <c r="S172" s="3"/>
      <c r="T172" s="3"/>
      <c r="U172" s="3"/>
      <c r="V172" s="3"/>
      <c r="W172" s="3"/>
      <c r="X172" s="3"/>
      <c r="Y172" s="3"/>
      <c r="Z172" s="3"/>
      <c r="AA172" s="3"/>
      <c r="AB172" s="3"/>
      <c r="AC172" s="3"/>
    </row>
    <row r="173" spans="1:29" ht="12.75">
      <c r="A173" s="3"/>
      <c r="B173" s="3"/>
      <c r="C173" s="3"/>
      <c r="D173" s="3"/>
      <c r="E173" s="3"/>
      <c r="F173" s="3"/>
      <c r="G173" s="3"/>
      <c r="H173" s="3"/>
      <c r="I173" s="3"/>
      <c r="J173" s="3"/>
      <c r="K173" s="4"/>
      <c r="L173" s="3"/>
      <c r="M173" s="3"/>
      <c r="N173" s="4"/>
      <c r="O173" s="3"/>
      <c r="P173" s="3"/>
      <c r="Q173" s="3"/>
      <c r="R173" s="3"/>
      <c r="S173" s="3"/>
      <c r="T173" s="3"/>
      <c r="U173" s="3"/>
      <c r="V173" s="3"/>
      <c r="W173" s="3"/>
      <c r="X173" s="3"/>
      <c r="Y173" s="3"/>
      <c r="Z173" s="3"/>
      <c r="AA173" s="3"/>
      <c r="AB173" s="3"/>
      <c r="AC173" s="3"/>
    </row>
    <row r="174" spans="1:29" ht="12.75">
      <c r="A174" s="3"/>
      <c r="B174" s="3"/>
      <c r="C174" s="3"/>
      <c r="D174" s="3"/>
      <c r="E174" s="3"/>
      <c r="F174" s="3"/>
      <c r="G174" s="3"/>
      <c r="H174" s="3"/>
      <c r="I174" s="3"/>
      <c r="J174" s="3"/>
      <c r="K174" s="4"/>
      <c r="L174" s="3"/>
      <c r="M174" s="3"/>
      <c r="N174" s="4"/>
      <c r="O174" s="3"/>
      <c r="P174" s="3"/>
      <c r="Q174" s="3"/>
      <c r="R174" s="3"/>
      <c r="S174" s="3"/>
      <c r="T174" s="3"/>
      <c r="U174" s="3"/>
      <c r="V174" s="3"/>
      <c r="W174" s="3"/>
      <c r="X174" s="3"/>
      <c r="Y174" s="3"/>
      <c r="Z174" s="3"/>
      <c r="AA174" s="3"/>
      <c r="AB174" s="3"/>
      <c r="AC174" s="3"/>
    </row>
    <row r="175" spans="1:29" ht="12.75">
      <c r="A175" s="3"/>
      <c r="B175" s="3"/>
      <c r="C175" s="3"/>
      <c r="D175" s="3"/>
      <c r="E175" s="3"/>
      <c r="F175" s="3"/>
      <c r="G175" s="3"/>
      <c r="H175" s="3"/>
      <c r="I175" s="3"/>
      <c r="J175" s="3"/>
      <c r="K175" s="4"/>
      <c r="L175" s="3"/>
      <c r="M175" s="3"/>
      <c r="N175" s="4"/>
      <c r="O175" s="3"/>
      <c r="P175" s="3"/>
      <c r="Q175" s="3"/>
      <c r="R175" s="3"/>
      <c r="S175" s="3"/>
      <c r="T175" s="3"/>
      <c r="U175" s="3"/>
      <c r="V175" s="3"/>
      <c r="W175" s="3"/>
      <c r="X175" s="3"/>
      <c r="Y175" s="3"/>
      <c r="Z175" s="3"/>
      <c r="AA175" s="3"/>
      <c r="AB175" s="3"/>
      <c r="AC175" s="3"/>
    </row>
    <row r="176" spans="1:29" ht="12.75">
      <c r="A176" s="3"/>
      <c r="B176" s="3"/>
      <c r="C176" s="3"/>
      <c r="D176" s="3"/>
      <c r="E176" s="3"/>
      <c r="F176" s="3"/>
      <c r="G176" s="3"/>
      <c r="H176" s="3"/>
      <c r="I176" s="3"/>
      <c r="J176" s="3"/>
      <c r="K176" s="4"/>
      <c r="L176" s="3"/>
      <c r="M176" s="3"/>
      <c r="N176" s="4"/>
      <c r="O176" s="3"/>
      <c r="P176" s="3"/>
      <c r="Q176" s="3"/>
      <c r="R176" s="3"/>
      <c r="S176" s="3"/>
      <c r="T176" s="3"/>
      <c r="U176" s="3"/>
      <c r="V176" s="3"/>
      <c r="W176" s="3"/>
      <c r="X176" s="3"/>
      <c r="Y176" s="3"/>
      <c r="Z176" s="3"/>
      <c r="AA176" s="3"/>
      <c r="AB176" s="3"/>
      <c r="AC176" s="3"/>
    </row>
    <row r="177" spans="1:29" ht="12.75">
      <c r="A177" s="3"/>
      <c r="B177" s="3"/>
      <c r="C177" s="3"/>
      <c r="D177" s="3"/>
      <c r="E177" s="3"/>
      <c r="F177" s="3"/>
      <c r="G177" s="3"/>
      <c r="H177" s="3"/>
      <c r="I177" s="3"/>
      <c r="J177" s="3"/>
      <c r="K177" s="4"/>
      <c r="L177" s="3"/>
      <c r="M177" s="3"/>
      <c r="N177" s="4"/>
      <c r="O177" s="3"/>
      <c r="P177" s="3"/>
      <c r="Q177" s="3"/>
      <c r="R177" s="3"/>
      <c r="S177" s="3"/>
      <c r="T177" s="3"/>
      <c r="U177" s="3"/>
      <c r="V177" s="3"/>
      <c r="W177" s="3"/>
      <c r="X177" s="3"/>
      <c r="Y177" s="3"/>
      <c r="Z177" s="3"/>
      <c r="AA177" s="3"/>
      <c r="AB177" s="3"/>
      <c r="AC177" s="3"/>
    </row>
    <row r="178" spans="1:29" ht="12.75">
      <c r="A178" s="3"/>
      <c r="B178" s="3"/>
      <c r="C178" s="3"/>
      <c r="D178" s="3"/>
      <c r="E178" s="3"/>
      <c r="F178" s="3"/>
      <c r="G178" s="3"/>
      <c r="H178" s="3"/>
      <c r="I178" s="3"/>
      <c r="J178" s="3"/>
      <c r="K178" s="4"/>
      <c r="L178" s="3"/>
      <c r="M178" s="3"/>
      <c r="N178" s="4"/>
      <c r="O178" s="3"/>
      <c r="P178" s="3"/>
      <c r="Q178" s="3"/>
      <c r="R178" s="3"/>
      <c r="S178" s="3"/>
      <c r="T178" s="3"/>
      <c r="U178" s="3"/>
      <c r="V178" s="3"/>
      <c r="W178" s="3"/>
      <c r="X178" s="3"/>
      <c r="Y178" s="3"/>
      <c r="Z178" s="3"/>
      <c r="AA178" s="3"/>
      <c r="AB178" s="3"/>
      <c r="AC178" s="3"/>
    </row>
    <row r="179" spans="1:29" ht="12.75">
      <c r="A179" s="3"/>
      <c r="B179" s="3"/>
      <c r="C179" s="3"/>
      <c r="D179" s="3"/>
      <c r="E179" s="3"/>
      <c r="F179" s="3"/>
      <c r="G179" s="3"/>
      <c r="H179" s="3"/>
      <c r="I179" s="3"/>
      <c r="J179" s="3"/>
      <c r="K179" s="4"/>
      <c r="L179" s="3"/>
      <c r="M179" s="3"/>
      <c r="N179" s="4"/>
      <c r="O179" s="3"/>
      <c r="P179" s="3"/>
      <c r="Q179" s="3"/>
      <c r="R179" s="3"/>
      <c r="S179" s="3"/>
      <c r="T179" s="3"/>
      <c r="U179" s="3"/>
      <c r="V179" s="3"/>
      <c r="W179" s="3"/>
      <c r="X179" s="3"/>
      <c r="Y179" s="3"/>
      <c r="Z179" s="3"/>
      <c r="AA179" s="3"/>
      <c r="AB179" s="3"/>
      <c r="AC179" s="3"/>
    </row>
    <row r="180" spans="1:29" ht="12.75">
      <c r="A180" s="3"/>
      <c r="B180" s="3"/>
      <c r="C180" s="3"/>
      <c r="D180" s="3"/>
      <c r="E180" s="3"/>
      <c r="F180" s="3"/>
      <c r="G180" s="3"/>
      <c r="H180" s="3"/>
      <c r="I180" s="3"/>
      <c r="J180" s="3"/>
      <c r="K180" s="4"/>
      <c r="L180" s="3"/>
      <c r="M180" s="3"/>
      <c r="N180" s="4"/>
      <c r="O180" s="3"/>
      <c r="P180" s="3"/>
      <c r="Q180" s="3"/>
      <c r="R180" s="3"/>
      <c r="S180" s="3"/>
      <c r="T180" s="3"/>
      <c r="U180" s="3"/>
      <c r="V180" s="3"/>
      <c r="W180" s="3"/>
      <c r="X180" s="3"/>
      <c r="Y180" s="3"/>
      <c r="Z180" s="3"/>
      <c r="AA180" s="3"/>
      <c r="AB180" s="3"/>
      <c r="AC180" s="3"/>
    </row>
    <row r="181" spans="1:29" ht="12.75">
      <c r="A181" s="3"/>
      <c r="B181" s="3"/>
      <c r="C181" s="3"/>
      <c r="D181" s="3"/>
      <c r="E181" s="3"/>
      <c r="F181" s="3"/>
      <c r="G181" s="3"/>
      <c r="H181" s="3"/>
      <c r="I181" s="3"/>
      <c r="J181" s="3"/>
      <c r="K181" s="4"/>
      <c r="L181" s="3"/>
      <c r="M181" s="3"/>
      <c r="N181" s="4"/>
      <c r="O181" s="3"/>
      <c r="P181" s="3"/>
      <c r="Q181" s="3"/>
      <c r="R181" s="3"/>
      <c r="S181" s="3"/>
      <c r="T181" s="3"/>
      <c r="U181" s="3"/>
      <c r="V181" s="3"/>
      <c r="W181" s="3"/>
      <c r="X181" s="3"/>
      <c r="Y181" s="3"/>
      <c r="Z181" s="3"/>
      <c r="AA181" s="3"/>
      <c r="AB181" s="3"/>
      <c r="AC181" s="3"/>
    </row>
    <row r="182" spans="1:29" ht="12.75">
      <c r="A182" s="3"/>
      <c r="B182" s="3"/>
      <c r="C182" s="3"/>
      <c r="D182" s="3"/>
      <c r="E182" s="3"/>
      <c r="F182" s="3"/>
      <c r="G182" s="3"/>
      <c r="H182" s="3"/>
      <c r="I182" s="3"/>
      <c r="J182" s="3"/>
      <c r="K182" s="4"/>
      <c r="L182" s="3"/>
      <c r="M182" s="3"/>
      <c r="N182" s="4"/>
      <c r="O182" s="3"/>
      <c r="P182" s="3"/>
      <c r="Q182" s="3"/>
      <c r="R182" s="3"/>
      <c r="S182" s="3"/>
      <c r="T182" s="3"/>
      <c r="U182" s="3"/>
      <c r="V182" s="3"/>
      <c r="W182" s="3"/>
      <c r="X182" s="3"/>
      <c r="Y182" s="3"/>
      <c r="Z182" s="3"/>
      <c r="AA182" s="3"/>
      <c r="AB182" s="3"/>
      <c r="AC182" s="3"/>
    </row>
    <row r="183" spans="1:29" ht="12.75">
      <c r="A183" s="3"/>
      <c r="B183" s="3"/>
      <c r="C183" s="3"/>
      <c r="D183" s="3"/>
      <c r="E183" s="3"/>
      <c r="F183" s="3"/>
      <c r="G183" s="3"/>
      <c r="H183" s="3"/>
      <c r="I183" s="3"/>
      <c r="J183" s="3"/>
      <c r="K183" s="4"/>
      <c r="L183" s="3"/>
      <c r="M183" s="3"/>
      <c r="N183" s="4"/>
      <c r="O183" s="3"/>
      <c r="P183" s="3"/>
      <c r="Q183" s="3"/>
      <c r="R183" s="3"/>
      <c r="S183" s="3"/>
      <c r="T183" s="3"/>
      <c r="U183" s="3"/>
      <c r="V183" s="3"/>
      <c r="W183" s="3"/>
      <c r="X183" s="3"/>
      <c r="Y183" s="3"/>
      <c r="Z183" s="3"/>
      <c r="AA183" s="3"/>
      <c r="AB183" s="3"/>
      <c r="AC183" s="3"/>
    </row>
    <row r="184" spans="1:29" ht="12.75">
      <c r="A184" s="3"/>
      <c r="B184" s="3"/>
      <c r="C184" s="3"/>
      <c r="D184" s="3"/>
      <c r="E184" s="3"/>
      <c r="F184" s="3"/>
      <c r="G184" s="3"/>
      <c r="H184" s="3"/>
      <c r="I184" s="3"/>
      <c r="J184" s="3"/>
      <c r="K184" s="4"/>
      <c r="L184" s="3"/>
      <c r="M184" s="3"/>
      <c r="N184" s="4"/>
      <c r="O184" s="3"/>
      <c r="P184" s="3"/>
      <c r="Q184" s="3"/>
      <c r="R184" s="3"/>
      <c r="S184" s="3"/>
      <c r="T184" s="3"/>
      <c r="U184" s="3"/>
      <c r="V184" s="3"/>
      <c r="W184" s="3"/>
      <c r="X184" s="3"/>
      <c r="Y184" s="3"/>
      <c r="Z184" s="3"/>
      <c r="AA184" s="3"/>
      <c r="AB184" s="3"/>
      <c r="AC184" s="3"/>
    </row>
    <row r="185" spans="1:29" ht="12.75">
      <c r="A185" s="3"/>
      <c r="B185" s="3"/>
      <c r="C185" s="3"/>
      <c r="D185" s="3"/>
      <c r="E185" s="3"/>
      <c r="F185" s="3"/>
      <c r="G185" s="3"/>
      <c r="H185" s="3"/>
      <c r="I185" s="3"/>
      <c r="J185" s="3"/>
      <c r="K185" s="4"/>
      <c r="L185" s="3"/>
      <c r="M185" s="3"/>
      <c r="N185" s="4"/>
      <c r="O185" s="3"/>
      <c r="P185" s="3"/>
      <c r="Q185" s="3"/>
      <c r="R185" s="3"/>
      <c r="S185" s="3"/>
      <c r="T185" s="3"/>
      <c r="U185" s="3"/>
      <c r="V185" s="3"/>
      <c r="W185" s="3"/>
      <c r="X185" s="3"/>
      <c r="Y185" s="3"/>
      <c r="Z185" s="3"/>
      <c r="AA185" s="3"/>
      <c r="AB185" s="3"/>
      <c r="AC185" s="3"/>
    </row>
    <row r="186" spans="1:29" ht="12.75">
      <c r="A186" s="3"/>
      <c r="B186" s="3"/>
      <c r="C186" s="3"/>
      <c r="D186" s="3"/>
      <c r="E186" s="3"/>
      <c r="F186" s="3"/>
      <c r="G186" s="3"/>
      <c r="H186" s="3"/>
      <c r="I186" s="3"/>
      <c r="J186" s="3"/>
      <c r="K186" s="4"/>
      <c r="L186" s="3"/>
      <c r="M186" s="3"/>
      <c r="N186" s="4"/>
      <c r="O186" s="3"/>
      <c r="P186" s="3"/>
      <c r="Q186" s="3"/>
      <c r="R186" s="3"/>
      <c r="S186" s="3"/>
      <c r="T186" s="3"/>
      <c r="U186" s="3"/>
      <c r="V186" s="3"/>
      <c r="W186" s="3"/>
      <c r="X186" s="3"/>
      <c r="Y186" s="3"/>
      <c r="Z186" s="3"/>
      <c r="AA186" s="3"/>
      <c r="AB186" s="3"/>
      <c r="AC186" s="3"/>
    </row>
    <row r="187" spans="1:29" ht="12.75">
      <c r="A187" s="3"/>
      <c r="B187" s="3"/>
      <c r="C187" s="3"/>
      <c r="D187" s="3"/>
      <c r="E187" s="3"/>
      <c r="F187" s="3"/>
      <c r="G187" s="3"/>
      <c r="H187" s="3"/>
      <c r="I187" s="3"/>
      <c r="J187" s="3"/>
      <c r="K187" s="4"/>
      <c r="L187" s="3"/>
      <c r="M187" s="3"/>
      <c r="N187" s="4"/>
      <c r="O187" s="3"/>
      <c r="P187" s="3"/>
      <c r="Q187" s="3"/>
      <c r="R187" s="3"/>
      <c r="S187" s="3"/>
      <c r="T187" s="3"/>
      <c r="U187" s="3"/>
      <c r="V187" s="3"/>
      <c r="W187" s="3"/>
      <c r="X187" s="3"/>
      <c r="Y187" s="3"/>
      <c r="Z187" s="3"/>
      <c r="AA187" s="3"/>
      <c r="AB187" s="3"/>
      <c r="AC187" s="3"/>
    </row>
    <row r="188" spans="1:29" ht="12.75">
      <c r="A188" s="3"/>
      <c r="B188" s="3"/>
      <c r="C188" s="3"/>
      <c r="D188" s="3"/>
      <c r="E188" s="3"/>
      <c r="F188" s="3"/>
      <c r="G188" s="3"/>
      <c r="H188" s="3"/>
      <c r="I188" s="3"/>
      <c r="J188" s="3"/>
      <c r="K188" s="4"/>
      <c r="L188" s="3"/>
      <c r="M188" s="3"/>
      <c r="N188" s="4"/>
      <c r="O188" s="3"/>
      <c r="P188" s="3"/>
      <c r="Q188" s="3"/>
      <c r="R188" s="3"/>
      <c r="S188" s="3"/>
      <c r="T188" s="3"/>
      <c r="U188" s="3"/>
      <c r="V188" s="3"/>
      <c r="W188" s="3"/>
      <c r="X188" s="3"/>
      <c r="Y188" s="3"/>
      <c r="Z188" s="3"/>
      <c r="AA188" s="3"/>
      <c r="AB188" s="3"/>
      <c r="AC188" s="3"/>
    </row>
    <row r="189" spans="1:29" ht="12.75">
      <c r="A189" s="3"/>
      <c r="B189" s="3"/>
      <c r="C189" s="3"/>
      <c r="D189" s="3"/>
      <c r="E189" s="3"/>
      <c r="F189" s="3"/>
      <c r="G189" s="3"/>
      <c r="H189" s="3"/>
      <c r="I189" s="3"/>
      <c r="J189" s="3"/>
      <c r="K189" s="4"/>
      <c r="L189" s="3"/>
      <c r="M189" s="3"/>
      <c r="N189" s="4"/>
      <c r="O189" s="3"/>
      <c r="P189" s="3"/>
      <c r="Q189" s="3"/>
      <c r="R189" s="3"/>
      <c r="S189" s="3"/>
      <c r="T189" s="3"/>
      <c r="U189" s="3"/>
      <c r="V189" s="3"/>
      <c r="W189" s="3"/>
      <c r="X189" s="3"/>
      <c r="Y189" s="3"/>
      <c r="Z189" s="3"/>
      <c r="AA189" s="3"/>
      <c r="AB189" s="3"/>
      <c r="AC189" s="3"/>
    </row>
    <row r="190" spans="1:29" ht="12.75">
      <c r="A190" s="3"/>
      <c r="B190" s="3"/>
      <c r="C190" s="3"/>
      <c r="D190" s="3"/>
      <c r="E190" s="3"/>
      <c r="F190" s="3"/>
      <c r="G190" s="3"/>
      <c r="H190" s="3"/>
      <c r="I190" s="3"/>
      <c r="J190" s="3"/>
      <c r="K190" s="4"/>
      <c r="L190" s="3"/>
      <c r="M190" s="3"/>
      <c r="N190" s="4"/>
      <c r="O190" s="3"/>
      <c r="P190" s="3"/>
      <c r="Q190" s="3"/>
      <c r="R190" s="3"/>
      <c r="S190" s="3"/>
      <c r="T190" s="3"/>
      <c r="U190" s="3"/>
      <c r="V190" s="3"/>
      <c r="W190" s="3"/>
      <c r="X190" s="3"/>
      <c r="Y190" s="3"/>
      <c r="Z190" s="3"/>
      <c r="AA190" s="3"/>
      <c r="AB190" s="3"/>
      <c r="AC190" s="3"/>
    </row>
    <row r="191" spans="1:29" ht="12.75">
      <c r="A191" s="3"/>
      <c r="B191" s="3"/>
      <c r="C191" s="3"/>
      <c r="D191" s="3"/>
      <c r="E191" s="3"/>
      <c r="F191" s="3"/>
      <c r="G191" s="3"/>
      <c r="H191" s="3"/>
      <c r="I191" s="3"/>
      <c r="J191" s="3"/>
      <c r="K191" s="4"/>
      <c r="L191" s="3"/>
      <c r="M191" s="3"/>
      <c r="N191" s="4"/>
      <c r="O191" s="3"/>
      <c r="P191" s="3"/>
      <c r="Q191" s="3"/>
      <c r="R191" s="3"/>
      <c r="S191" s="3"/>
      <c r="T191" s="3"/>
      <c r="U191" s="3"/>
      <c r="V191" s="3"/>
      <c r="W191" s="3"/>
      <c r="X191" s="3"/>
      <c r="Y191" s="3"/>
      <c r="Z191" s="3"/>
      <c r="AA191" s="3"/>
      <c r="AB191" s="3"/>
      <c r="AC191" s="3"/>
    </row>
    <row r="192" spans="1:29" ht="12.75">
      <c r="A192" s="3"/>
      <c r="B192" s="3"/>
      <c r="C192" s="3"/>
      <c r="D192" s="3"/>
      <c r="E192" s="3"/>
      <c r="F192" s="3"/>
      <c r="G192" s="3"/>
      <c r="H192" s="3"/>
      <c r="I192" s="3"/>
      <c r="J192" s="3"/>
      <c r="K192" s="4"/>
      <c r="L192" s="3"/>
      <c r="M192" s="3"/>
      <c r="N192" s="4"/>
      <c r="O192" s="3"/>
      <c r="P192" s="3"/>
      <c r="Q192" s="3"/>
      <c r="R192" s="3"/>
      <c r="S192" s="3"/>
      <c r="T192" s="3"/>
      <c r="U192" s="3"/>
      <c r="V192" s="3"/>
      <c r="W192" s="3"/>
      <c r="X192" s="3"/>
      <c r="Y192" s="3"/>
      <c r="Z192" s="3"/>
      <c r="AA192" s="3"/>
      <c r="AB192" s="3"/>
      <c r="AC192" s="3"/>
    </row>
    <row r="193" spans="1:29" ht="12.75">
      <c r="A193" s="3"/>
      <c r="B193" s="3"/>
      <c r="C193" s="3"/>
      <c r="D193" s="3"/>
      <c r="E193" s="3"/>
      <c r="F193" s="3"/>
      <c r="G193" s="3"/>
      <c r="H193" s="3"/>
      <c r="I193" s="3"/>
      <c r="J193" s="3"/>
      <c r="K193" s="4"/>
      <c r="L193" s="3"/>
      <c r="M193" s="3"/>
      <c r="N193" s="4"/>
      <c r="O193" s="3"/>
      <c r="P193" s="3"/>
      <c r="Q193" s="3"/>
      <c r="R193" s="3"/>
      <c r="S193" s="3"/>
      <c r="T193" s="3"/>
      <c r="U193" s="3"/>
      <c r="V193" s="3"/>
      <c r="W193" s="3"/>
      <c r="X193" s="3"/>
      <c r="Y193" s="3"/>
      <c r="Z193" s="3"/>
      <c r="AA193" s="3"/>
      <c r="AB193" s="3"/>
      <c r="AC193" s="3"/>
    </row>
    <row r="194" spans="1:29" ht="12.75">
      <c r="A194" s="3"/>
      <c r="B194" s="3"/>
      <c r="C194" s="3"/>
      <c r="D194" s="3"/>
      <c r="E194" s="3"/>
      <c r="F194" s="3"/>
      <c r="G194" s="3"/>
      <c r="H194" s="3"/>
      <c r="I194" s="3"/>
      <c r="J194" s="3"/>
      <c r="K194" s="4"/>
      <c r="L194" s="3"/>
      <c r="M194" s="3"/>
      <c r="N194" s="4"/>
      <c r="O194" s="3"/>
      <c r="P194" s="3"/>
      <c r="Q194" s="3"/>
      <c r="R194" s="3"/>
      <c r="S194" s="3"/>
      <c r="T194" s="3"/>
      <c r="U194" s="3"/>
      <c r="V194" s="3"/>
      <c r="W194" s="3"/>
      <c r="X194" s="3"/>
      <c r="Y194" s="3"/>
      <c r="Z194" s="3"/>
      <c r="AA194" s="3"/>
      <c r="AB194" s="3"/>
      <c r="AC194" s="3"/>
    </row>
    <row r="195" spans="1:29" ht="12.75">
      <c r="A195" s="3"/>
      <c r="B195" s="3"/>
      <c r="C195" s="3"/>
      <c r="D195" s="3"/>
      <c r="E195" s="3"/>
      <c r="F195" s="3"/>
      <c r="G195" s="3"/>
      <c r="H195" s="3"/>
      <c r="I195" s="3"/>
      <c r="J195" s="3"/>
      <c r="K195" s="4"/>
      <c r="L195" s="3"/>
      <c r="M195" s="3"/>
      <c r="N195" s="4"/>
      <c r="O195" s="3"/>
      <c r="P195" s="3"/>
      <c r="Q195" s="3"/>
      <c r="R195" s="3"/>
      <c r="S195" s="3"/>
      <c r="T195" s="3"/>
      <c r="U195" s="3"/>
      <c r="V195" s="3"/>
      <c r="W195" s="3"/>
      <c r="X195" s="3"/>
      <c r="Y195" s="3"/>
      <c r="Z195" s="3"/>
      <c r="AA195" s="3"/>
      <c r="AB195" s="3"/>
      <c r="AC195" s="3"/>
    </row>
    <row r="196" spans="1:29" ht="12.75">
      <c r="A196" s="3"/>
      <c r="B196" s="3"/>
      <c r="C196" s="3"/>
      <c r="D196" s="3"/>
      <c r="E196" s="3"/>
      <c r="F196" s="3"/>
      <c r="G196" s="3"/>
      <c r="H196" s="3"/>
      <c r="I196" s="3"/>
      <c r="J196" s="3"/>
      <c r="K196" s="4"/>
      <c r="L196" s="3"/>
      <c r="M196" s="3"/>
      <c r="N196" s="4"/>
      <c r="O196" s="3"/>
      <c r="P196" s="3"/>
      <c r="Q196" s="3"/>
      <c r="R196" s="3"/>
      <c r="S196" s="3"/>
      <c r="T196" s="3"/>
      <c r="U196" s="3"/>
      <c r="V196" s="3"/>
      <c r="W196" s="3"/>
      <c r="X196" s="3"/>
      <c r="Y196" s="3"/>
      <c r="Z196" s="3"/>
      <c r="AA196" s="3"/>
      <c r="AB196" s="3"/>
      <c r="AC196" s="3"/>
    </row>
    <row r="197" spans="1:29" ht="12.75">
      <c r="A197" s="3"/>
      <c r="B197" s="3"/>
      <c r="C197" s="3"/>
      <c r="D197" s="3"/>
      <c r="E197" s="3"/>
      <c r="F197" s="3"/>
      <c r="G197" s="3"/>
      <c r="H197" s="3"/>
      <c r="I197" s="3"/>
      <c r="J197" s="3"/>
      <c r="K197" s="4"/>
      <c r="L197" s="3"/>
      <c r="M197" s="3"/>
      <c r="N197" s="4"/>
      <c r="O197" s="3"/>
      <c r="P197" s="3"/>
      <c r="Q197" s="3"/>
      <c r="R197" s="3"/>
      <c r="S197" s="3"/>
      <c r="T197" s="3"/>
      <c r="U197" s="3"/>
      <c r="V197" s="3"/>
      <c r="W197" s="3"/>
      <c r="X197" s="3"/>
      <c r="Y197" s="3"/>
      <c r="Z197" s="3"/>
      <c r="AA197" s="3"/>
      <c r="AB197" s="3"/>
      <c r="AC197" s="3"/>
    </row>
    <row r="198" spans="1:29" ht="12.75">
      <c r="A198" s="3"/>
      <c r="B198" s="3"/>
      <c r="C198" s="3"/>
      <c r="D198" s="3"/>
      <c r="E198" s="3"/>
      <c r="F198" s="3"/>
      <c r="G198" s="3"/>
      <c r="H198" s="3"/>
      <c r="I198" s="3"/>
      <c r="J198" s="3"/>
      <c r="K198" s="4"/>
      <c r="L198" s="3"/>
      <c r="M198" s="3"/>
      <c r="N198" s="4"/>
      <c r="O198" s="3"/>
      <c r="P198" s="3"/>
      <c r="Q198" s="3"/>
      <c r="R198" s="3"/>
      <c r="S198" s="3"/>
      <c r="T198" s="3"/>
      <c r="U198" s="3"/>
      <c r="V198" s="3"/>
      <c r="W198" s="3"/>
      <c r="X198" s="3"/>
      <c r="Y198" s="3"/>
      <c r="Z198" s="3"/>
      <c r="AA198" s="3"/>
      <c r="AB198" s="3"/>
      <c r="AC198" s="3"/>
    </row>
    <row r="199" spans="1:29" ht="12.75">
      <c r="A199" s="3"/>
      <c r="B199" s="3"/>
      <c r="C199" s="3"/>
      <c r="D199" s="3"/>
      <c r="E199" s="3"/>
      <c r="F199" s="3"/>
      <c r="G199" s="3"/>
      <c r="H199" s="3"/>
      <c r="I199" s="3"/>
      <c r="J199" s="3"/>
      <c r="K199" s="4"/>
      <c r="L199" s="3"/>
      <c r="M199" s="3"/>
      <c r="N199" s="4"/>
      <c r="O199" s="3"/>
      <c r="P199" s="3"/>
      <c r="Q199" s="3"/>
      <c r="R199" s="3"/>
      <c r="S199" s="3"/>
      <c r="T199" s="3"/>
      <c r="U199" s="3"/>
      <c r="V199" s="3"/>
      <c r="W199" s="3"/>
      <c r="X199" s="3"/>
      <c r="Y199" s="3"/>
      <c r="Z199" s="3"/>
      <c r="AA199" s="3"/>
      <c r="AB199" s="3"/>
      <c r="AC199" s="3"/>
    </row>
    <row r="200" spans="1:29" ht="12.75">
      <c r="A200" s="3"/>
      <c r="B200" s="3"/>
      <c r="C200" s="3"/>
      <c r="D200" s="3"/>
      <c r="E200" s="3"/>
      <c r="F200" s="3"/>
      <c r="G200" s="3"/>
      <c r="H200" s="3"/>
      <c r="I200" s="3"/>
      <c r="J200" s="3"/>
      <c r="K200" s="4"/>
      <c r="L200" s="3"/>
      <c r="M200" s="3"/>
      <c r="N200" s="4"/>
      <c r="O200" s="3"/>
      <c r="P200" s="3"/>
      <c r="Q200" s="3"/>
      <c r="R200" s="3"/>
      <c r="S200" s="3"/>
      <c r="T200" s="3"/>
      <c r="U200" s="3"/>
      <c r="V200" s="3"/>
      <c r="W200" s="3"/>
      <c r="X200" s="3"/>
      <c r="Y200" s="3"/>
      <c r="Z200" s="3"/>
      <c r="AA200" s="3"/>
      <c r="AB200" s="3"/>
      <c r="AC200" s="3"/>
    </row>
    <row r="201" spans="1:29" ht="12.75">
      <c r="A201" s="3"/>
      <c r="B201" s="3"/>
      <c r="C201" s="3"/>
      <c r="D201" s="3"/>
      <c r="E201" s="3"/>
      <c r="F201" s="3"/>
      <c r="G201" s="3"/>
      <c r="H201" s="3"/>
      <c r="I201" s="3"/>
      <c r="J201" s="3"/>
      <c r="K201" s="4"/>
      <c r="L201" s="3"/>
      <c r="M201" s="3"/>
      <c r="N201" s="4"/>
      <c r="O201" s="3"/>
      <c r="P201" s="3"/>
      <c r="Q201" s="3"/>
      <c r="R201" s="3"/>
      <c r="S201" s="3"/>
      <c r="T201" s="3"/>
      <c r="U201" s="3"/>
      <c r="V201" s="3"/>
      <c r="W201" s="3"/>
      <c r="X201" s="3"/>
      <c r="Y201" s="3"/>
      <c r="Z201" s="3"/>
      <c r="AA201" s="3"/>
      <c r="AB201" s="3"/>
      <c r="AC201" s="3"/>
    </row>
    <row r="202" spans="1:29" ht="12.75">
      <c r="A202" s="3"/>
      <c r="B202" s="3"/>
      <c r="C202" s="3"/>
      <c r="D202" s="3"/>
      <c r="E202" s="3"/>
      <c r="F202" s="3"/>
      <c r="G202" s="3"/>
      <c r="H202" s="3"/>
      <c r="I202" s="3"/>
      <c r="J202" s="3"/>
      <c r="K202" s="4"/>
      <c r="L202" s="3"/>
      <c r="M202" s="3"/>
      <c r="N202" s="4"/>
      <c r="O202" s="3"/>
      <c r="P202" s="3"/>
      <c r="Q202" s="3"/>
      <c r="R202" s="3"/>
      <c r="S202" s="3"/>
      <c r="T202" s="3"/>
      <c r="U202" s="3"/>
      <c r="V202" s="3"/>
      <c r="W202" s="3"/>
      <c r="X202" s="3"/>
      <c r="Y202" s="3"/>
      <c r="Z202" s="3"/>
      <c r="AA202" s="3"/>
      <c r="AB202" s="3"/>
      <c r="AC202" s="3"/>
    </row>
    <row r="203" spans="1:29" ht="12.75">
      <c r="A203" s="3"/>
      <c r="B203" s="3"/>
      <c r="C203" s="3"/>
      <c r="D203" s="3"/>
      <c r="E203" s="3"/>
      <c r="F203" s="3"/>
      <c r="G203" s="3"/>
      <c r="H203" s="3"/>
      <c r="I203" s="3"/>
      <c r="J203" s="3"/>
      <c r="K203" s="4"/>
      <c r="L203" s="3"/>
      <c r="M203" s="3"/>
      <c r="N203" s="4"/>
      <c r="O203" s="3"/>
      <c r="P203" s="3"/>
      <c r="Q203" s="3"/>
      <c r="R203" s="3"/>
      <c r="S203" s="3"/>
      <c r="T203" s="3"/>
      <c r="U203" s="3"/>
      <c r="V203" s="3"/>
      <c r="W203" s="3"/>
      <c r="X203" s="3"/>
      <c r="Y203" s="3"/>
      <c r="Z203" s="3"/>
      <c r="AA203" s="3"/>
      <c r="AB203" s="3"/>
      <c r="AC203" s="3"/>
    </row>
    <row r="204" spans="1:29" ht="12.75">
      <c r="A204" s="3"/>
      <c r="B204" s="3"/>
      <c r="C204" s="3"/>
      <c r="D204" s="3"/>
      <c r="E204" s="3"/>
      <c r="F204" s="3"/>
      <c r="G204" s="3"/>
      <c r="H204" s="3"/>
      <c r="I204" s="3"/>
      <c r="J204" s="3"/>
      <c r="K204" s="4"/>
      <c r="L204" s="3"/>
      <c r="M204" s="3"/>
      <c r="N204" s="4"/>
      <c r="O204" s="3"/>
      <c r="P204" s="3"/>
      <c r="Q204" s="3"/>
      <c r="R204" s="3"/>
      <c r="S204" s="3"/>
      <c r="T204" s="3"/>
      <c r="U204" s="3"/>
      <c r="V204" s="3"/>
      <c r="W204" s="3"/>
      <c r="X204" s="3"/>
      <c r="Y204" s="3"/>
      <c r="Z204" s="3"/>
      <c r="AA204" s="3"/>
      <c r="AB204" s="3"/>
      <c r="AC204" s="3"/>
    </row>
    <row r="205" spans="1:29" ht="12.75">
      <c r="A205" s="3"/>
      <c r="B205" s="3"/>
      <c r="C205" s="3"/>
      <c r="D205" s="3"/>
      <c r="E205" s="3"/>
      <c r="F205" s="3"/>
      <c r="G205" s="3"/>
      <c r="H205" s="3"/>
      <c r="I205" s="3"/>
      <c r="J205" s="3"/>
      <c r="K205" s="4"/>
      <c r="L205" s="3"/>
      <c r="M205" s="3"/>
      <c r="N205" s="4"/>
      <c r="O205" s="3"/>
      <c r="P205" s="3"/>
      <c r="Q205" s="3"/>
      <c r="R205" s="3"/>
      <c r="S205" s="3"/>
      <c r="T205" s="3"/>
      <c r="U205" s="3"/>
      <c r="V205" s="3"/>
      <c r="W205" s="3"/>
      <c r="X205" s="3"/>
      <c r="Y205" s="3"/>
      <c r="Z205" s="3"/>
      <c r="AA205" s="3"/>
      <c r="AB205" s="3"/>
      <c r="AC205" s="3"/>
    </row>
    <row r="206" spans="1:29" ht="12.75">
      <c r="A206" s="3"/>
      <c r="B206" s="3"/>
      <c r="C206" s="3"/>
      <c r="D206" s="3"/>
      <c r="E206" s="3"/>
      <c r="F206" s="3"/>
      <c r="G206" s="3"/>
      <c r="H206" s="3"/>
      <c r="I206" s="3"/>
      <c r="J206" s="3"/>
      <c r="K206" s="4"/>
      <c r="L206" s="3"/>
      <c r="M206" s="3"/>
      <c r="N206" s="4"/>
      <c r="O206" s="3"/>
      <c r="P206" s="3"/>
      <c r="Q206" s="3"/>
      <c r="R206" s="3"/>
      <c r="S206" s="3"/>
      <c r="T206" s="3"/>
      <c r="U206" s="3"/>
      <c r="V206" s="3"/>
      <c r="W206" s="3"/>
      <c r="X206" s="3"/>
      <c r="Y206" s="3"/>
      <c r="Z206" s="3"/>
      <c r="AA206" s="3"/>
      <c r="AB206" s="3"/>
      <c r="AC206" s="3"/>
    </row>
    <row r="207" spans="1:29" ht="12.75">
      <c r="A207" s="3"/>
      <c r="B207" s="3"/>
      <c r="C207" s="3"/>
      <c r="D207" s="3"/>
      <c r="E207" s="3"/>
      <c r="F207" s="3"/>
      <c r="G207" s="3"/>
      <c r="H207" s="3"/>
      <c r="I207" s="3"/>
      <c r="J207" s="3"/>
      <c r="K207" s="4"/>
      <c r="L207" s="3"/>
      <c r="M207" s="3"/>
      <c r="N207" s="4"/>
      <c r="O207" s="3"/>
      <c r="P207" s="3"/>
      <c r="Q207" s="3"/>
      <c r="R207" s="3"/>
      <c r="S207" s="3"/>
      <c r="T207" s="3"/>
      <c r="U207" s="3"/>
      <c r="V207" s="3"/>
      <c r="W207" s="3"/>
      <c r="X207" s="3"/>
      <c r="Y207" s="3"/>
      <c r="Z207" s="3"/>
      <c r="AA207" s="3"/>
      <c r="AB207" s="3"/>
      <c r="AC207" s="3"/>
    </row>
    <row r="208" spans="1:29" ht="12.75">
      <c r="A208" s="3"/>
      <c r="B208" s="3"/>
      <c r="C208" s="3"/>
      <c r="D208" s="3"/>
      <c r="E208" s="3"/>
      <c r="F208" s="3"/>
      <c r="G208" s="3"/>
      <c r="H208" s="3"/>
      <c r="I208" s="3"/>
      <c r="J208" s="3"/>
      <c r="K208" s="4"/>
      <c r="L208" s="3"/>
      <c r="M208" s="3"/>
      <c r="N208" s="4"/>
      <c r="O208" s="3"/>
      <c r="P208" s="3"/>
      <c r="Q208" s="3"/>
      <c r="R208" s="3"/>
      <c r="S208" s="3"/>
      <c r="T208" s="3"/>
      <c r="U208" s="3"/>
      <c r="V208" s="3"/>
      <c r="W208" s="3"/>
      <c r="X208" s="3"/>
      <c r="Y208" s="3"/>
      <c r="Z208" s="3"/>
      <c r="AA208" s="3"/>
      <c r="AB208" s="3"/>
      <c r="AC208" s="3"/>
    </row>
    <row r="209" spans="1:29" ht="12.75">
      <c r="A209" s="3"/>
      <c r="B209" s="3"/>
      <c r="C209" s="3"/>
      <c r="D209" s="3"/>
      <c r="E209" s="3"/>
      <c r="F209" s="3"/>
      <c r="G209" s="3"/>
      <c r="H209" s="3"/>
      <c r="I209" s="3"/>
      <c r="J209" s="3"/>
      <c r="K209" s="4"/>
      <c r="L209" s="3"/>
      <c r="M209" s="3"/>
      <c r="N209" s="4"/>
      <c r="O209" s="3"/>
      <c r="P209" s="3"/>
      <c r="Q209" s="3"/>
      <c r="R209" s="3"/>
      <c r="S209" s="3"/>
      <c r="T209" s="3"/>
      <c r="U209" s="3"/>
      <c r="V209" s="3"/>
      <c r="W209" s="3"/>
      <c r="X209" s="3"/>
      <c r="Y209" s="3"/>
      <c r="Z209" s="3"/>
      <c r="AA209" s="3"/>
      <c r="AB209" s="3"/>
      <c r="AC209" s="3"/>
    </row>
    <row r="210" spans="1:29" ht="12.75">
      <c r="A210" s="3"/>
      <c r="B210" s="3"/>
      <c r="C210" s="3"/>
      <c r="D210" s="3"/>
      <c r="E210" s="3"/>
      <c r="F210" s="3"/>
      <c r="G210" s="3"/>
      <c r="H210" s="3"/>
      <c r="I210" s="3"/>
      <c r="J210" s="3"/>
      <c r="K210" s="4"/>
      <c r="L210" s="3"/>
      <c r="M210" s="3"/>
      <c r="N210" s="4"/>
      <c r="O210" s="3"/>
      <c r="P210" s="3"/>
      <c r="Q210" s="3"/>
      <c r="R210" s="3"/>
      <c r="S210" s="3"/>
      <c r="T210" s="3"/>
      <c r="U210" s="3"/>
      <c r="V210" s="3"/>
      <c r="W210" s="3"/>
      <c r="X210" s="3"/>
      <c r="Y210" s="3"/>
      <c r="Z210" s="3"/>
      <c r="AA210" s="3"/>
      <c r="AB210" s="3"/>
      <c r="AC210" s="3"/>
    </row>
    <row r="211" spans="1:29" ht="12.75">
      <c r="A211" s="3"/>
      <c r="B211" s="3"/>
      <c r="C211" s="3"/>
      <c r="D211" s="3"/>
      <c r="E211" s="3"/>
      <c r="F211" s="3"/>
      <c r="G211" s="3"/>
      <c r="H211" s="3"/>
      <c r="I211" s="3"/>
      <c r="J211" s="3"/>
      <c r="K211" s="4"/>
      <c r="L211" s="3"/>
      <c r="M211" s="3"/>
      <c r="N211" s="4"/>
      <c r="O211" s="3"/>
      <c r="P211" s="3"/>
      <c r="Q211" s="3"/>
      <c r="R211" s="3"/>
      <c r="S211" s="3"/>
      <c r="T211" s="3"/>
      <c r="U211" s="3"/>
      <c r="V211" s="3"/>
      <c r="W211" s="3"/>
      <c r="X211" s="3"/>
      <c r="Y211" s="3"/>
      <c r="Z211" s="3"/>
      <c r="AA211" s="3"/>
      <c r="AB211" s="3"/>
      <c r="AC211" s="3"/>
    </row>
    <row r="212" spans="1:29" ht="12.75">
      <c r="A212" s="3"/>
      <c r="B212" s="3"/>
      <c r="C212" s="3"/>
      <c r="D212" s="3"/>
      <c r="E212" s="3"/>
      <c r="F212" s="3"/>
      <c r="G212" s="3"/>
      <c r="H212" s="3"/>
      <c r="I212" s="3"/>
      <c r="J212" s="3"/>
      <c r="K212" s="4"/>
      <c r="L212" s="3"/>
      <c r="M212" s="3"/>
      <c r="N212" s="4"/>
      <c r="O212" s="3"/>
      <c r="P212" s="3"/>
      <c r="Q212" s="3"/>
      <c r="R212" s="3"/>
      <c r="S212" s="3"/>
      <c r="T212" s="3"/>
      <c r="U212" s="3"/>
      <c r="V212" s="3"/>
      <c r="W212" s="3"/>
      <c r="X212" s="3"/>
      <c r="Y212" s="3"/>
      <c r="Z212" s="3"/>
      <c r="AA212" s="3"/>
      <c r="AB212" s="3"/>
      <c r="AC212" s="3"/>
    </row>
    <row r="213" spans="1:29" ht="12.75">
      <c r="A213" s="3"/>
      <c r="B213" s="3"/>
      <c r="C213" s="3"/>
      <c r="D213" s="3"/>
      <c r="E213" s="3"/>
      <c r="F213" s="3"/>
      <c r="G213" s="3"/>
      <c r="H213" s="3"/>
      <c r="I213" s="3"/>
      <c r="J213" s="3"/>
      <c r="K213" s="4"/>
      <c r="L213" s="3"/>
      <c r="M213" s="3"/>
      <c r="N213" s="4"/>
      <c r="O213" s="3"/>
      <c r="P213" s="3"/>
      <c r="Q213" s="3"/>
      <c r="R213" s="3"/>
      <c r="S213" s="3"/>
      <c r="T213" s="3"/>
      <c r="U213" s="3"/>
      <c r="V213" s="3"/>
      <c r="W213" s="3"/>
      <c r="X213" s="3"/>
      <c r="Y213" s="3"/>
      <c r="Z213" s="3"/>
      <c r="AA213" s="3"/>
      <c r="AB213" s="3"/>
      <c r="AC213" s="3"/>
    </row>
    <row r="214" spans="1:29" ht="12.75">
      <c r="A214" s="3"/>
      <c r="B214" s="3"/>
      <c r="C214" s="3"/>
      <c r="D214" s="3"/>
      <c r="E214" s="3"/>
      <c r="F214" s="3"/>
      <c r="G214" s="3"/>
      <c r="H214" s="3"/>
      <c r="I214" s="3"/>
      <c r="J214" s="3"/>
      <c r="K214" s="4"/>
      <c r="L214" s="3"/>
      <c r="M214" s="3"/>
      <c r="N214" s="4"/>
      <c r="O214" s="3"/>
      <c r="P214" s="3"/>
      <c r="Q214" s="3"/>
      <c r="R214" s="3"/>
      <c r="S214" s="3"/>
      <c r="T214" s="3"/>
      <c r="U214" s="3"/>
      <c r="V214" s="3"/>
      <c r="W214" s="3"/>
      <c r="X214" s="3"/>
      <c r="Y214" s="3"/>
      <c r="Z214" s="3"/>
      <c r="AA214" s="3"/>
      <c r="AB214" s="3"/>
      <c r="AC214" s="3"/>
    </row>
    <row r="215" spans="1:29" ht="12.75">
      <c r="A215" s="3"/>
      <c r="B215" s="3"/>
      <c r="C215" s="3"/>
      <c r="D215" s="3"/>
      <c r="E215" s="3"/>
      <c r="F215" s="3"/>
      <c r="G215" s="3"/>
      <c r="H215" s="3"/>
      <c r="I215" s="3"/>
      <c r="J215" s="3"/>
      <c r="K215" s="4"/>
      <c r="L215" s="3"/>
      <c r="M215" s="3"/>
      <c r="N215" s="4"/>
      <c r="O215" s="3"/>
      <c r="P215" s="3"/>
      <c r="Q215" s="3"/>
      <c r="R215" s="3"/>
      <c r="S215" s="3"/>
      <c r="T215" s="3"/>
      <c r="U215" s="3"/>
      <c r="V215" s="3"/>
      <c r="W215" s="3"/>
      <c r="X215" s="3"/>
      <c r="Y215" s="3"/>
      <c r="Z215" s="3"/>
      <c r="AA215" s="3"/>
      <c r="AB215" s="3"/>
      <c r="AC215" s="3"/>
    </row>
    <row r="216" spans="1:29" ht="12.75">
      <c r="A216" s="3"/>
      <c r="B216" s="3"/>
      <c r="C216" s="3"/>
      <c r="D216" s="3"/>
      <c r="E216" s="3"/>
      <c r="F216" s="3"/>
      <c r="G216" s="3"/>
      <c r="H216" s="3"/>
      <c r="I216" s="3"/>
      <c r="J216" s="3"/>
      <c r="K216" s="4"/>
      <c r="L216" s="3"/>
      <c r="M216" s="3"/>
      <c r="N216" s="4"/>
      <c r="O216" s="3"/>
      <c r="P216" s="3"/>
      <c r="Q216" s="3"/>
      <c r="R216" s="3"/>
      <c r="S216" s="3"/>
      <c r="T216" s="3"/>
      <c r="U216" s="3"/>
      <c r="V216" s="3"/>
      <c r="W216" s="3"/>
      <c r="X216" s="3"/>
      <c r="Y216" s="3"/>
      <c r="Z216" s="3"/>
      <c r="AA216" s="3"/>
      <c r="AB216" s="3"/>
      <c r="AC216" s="3"/>
    </row>
    <row r="217" spans="1:29" ht="12.75">
      <c r="A217" s="3"/>
      <c r="B217" s="3"/>
      <c r="C217" s="3"/>
      <c r="D217" s="3"/>
      <c r="E217" s="3"/>
      <c r="F217" s="3"/>
      <c r="G217" s="3"/>
      <c r="H217" s="3"/>
      <c r="I217" s="3"/>
      <c r="J217" s="3"/>
      <c r="K217" s="4"/>
      <c r="L217" s="3"/>
      <c r="M217" s="3"/>
      <c r="N217" s="4"/>
      <c r="O217" s="3"/>
      <c r="P217" s="3"/>
      <c r="Q217" s="3"/>
      <c r="R217" s="3"/>
      <c r="S217" s="3"/>
      <c r="T217" s="3"/>
      <c r="U217" s="3"/>
      <c r="V217" s="3"/>
      <c r="W217" s="3"/>
      <c r="X217" s="3"/>
      <c r="Y217" s="3"/>
      <c r="Z217" s="3"/>
      <c r="AA217" s="3"/>
      <c r="AB217" s="3"/>
      <c r="AC217" s="3"/>
    </row>
    <row r="218" spans="1:29" ht="12.75">
      <c r="A218" s="3"/>
      <c r="B218" s="3"/>
      <c r="C218" s="3"/>
      <c r="D218" s="3"/>
      <c r="E218" s="3"/>
      <c r="F218" s="3"/>
      <c r="G218" s="3"/>
      <c r="H218" s="3"/>
      <c r="I218" s="3"/>
      <c r="J218" s="3"/>
      <c r="K218" s="4"/>
      <c r="L218" s="3"/>
      <c r="M218" s="3"/>
      <c r="N218" s="4"/>
      <c r="O218" s="3"/>
      <c r="P218" s="3"/>
      <c r="Q218" s="3"/>
      <c r="R218" s="3"/>
      <c r="S218" s="3"/>
      <c r="T218" s="3"/>
      <c r="U218" s="3"/>
      <c r="V218" s="3"/>
      <c r="W218" s="3"/>
      <c r="X218" s="3"/>
      <c r="Y218" s="3"/>
      <c r="Z218" s="3"/>
      <c r="AA218" s="3"/>
      <c r="AB218" s="3"/>
      <c r="AC218" s="3"/>
    </row>
    <row r="219" spans="1:29" ht="12.75">
      <c r="A219" s="3"/>
      <c r="B219" s="3"/>
      <c r="C219" s="3"/>
      <c r="D219" s="3"/>
      <c r="E219" s="3"/>
      <c r="F219" s="3"/>
      <c r="G219" s="3"/>
      <c r="H219" s="3"/>
      <c r="I219" s="3"/>
      <c r="J219" s="3"/>
      <c r="K219" s="4"/>
      <c r="L219" s="3"/>
      <c r="M219" s="3"/>
      <c r="N219" s="4"/>
      <c r="O219" s="3"/>
      <c r="P219" s="3"/>
      <c r="Q219" s="3"/>
      <c r="R219" s="3"/>
      <c r="S219" s="3"/>
      <c r="T219" s="3"/>
      <c r="U219" s="3"/>
      <c r="V219" s="3"/>
      <c r="W219" s="3"/>
      <c r="X219" s="3"/>
      <c r="Y219" s="3"/>
      <c r="Z219" s="3"/>
      <c r="AA219" s="3"/>
      <c r="AB219" s="3"/>
      <c r="AC219" s="3"/>
    </row>
    <row r="220" spans="1:29" ht="12.75">
      <c r="A220" s="3"/>
      <c r="B220" s="3"/>
      <c r="C220" s="3"/>
      <c r="D220" s="3"/>
      <c r="E220" s="3"/>
      <c r="F220" s="3"/>
      <c r="G220" s="3"/>
      <c r="H220" s="3"/>
      <c r="I220" s="3"/>
      <c r="J220" s="3"/>
      <c r="K220" s="4"/>
      <c r="L220" s="3"/>
      <c r="M220" s="3"/>
      <c r="N220" s="4"/>
      <c r="O220" s="3"/>
      <c r="P220" s="3"/>
      <c r="Q220" s="3"/>
      <c r="R220" s="3"/>
      <c r="S220" s="3"/>
      <c r="T220" s="3"/>
      <c r="U220" s="3"/>
      <c r="V220" s="3"/>
      <c r="W220" s="3"/>
      <c r="X220" s="3"/>
      <c r="Y220" s="3"/>
      <c r="Z220" s="3"/>
      <c r="AA220" s="3"/>
      <c r="AB220" s="3"/>
      <c r="AC220" s="3"/>
    </row>
    <row r="221" spans="1:29" ht="12.75">
      <c r="A221" s="3"/>
      <c r="B221" s="3"/>
      <c r="C221" s="3"/>
      <c r="D221" s="3"/>
      <c r="E221" s="3"/>
      <c r="F221" s="3"/>
      <c r="G221" s="3"/>
      <c r="H221" s="3"/>
      <c r="I221" s="3"/>
      <c r="J221" s="3"/>
      <c r="K221" s="4"/>
      <c r="L221" s="3"/>
      <c r="M221" s="3"/>
      <c r="N221" s="4"/>
      <c r="O221" s="3"/>
      <c r="P221" s="3"/>
      <c r="Q221" s="3"/>
      <c r="R221" s="3"/>
      <c r="S221" s="3"/>
      <c r="T221" s="3"/>
      <c r="U221" s="3"/>
      <c r="V221" s="3"/>
      <c r="W221" s="3"/>
      <c r="X221" s="3"/>
      <c r="Y221" s="3"/>
      <c r="Z221" s="3"/>
      <c r="AA221" s="3"/>
      <c r="AB221" s="3"/>
      <c r="AC221" s="3"/>
    </row>
    <row r="222" spans="1:29" ht="12.75">
      <c r="A222" s="3"/>
      <c r="B222" s="3"/>
      <c r="C222" s="3"/>
      <c r="D222" s="3"/>
      <c r="E222" s="3"/>
      <c r="F222" s="3"/>
      <c r="G222" s="3"/>
      <c r="H222" s="3"/>
      <c r="I222" s="3"/>
      <c r="J222" s="3"/>
      <c r="K222" s="4"/>
      <c r="L222" s="3"/>
      <c r="M222" s="3"/>
      <c r="N222" s="4"/>
      <c r="O222" s="3"/>
      <c r="P222" s="3"/>
      <c r="Q222" s="3"/>
      <c r="R222" s="3"/>
      <c r="S222" s="3"/>
      <c r="T222" s="3"/>
      <c r="U222" s="3"/>
      <c r="V222" s="3"/>
      <c r="W222" s="3"/>
      <c r="X222" s="3"/>
      <c r="Y222" s="3"/>
      <c r="Z222" s="3"/>
      <c r="AA222" s="3"/>
      <c r="AB222" s="3"/>
      <c r="AC222" s="3"/>
    </row>
    <row r="223" spans="1:29" ht="12.75">
      <c r="A223" s="3"/>
      <c r="B223" s="3"/>
      <c r="C223" s="3"/>
      <c r="D223" s="3"/>
      <c r="E223" s="3"/>
      <c r="F223" s="3"/>
      <c r="G223" s="3"/>
      <c r="H223" s="3"/>
      <c r="I223" s="3"/>
      <c r="J223" s="3"/>
      <c r="K223" s="4"/>
      <c r="L223" s="3"/>
      <c r="M223" s="3"/>
      <c r="N223" s="4"/>
      <c r="O223" s="3"/>
      <c r="P223" s="3"/>
      <c r="Q223" s="3"/>
      <c r="R223" s="3"/>
      <c r="S223" s="3"/>
      <c r="T223" s="3"/>
      <c r="U223" s="3"/>
      <c r="V223" s="3"/>
      <c r="W223" s="3"/>
      <c r="X223" s="3"/>
      <c r="Y223" s="3"/>
      <c r="Z223" s="3"/>
      <c r="AA223" s="3"/>
      <c r="AB223" s="3"/>
      <c r="AC223" s="3"/>
    </row>
    <row r="224" spans="1:29" ht="12.75">
      <c r="A224" s="3"/>
      <c r="B224" s="3"/>
      <c r="C224" s="3"/>
      <c r="D224" s="3"/>
      <c r="E224" s="3"/>
      <c r="F224" s="3"/>
      <c r="G224" s="3"/>
      <c r="H224" s="3"/>
      <c r="I224" s="3"/>
      <c r="J224" s="3"/>
      <c r="K224" s="4"/>
      <c r="L224" s="3"/>
      <c r="M224" s="3"/>
      <c r="N224" s="4"/>
      <c r="O224" s="3"/>
      <c r="P224" s="3"/>
      <c r="Q224" s="3"/>
      <c r="R224" s="3"/>
      <c r="S224" s="3"/>
      <c r="T224" s="3"/>
      <c r="U224" s="3"/>
      <c r="V224" s="3"/>
      <c r="W224" s="3"/>
      <c r="X224" s="3"/>
      <c r="Y224" s="3"/>
      <c r="Z224" s="3"/>
      <c r="AA224" s="3"/>
      <c r="AB224" s="3"/>
      <c r="AC224" s="3"/>
    </row>
    <row r="225" spans="1:29" ht="12.75">
      <c r="A225" s="3"/>
      <c r="B225" s="3"/>
      <c r="C225" s="3"/>
      <c r="D225" s="3"/>
      <c r="E225" s="3"/>
      <c r="F225" s="3"/>
      <c r="G225" s="3"/>
      <c r="H225" s="3"/>
      <c r="I225" s="3"/>
      <c r="J225" s="3"/>
      <c r="K225" s="4"/>
      <c r="L225" s="3"/>
      <c r="M225" s="3"/>
      <c r="N225" s="4"/>
      <c r="O225" s="3"/>
      <c r="P225" s="3"/>
      <c r="Q225" s="3"/>
      <c r="R225" s="3"/>
      <c r="S225" s="3"/>
      <c r="T225" s="3"/>
      <c r="U225" s="3"/>
      <c r="V225" s="3"/>
      <c r="W225" s="3"/>
      <c r="X225" s="3"/>
      <c r="Y225" s="3"/>
      <c r="Z225" s="3"/>
      <c r="AA225" s="3"/>
      <c r="AB225" s="3"/>
      <c r="AC225" s="3"/>
    </row>
    <row r="226" spans="1:29" ht="12.75">
      <c r="A226" s="3"/>
      <c r="B226" s="3"/>
      <c r="C226" s="3"/>
      <c r="D226" s="3"/>
      <c r="E226" s="3"/>
      <c r="F226" s="3"/>
      <c r="G226" s="3"/>
      <c r="H226" s="3"/>
      <c r="I226" s="3"/>
      <c r="J226" s="3"/>
      <c r="K226" s="4"/>
      <c r="L226" s="3"/>
      <c r="M226" s="3"/>
      <c r="N226" s="4"/>
      <c r="O226" s="3"/>
      <c r="P226" s="3"/>
      <c r="Q226" s="3"/>
      <c r="R226" s="3"/>
      <c r="S226" s="3"/>
      <c r="T226" s="3"/>
      <c r="U226" s="3"/>
      <c r="V226" s="3"/>
      <c r="W226" s="3"/>
      <c r="X226" s="3"/>
      <c r="Y226" s="3"/>
      <c r="Z226" s="3"/>
      <c r="AA226" s="3"/>
      <c r="AB226" s="3"/>
      <c r="AC226" s="3"/>
    </row>
    <row r="227" spans="1:29" ht="12.75">
      <c r="A227" s="3"/>
      <c r="B227" s="3"/>
      <c r="C227" s="3"/>
      <c r="D227" s="3"/>
      <c r="E227" s="3"/>
      <c r="F227" s="3"/>
      <c r="G227" s="3"/>
      <c r="H227" s="3"/>
      <c r="I227" s="3"/>
      <c r="J227" s="3"/>
      <c r="K227" s="4"/>
      <c r="L227" s="3"/>
      <c r="M227" s="3"/>
      <c r="N227" s="4"/>
      <c r="O227" s="3"/>
      <c r="P227" s="3"/>
      <c r="Q227" s="3"/>
      <c r="R227" s="3"/>
      <c r="S227" s="3"/>
      <c r="T227" s="3"/>
      <c r="U227" s="3"/>
      <c r="V227" s="3"/>
      <c r="W227" s="3"/>
      <c r="X227" s="3"/>
      <c r="Y227" s="3"/>
      <c r="Z227" s="3"/>
      <c r="AA227" s="3"/>
      <c r="AB227" s="3"/>
      <c r="AC227" s="3"/>
    </row>
    <row r="228" spans="1:29" ht="12.75">
      <c r="A228" s="3"/>
      <c r="B228" s="3"/>
      <c r="C228" s="3"/>
      <c r="D228" s="3"/>
      <c r="E228" s="3"/>
      <c r="F228" s="3"/>
      <c r="G228" s="3"/>
      <c r="H228" s="3"/>
      <c r="I228" s="3"/>
      <c r="J228" s="3"/>
      <c r="K228" s="4"/>
      <c r="L228" s="3"/>
      <c r="M228" s="3"/>
      <c r="N228" s="4"/>
      <c r="O228" s="3"/>
      <c r="P228" s="3"/>
      <c r="Q228" s="3"/>
      <c r="R228" s="3"/>
      <c r="S228" s="3"/>
      <c r="T228" s="3"/>
      <c r="U228" s="3"/>
      <c r="V228" s="3"/>
      <c r="W228" s="3"/>
      <c r="X228" s="3"/>
      <c r="Y228" s="3"/>
      <c r="Z228" s="3"/>
      <c r="AA228" s="3"/>
      <c r="AB228" s="3"/>
      <c r="AC228" s="3"/>
    </row>
    <row r="229" spans="1:29" ht="12.75">
      <c r="A229" s="3"/>
      <c r="B229" s="3"/>
      <c r="C229" s="3"/>
      <c r="D229" s="3"/>
      <c r="E229" s="3"/>
      <c r="F229" s="3"/>
      <c r="G229" s="3"/>
      <c r="H229" s="3"/>
      <c r="I229" s="3"/>
      <c r="J229" s="3"/>
      <c r="K229" s="4"/>
      <c r="L229" s="3"/>
      <c r="M229" s="3"/>
      <c r="N229" s="4"/>
      <c r="O229" s="3"/>
      <c r="P229" s="3"/>
      <c r="Q229" s="3"/>
      <c r="R229" s="3"/>
      <c r="S229" s="3"/>
      <c r="T229" s="3"/>
      <c r="U229" s="3"/>
      <c r="V229" s="3"/>
      <c r="W229" s="3"/>
      <c r="X229" s="3"/>
      <c r="Y229" s="3"/>
      <c r="Z229" s="3"/>
      <c r="AA229" s="3"/>
      <c r="AB229" s="3"/>
      <c r="AC229" s="3"/>
    </row>
    <row r="230" spans="1:29" ht="12.75">
      <c r="A230" s="3"/>
      <c r="B230" s="3"/>
      <c r="C230" s="3"/>
      <c r="D230" s="3"/>
      <c r="E230" s="3"/>
      <c r="F230" s="3"/>
      <c r="G230" s="3"/>
      <c r="H230" s="3"/>
      <c r="I230" s="3"/>
      <c r="J230" s="3"/>
      <c r="K230" s="4"/>
      <c r="L230" s="3"/>
      <c r="M230" s="3"/>
      <c r="N230" s="4"/>
      <c r="O230" s="3"/>
      <c r="P230" s="3"/>
      <c r="Q230" s="3"/>
      <c r="R230" s="3"/>
      <c r="S230" s="3"/>
      <c r="T230" s="3"/>
      <c r="U230" s="3"/>
      <c r="V230" s="3"/>
      <c r="W230" s="3"/>
      <c r="X230" s="3"/>
      <c r="Y230" s="3"/>
      <c r="Z230" s="3"/>
      <c r="AA230" s="3"/>
      <c r="AB230" s="3"/>
      <c r="AC230" s="3"/>
    </row>
    <row r="231" spans="1:29" ht="12.75">
      <c r="A231" s="3"/>
      <c r="B231" s="3"/>
      <c r="C231" s="3"/>
      <c r="D231" s="3"/>
      <c r="E231" s="3"/>
      <c r="F231" s="3"/>
      <c r="G231" s="3"/>
      <c r="H231" s="3"/>
      <c r="I231" s="3"/>
      <c r="J231" s="3"/>
      <c r="K231" s="4"/>
      <c r="L231" s="3"/>
      <c r="M231" s="3"/>
      <c r="N231" s="4"/>
      <c r="O231" s="3"/>
      <c r="P231" s="3"/>
      <c r="Q231" s="3"/>
      <c r="R231" s="3"/>
      <c r="S231" s="3"/>
      <c r="T231" s="3"/>
      <c r="U231" s="3"/>
      <c r="V231" s="3"/>
      <c r="W231" s="3"/>
      <c r="X231" s="3"/>
      <c r="Y231" s="3"/>
      <c r="Z231" s="3"/>
      <c r="AA231" s="3"/>
      <c r="AB231" s="3"/>
      <c r="AC231" s="3"/>
    </row>
    <row r="232" spans="1:29" ht="12.75">
      <c r="A232" s="3"/>
      <c r="B232" s="3"/>
      <c r="C232" s="3"/>
      <c r="D232" s="3"/>
      <c r="E232" s="3"/>
      <c r="F232" s="3"/>
      <c r="G232" s="3"/>
      <c r="H232" s="3"/>
      <c r="I232" s="3"/>
      <c r="J232" s="3"/>
      <c r="K232" s="4"/>
      <c r="L232" s="3"/>
      <c r="M232" s="3"/>
      <c r="N232" s="4"/>
      <c r="O232" s="3"/>
      <c r="P232" s="3"/>
      <c r="Q232" s="3"/>
      <c r="R232" s="3"/>
      <c r="S232" s="3"/>
      <c r="T232" s="3"/>
      <c r="U232" s="3"/>
      <c r="V232" s="3"/>
      <c r="W232" s="3"/>
      <c r="X232" s="3"/>
      <c r="Y232" s="3"/>
      <c r="Z232" s="3"/>
      <c r="AA232" s="3"/>
      <c r="AB232" s="3"/>
      <c r="AC232" s="3"/>
    </row>
    <row r="233" spans="1:29" ht="12.75">
      <c r="A233" s="3"/>
      <c r="B233" s="3"/>
      <c r="C233" s="3"/>
      <c r="D233" s="3"/>
      <c r="E233" s="3"/>
      <c r="F233" s="3"/>
      <c r="G233" s="3"/>
      <c r="H233" s="3"/>
      <c r="I233" s="3"/>
      <c r="J233" s="3"/>
      <c r="K233" s="4"/>
      <c r="L233" s="3"/>
      <c r="M233" s="3"/>
      <c r="N233" s="4"/>
      <c r="O233" s="3"/>
      <c r="P233" s="3"/>
      <c r="Q233" s="3"/>
      <c r="R233" s="3"/>
      <c r="S233" s="3"/>
      <c r="T233" s="3"/>
      <c r="U233" s="3"/>
      <c r="V233" s="3"/>
      <c r="W233" s="3"/>
      <c r="X233" s="3"/>
      <c r="Y233" s="3"/>
      <c r="Z233" s="3"/>
      <c r="AA233" s="3"/>
      <c r="AB233" s="3"/>
      <c r="AC233" s="3"/>
    </row>
    <row r="234" spans="1:29" ht="12.75">
      <c r="A234" s="3"/>
      <c r="B234" s="3"/>
      <c r="C234" s="3"/>
      <c r="D234" s="3"/>
      <c r="E234" s="3"/>
      <c r="F234" s="3"/>
      <c r="G234" s="3"/>
      <c r="H234" s="3"/>
      <c r="I234" s="3"/>
      <c r="J234" s="3"/>
      <c r="K234" s="4"/>
      <c r="L234" s="3"/>
      <c r="M234" s="3"/>
      <c r="N234" s="4"/>
      <c r="O234" s="3"/>
      <c r="P234" s="3"/>
      <c r="Q234" s="3"/>
      <c r="R234" s="3"/>
      <c r="S234" s="3"/>
      <c r="T234" s="3"/>
      <c r="U234" s="3"/>
      <c r="V234" s="3"/>
      <c r="W234" s="3"/>
      <c r="X234" s="3"/>
      <c r="Y234" s="3"/>
      <c r="Z234" s="3"/>
      <c r="AA234" s="3"/>
      <c r="AB234" s="3"/>
      <c r="AC234" s="3"/>
    </row>
    <row r="235" spans="1:29" ht="12.75">
      <c r="A235" s="3"/>
      <c r="B235" s="3"/>
      <c r="C235" s="3"/>
      <c r="D235" s="3"/>
      <c r="E235" s="3"/>
      <c r="F235" s="3"/>
      <c r="G235" s="3"/>
      <c r="H235" s="3"/>
      <c r="I235" s="3"/>
      <c r="J235" s="3"/>
      <c r="K235" s="4"/>
      <c r="L235" s="3"/>
      <c r="M235" s="3"/>
      <c r="N235" s="4"/>
      <c r="O235" s="3"/>
      <c r="P235" s="3"/>
      <c r="Q235" s="3"/>
      <c r="R235" s="3"/>
      <c r="S235" s="3"/>
      <c r="T235" s="3"/>
      <c r="U235" s="3"/>
      <c r="V235" s="3"/>
      <c r="W235" s="3"/>
      <c r="X235" s="3"/>
      <c r="Y235" s="3"/>
      <c r="Z235" s="3"/>
      <c r="AA235" s="3"/>
      <c r="AB235" s="3"/>
      <c r="AC235" s="3"/>
    </row>
    <row r="236" spans="1:29" ht="12.75">
      <c r="A236" s="3"/>
      <c r="B236" s="3"/>
      <c r="C236" s="3"/>
      <c r="D236" s="3"/>
      <c r="E236" s="3"/>
      <c r="F236" s="3"/>
      <c r="G236" s="3"/>
      <c r="H236" s="3"/>
      <c r="I236" s="3"/>
      <c r="J236" s="3"/>
      <c r="K236" s="4"/>
      <c r="L236" s="3"/>
      <c r="M236" s="3"/>
      <c r="N236" s="4"/>
      <c r="O236" s="3"/>
      <c r="P236" s="3"/>
      <c r="Q236" s="3"/>
      <c r="R236" s="3"/>
      <c r="S236" s="3"/>
      <c r="T236" s="3"/>
      <c r="U236" s="3"/>
      <c r="V236" s="3"/>
      <c r="W236" s="3"/>
      <c r="X236" s="3"/>
      <c r="Y236" s="3"/>
      <c r="Z236" s="3"/>
      <c r="AA236" s="3"/>
      <c r="AB236" s="3"/>
      <c r="AC236" s="3"/>
    </row>
    <row r="237" spans="1:29" ht="12.75">
      <c r="A237" s="3"/>
      <c r="B237" s="3"/>
      <c r="C237" s="3"/>
      <c r="D237" s="3"/>
      <c r="E237" s="3"/>
      <c r="F237" s="3"/>
      <c r="G237" s="3"/>
      <c r="H237" s="3"/>
      <c r="I237" s="3"/>
      <c r="J237" s="3"/>
      <c r="K237" s="4"/>
      <c r="L237" s="3"/>
      <c r="M237" s="3"/>
      <c r="N237" s="4"/>
      <c r="O237" s="3"/>
      <c r="P237" s="3"/>
      <c r="Q237" s="3"/>
      <c r="R237" s="3"/>
      <c r="S237" s="3"/>
      <c r="T237" s="3"/>
      <c r="U237" s="3"/>
      <c r="V237" s="3"/>
      <c r="W237" s="3"/>
      <c r="X237" s="3"/>
      <c r="Y237" s="3"/>
      <c r="Z237" s="3"/>
      <c r="AA237" s="3"/>
      <c r="AB237" s="3"/>
      <c r="AC237" s="3"/>
    </row>
    <row r="238" spans="1:29" ht="12.75">
      <c r="A238" s="3"/>
      <c r="B238" s="3"/>
      <c r="C238" s="3"/>
      <c r="D238" s="3"/>
      <c r="E238" s="3"/>
      <c r="F238" s="3"/>
      <c r="G238" s="3"/>
      <c r="H238" s="3"/>
      <c r="I238" s="3"/>
      <c r="J238" s="3"/>
      <c r="K238" s="4"/>
      <c r="L238" s="3"/>
      <c r="M238" s="3"/>
      <c r="N238" s="4"/>
      <c r="O238" s="3"/>
      <c r="P238" s="3"/>
      <c r="Q238" s="3"/>
      <c r="R238" s="3"/>
      <c r="S238" s="3"/>
      <c r="T238" s="3"/>
      <c r="U238" s="3"/>
      <c r="V238" s="3"/>
      <c r="W238" s="3"/>
      <c r="X238" s="3"/>
      <c r="Y238" s="3"/>
      <c r="Z238" s="3"/>
      <c r="AA238" s="3"/>
      <c r="AB238" s="3"/>
      <c r="AC238" s="3"/>
    </row>
    <row r="239" spans="1:29" ht="12.75">
      <c r="A239" s="3"/>
      <c r="B239" s="3"/>
      <c r="C239" s="3"/>
      <c r="D239" s="3"/>
      <c r="E239" s="3"/>
      <c r="F239" s="3"/>
      <c r="G239" s="3"/>
      <c r="H239" s="3"/>
      <c r="I239" s="3"/>
      <c r="J239" s="3"/>
      <c r="K239" s="4"/>
      <c r="L239" s="3"/>
      <c r="M239" s="3"/>
      <c r="N239" s="4"/>
      <c r="O239" s="3"/>
      <c r="P239" s="3"/>
      <c r="Q239" s="3"/>
      <c r="R239" s="3"/>
      <c r="S239" s="3"/>
      <c r="T239" s="3"/>
      <c r="U239" s="3"/>
      <c r="V239" s="3"/>
      <c r="W239" s="3"/>
      <c r="X239" s="3"/>
      <c r="Y239" s="3"/>
      <c r="Z239" s="3"/>
      <c r="AA239" s="3"/>
      <c r="AB239" s="3"/>
      <c r="AC239" s="3"/>
    </row>
    <row r="240" spans="1:29" ht="12.75">
      <c r="A240" s="3"/>
      <c r="B240" s="3"/>
      <c r="C240" s="3"/>
      <c r="D240" s="3"/>
      <c r="E240" s="3"/>
      <c r="F240" s="3"/>
      <c r="G240" s="3"/>
      <c r="H240" s="3"/>
      <c r="I240" s="3"/>
      <c r="J240" s="3"/>
      <c r="K240" s="4"/>
      <c r="L240" s="3"/>
      <c r="M240" s="3"/>
      <c r="N240" s="4"/>
      <c r="O240" s="3"/>
      <c r="P240" s="3"/>
      <c r="Q240" s="3"/>
      <c r="R240" s="3"/>
      <c r="S240" s="3"/>
      <c r="T240" s="3"/>
      <c r="U240" s="3"/>
      <c r="V240" s="3"/>
      <c r="W240" s="3"/>
      <c r="X240" s="3"/>
      <c r="Y240" s="3"/>
      <c r="Z240" s="3"/>
      <c r="AA240" s="3"/>
      <c r="AB240" s="3"/>
      <c r="AC240" s="3"/>
    </row>
    <row r="241" spans="1:29" ht="12.75">
      <c r="A241" s="3"/>
      <c r="B241" s="3"/>
      <c r="C241" s="3"/>
      <c r="D241" s="3"/>
      <c r="E241" s="3"/>
      <c r="F241" s="3"/>
      <c r="G241" s="3"/>
      <c r="H241" s="3"/>
      <c r="I241" s="3"/>
      <c r="J241" s="3"/>
      <c r="K241" s="4"/>
      <c r="L241" s="3"/>
      <c r="M241" s="3"/>
      <c r="N241" s="4"/>
      <c r="O241" s="3"/>
      <c r="P241" s="3"/>
      <c r="Q241" s="3"/>
      <c r="R241" s="3"/>
      <c r="S241" s="3"/>
      <c r="T241" s="3"/>
      <c r="U241" s="3"/>
      <c r="V241" s="3"/>
      <c r="W241" s="3"/>
      <c r="X241" s="3"/>
      <c r="Y241" s="3"/>
      <c r="Z241" s="3"/>
      <c r="AA241" s="3"/>
      <c r="AB241" s="3"/>
      <c r="AC241" s="3"/>
    </row>
    <row r="242" spans="1:29" ht="12.75">
      <c r="A242" s="3"/>
      <c r="B242" s="3"/>
      <c r="C242" s="3"/>
      <c r="D242" s="3"/>
      <c r="E242" s="3"/>
      <c r="F242" s="3"/>
      <c r="G242" s="3"/>
      <c r="H242" s="3"/>
      <c r="I242" s="3"/>
      <c r="J242" s="3"/>
      <c r="K242" s="4"/>
      <c r="L242" s="3"/>
      <c r="M242" s="3"/>
      <c r="N242" s="4"/>
      <c r="O242" s="3"/>
      <c r="P242" s="3"/>
      <c r="Q242" s="3"/>
      <c r="R242" s="3"/>
      <c r="S242" s="3"/>
      <c r="T242" s="3"/>
      <c r="U242" s="3"/>
      <c r="V242" s="3"/>
      <c r="W242" s="3"/>
      <c r="X242" s="3"/>
      <c r="Y242" s="3"/>
      <c r="Z242" s="3"/>
      <c r="AA242" s="3"/>
      <c r="AB242" s="3"/>
      <c r="AC242" s="3"/>
    </row>
    <row r="243" spans="1:29" ht="12.75">
      <c r="A243" s="3"/>
      <c r="B243" s="3"/>
      <c r="C243" s="3"/>
      <c r="D243" s="3"/>
      <c r="E243" s="3"/>
      <c r="F243" s="3"/>
      <c r="G243" s="3"/>
      <c r="H243" s="3"/>
      <c r="I243" s="3"/>
      <c r="J243" s="3"/>
      <c r="K243" s="4"/>
      <c r="L243" s="3"/>
      <c r="M243" s="3"/>
      <c r="N243" s="4"/>
      <c r="O243" s="3"/>
      <c r="P243" s="3"/>
      <c r="Q243" s="3"/>
      <c r="R243" s="3"/>
      <c r="S243" s="3"/>
      <c r="T243" s="3"/>
      <c r="U243" s="3"/>
      <c r="V243" s="3"/>
      <c r="W243" s="3"/>
      <c r="X243" s="3"/>
      <c r="Y243" s="3"/>
      <c r="Z243" s="3"/>
      <c r="AA243" s="3"/>
      <c r="AB243" s="3"/>
      <c r="AC243" s="3"/>
    </row>
    <row r="244" spans="1:29" ht="12.75">
      <c r="A244" s="3"/>
      <c r="B244" s="3"/>
      <c r="C244" s="3"/>
      <c r="D244" s="3"/>
      <c r="E244" s="3"/>
      <c r="F244" s="3"/>
      <c r="G244" s="3"/>
      <c r="H244" s="3"/>
      <c r="I244" s="3"/>
      <c r="J244" s="3"/>
      <c r="K244" s="4"/>
      <c r="L244" s="3"/>
      <c r="M244" s="3"/>
      <c r="N244" s="4"/>
      <c r="O244" s="3"/>
      <c r="P244" s="3"/>
      <c r="Q244" s="3"/>
      <c r="R244" s="3"/>
      <c r="S244" s="3"/>
      <c r="T244" s="3"/>
      <c r="U244" s="3"/>
      <c r="V244" s="3"/>
      <c r="W244" s="3"/>
      <c r="X244" s="3"/>
      <c r="Y244" s="3"/>
      <c r="Z244" s="3"/>
      <c r="AA244" s="3"/>
      <c r="AB244" s="3"/>
      <c r="AC244" s="3"/>
    </row>
    <row r="245" spans="1:29" ht="12.75">
      <c r="A245" s="3"/>
      <c r="B245" s="3"/>
      <c r="C245" s="3"/>
      <c r="D245" s="3"/>
      <c r="E245" s="3"/>
      <c r="F245" s="3"/>
      <c r="G245" s="3"/>
      <c r="H245" s="3"/>
      <c r="I245" s="3"/>
      <c r="J245" s="3"/>
      <c r="K245" s="4"/>
      <c r="L245" s="3"/>
      <c r="M245" s="3"/>
      <c r="N245" s="4"/>
      <c r="O245" s="3"/>
      <c r="P245" s="3"/>
      <c r="Q245" s="3"/>
      <c r="R245" s="3"/>
      <c r="S245" s="3"/>
      <c r="T245" s="3"/>
      <c r="U245" s="3"/>
      <c r="V245" s="3"/>
      <c r="W245" s="3"/>
      <c r="X245" s="3"/>
      <c r="Y245" s="3"/>
      <c r="Z245" s="3"/>
      <c r="AA245" s="3"/>
      <c r="AB245" s="3"/>
      <c r="AC245" s="3"/>
    </row>
    <row r="246" spans="1:29" ht="12.75">
      <c r="A246" s="3"/>
      <c r="B246" s="3"/>
      <c r="C246" s="3"/>
      <c r="D246" s="3"/>
      <c r="E246" s="3"/>
      <c r="F246" s="3"/>
      <c r="G246" s="3"/>
      <c r="H246" s="3"/>
      <c r="I246" s="3"/>
      <c r="J246" s="3"/>
      <c r="K246" s="4"/>
      <c r="L246" s="3"/>
      <c r="M246" s="3"/>
      <c r="N246" s="4"/>
      <c r="O246" s="3"/>
      <c r="P246" s="3"/>
      <c r="Q246" s="3"/>
      <c r="R246" s="3"/>
      <c r="S246" s="3"/>
      <c r="T246" s="3"/>
      <c r="U246" s="3"/>
      <c r="V246" s="3"/>
      <c r="W246" s="3"/>
      <c r="X246" s="3"/>
      <c r="Y246" s="3"/>
      <c r="Z246" s="3"/>
      <c r="AA246" s="3"/>
      <c r="AB246" s="3"/>
      <c r="AC246" s="3"/>
    </row>
    <row r="247" spans="1:29" ht="12.75">
      <c r="A247" s="3"/>
      <c r="B247" s="3"/>
      <c r="C247" s="3"/>
      <c r="D247" s="3"/>
      <c r="E247" s="3"/>
      <c r="F247" s="3"/>
      <c r="G247" s="3"/>
      <c r="H247" s="3"/>
      <c r="I247" s="3"/>
      <c r="J247" s="3"/>
      <c r="K247" s="4"/>
      <c r="L247" s="3"/>
      <c r="M247" s="3"/>
      <c r="N247" s="4"/>
      <c r="O247" s="3"/>
      <c r="P247" s="3"/>
      <c r="Q247" s="3"/>
      <c r="R247" s="3"/>
      <c r="S247" s="3"/>
      <c r="T247" s="3"/>
      <c r="U247" s="3"/>
      <c r="V247" s="3"/>
      <c r="W247" s="3"/>
      <c r="X247" s="3"/>
      <c r="Y247" s="3"/>
      <c r="Z247" s="3"/>
      <c r="AA247" s="3"/>
      <c r="AB247" s="3"/>
      <c r="AC247" s="3"/>
    </row>
    <row r="248" spans="1:29" ht="12.75">
      <c r="A248" s="3"/>
      <c r="B248" s="3"/>
      <c r="C248" s="3"/>
      <c r="D248" s="3"/>
      <c r="E248" s="3"/>
      <c r="F248" s="3"/>
      <c r="G248" s="3"/>
      <c r="H248" s="3"/>
      <c r="I248" s="3"/>
      <c r="J248" s="3"/>
      <c r="K248" s="4"/>
      <c r="L248" s="3"/>
      <c r="M248" s="3"/>
      <c r="N248" s="4"/>
      <c r="O248" s="3"/>
      <c r="P248" s="3"/>
      <c r="Q248" s="3"/>
      <c r="R248" s="3"/>
      <c r="S248" s="3"/>
      <c r="T248" s="3"/>
      <c r="U248" s="3"/>
      <c r="V248" s="3"/>
      <c r="W248" s="3"/>
      <c r="X248" s="3"/>
      <c r="Y248" s="3"/>
      <c r="Z248" s="3"/>
      <c r="AA248" s="3"/>
      <c r="AB248" s="3"/>
      <c r="AC248" s="3"/>
    </row>
    <row r="249" spans="1:29" ht="12.75">
      <c r="A249" s="3"/>
      <c r="B249" s="3"/>
      <c r="C249" s="3"/>
      <c r="D249" s="3"/>
      <c r="E249" s="3"/>
      <c r="F249" s="3"/>
      <c r="G249" s="3"/>
      <c r="H249" s="3"/>
      <c r="I249" s="3"/>
      <c r="J249" s="3"/>
      <c r="K249" s="4"/>
      <c r="L249" s="3"/>
      <c r="M249" s="3"/>
      <c r="N249" s="4"/>
      <c r="O249" s="3"/>
      <c r="P249" s="3"/>
      <c r="Q249" s="3"/>
      <c r="R249" s="3"/>
      <c r="S249" s="3"/>
      <c r="T249" s="3"/>
      <c r="U249" s="3"/>
      <c r="V249" s="3"/>
      <c r="W249" s="3"/>
      <c r="X249" s="3"/>
      <c r="Y249" s="3"/>
      <c r="Z249" s="3"/>
      <c r="AA249" s="3"/>
      <c r="AB249" s="3"/>
      <c r="AC249" s="3"/>
    </row>
    <row r="250" spans="1:29" ht="12.75">
      <c r="A250" s="3"/>
      <c r="B250" s="3"/>
      <c r="C250" s="3"/>
      <c r="D250" s="3"/>
      <c r="E250" s="3"/>
      <c r="F250" s="3"/>
      <c r="G250" s="3"/>
      <c r="H250" s="3"/>
      <c r="I250" s="3"/>
      <c r="J250" s="3"/>
      <c r="K250" s="4"/>
      <c r="L250" s="3"/>
      <c r="M250" s="3"/>
      <c r="N250" s="4"/>
      <c r="O250" s="3"/>
      <c r="P250" s="3"/>
      <c r="Q250" s="3"/>
      <c r="R250" s="3"/>
      <c r="S250" s="3"/>
      <c r="T250" s="3"/>
      <c r="U250" s="3"/>
      <c r="V250" s="3"/>
      <c r="W250" s="3"/>
      <c r="X250" s="3"/>
      <c r="Y250" s="3"/>
      <c r="Z250" s="3"/>
      <c r="AA250" s="3"/>
      <c r="AB250" s="3"/>
      <c r="AC250" s="3"/>
    </row>
    <row r="251" spans="1:29" ht="12.75">
      <c r="A251" s="3"/>
      <c r="B251" s="3"/>
      <c r="C251" s="3"/>
      <c r="D251" s="3"/>
      <c r="E251" s="3"/>
      <c r="F251" s="3"/>
      <c r="G251" s="3"/>
      <c r="H251" s="3"/>
      <c r="I251" s="3"/>
      <c r="J251" s="3"/>
      <c r="K251" s="4"/>
      <c r="L251" s="3"/>
      <c r="M251" s="3"/>
      <c r="N251" s="4"/>
      <c r="O251" s="3"/>
      <c r="P251" s="3"/>
      <c r="Q251" s="3"/>
      <c r="R251" s="3"/>
      <c r="S251" s="3"/>
      <c r="T251" s="3"/>
      <c r="U251" s="3"/>
      <c r="V251" s="3"/>
      <c r="W251" s="3"/>
      <c r="X251" s="3"/>
      <c r="Y251" s="3"/>
      <c r="Z251" s="3"/>
      <c r="AA251" s="3"/>
      <c r="AB251" s="3"/>
      <c r="AC251" s="3"/>
    </row>
    <row r="252" spans="1:29" ht="12.75">
      <c r="A252" s="3"/>
      <c r="B252" s="3"/>
      <c r="C252" s="3"/>
      <c r="D252" s="3"/>
      <c r="E252" s="3"/>
      <c r="F252" s="3"/>
      <c r="G252" s="3"/>
      <c r="H252" s="3"/>
      <c r="I252" s="3"/>
      <c r="J252" s="3"/>
      <c r="K252" s="4"/>
      <c r="L252" s="3"/>
      <c r="M252" s="3"/>
      <c r="N252" s="4"/>
      <c r="O252" s="3"/>
      <c r="P252" s="3"/>
      <c r="Q252" s="3"/>
      <c r="R252" s="3"/>
      <c r="S252" s="3"/>
      <c r="T252" s="3"/>
      <c r="U252" s="3"/>
      <c r="V252" s="3"/>
      <c r="W252" s="3"/>
      <c r="X252" s="3"/>
      <c r="Y252" s="3"/>
      <c r="Z252" s="3"/>
      <c r="AA252" s="3"/>
      <c r="AB252" s="3"/>
      <c r="AC252" s="3"/>
    </row>
    <row r="253" spans="1:29" ht="12.75">
      <c r="A253" s="3"/>
      <c r="B253" s="3"/>
      <c r="C253" s="3"/>
      <c r="D253" s="3"/>
      <c r="E253" s="3"/>
      <c r="F253" s="3"/>
      <c r="G253" s="3"/>
      <c r="H253" s="3"/>
      <c r="I253" s="3"/>
      <c r="J253" s="3"/>
      <c r="K253" s="4"/>
      <c r="L253" s="3"/>
      <c r="M253" s="3"/>
      <c r="N253" s="4"/>
      <c r="O253" s="3"/>
      <c r="P253" s="3"/>
      <c r="Q253" s="3"/>
      <c r="R253" s="3"/>
      <c r="S253" s="3"/>
      <c r="T253" s="3"/>
      <c r="U253" s="3"/>
      <c r="V253" s="3"/>
      <c r="W253" s="3"/>
      <c r="X253" s="3"/>
      <c r="Y253" s="3"/>
      <c r="Z253" s="3"/>
      <c r="AA253" s="3"/>
      <c r="AB253" s="3"/>
      <c r="AC253" s="3"/>
    </row>
    <row r="254" spans="1:29" ht="12.75">
      <c r="A254" s="3"/>
      <c r="B254" s="3"/>
      <c r="C254" s="3"/>
      <c r="D254" s="3"/>
      <c r="E254" s="3"/>
      <c r="F254" s="3"/>
      <c r="G254" s="3"/>
      <c r="H254" s="3"/>
      <c r="I254" s="3"/>
      <c r="J254" s="3"/>
      <c r="K254" s="4"/>
      <c r="L254" s="3"/>
      <c r="M254" s="3"/>
      <c r="N254" s="4"/>
      <c r="O254" s="3"/>
      <c r="P254" s="3"/>
      <c r="Q254" s="3"/>
      <c r="R254" s="3"/>
      <c r="S254" s="3"/>
      <c r="T254" s="3"/>
      <c r="U254" s="3"/>
      <c r="V254" s="3"/>
      <c r="W254" s="3"/>
      <c r="X254" s="3"/>
      <c r="Y254" s="3"/>
      <c r="Z254" s="3"/>
      <c r="AA254" s="3"/>
      <c r="AB254" s="3"/>
      <c r="AC254" s="3"/>
    </row>
    <row r="255" spans="1:29" ht="12.75">
      <c r="A255" s="3"/>
      <c r="B255" s="3"/>
      <c r="C255" s="3"/>
      <c r="D255" s="3"/>
      <c r="E255" s="3"/>
      <c r="F255" s="3"/>
      <c r="G255" s="3"/>
      <c r="H255" s="3"/>
      <c r="I255" s="3"/>
      <c r="J255" s="3"/>
      <c r="K255" s="4"/>
      <c r="L255" s="3"/>
      <c r="M255" s="3"/>
      <c r="N255" s="4"/>
      <c r="O255" s="3"/>
      <c r="P255" s="3"/>
      <c r="Q255" s="3"/>
      <c r="R255" s="3"/>
      <c r="S255" s="3"/>
      <c r="T255" s="3"/>
      <c r="U255" s="3"/>
      <c r="V255" s="3"/>
      <c r="W255" s="3"/>
      <c r="X255" s="3"/>
      <c r="Y255" s="3"/>
      <c r="Z255" s="3"/>
      <c r="AA255" s="3"/>
      <c r="AB255" s="3"/>
      <c r="AC255" s="3"/>
    </row>
    <row r="256" spans="1:29" ht="12.75">
      <c r="A256" s="3"/>
      <c r="B256" s="3"/>
      <c r="C256" s="3"/>
      <c r="D256" s="3"/>
      <c r="E256" s="3"/>
      <c r="F256" s="3"/>
      <c r="G256" s="3"/>
      <c r="H256" s="3"/>
      <c r="I256" s="3"/>
      <c r="J256" s="3"/>
      <c r="K256" s="4"/>
      <c r="L256" s="3"/>
      <c r="M256" s="3"/>
      <c r="N256" s="4"/>
      <c r="O256" s="3"/>
      <c r="P256" s="3"/>
      <c r="Q256" s="3"/>
      <c r="R256" s="3"/>
      <c r="S256" s="3"/>
      <c r="T256" s="3"/>
      <c r="U256" s="3"/>
      <c r="V256" s="3"/>
      <c r="W256" s="3"/>
      <c r="X256" s="3"/>
      <c r="Y256" s="3"/>
      <c r="Z256" s="3"/>
      <c r="AA256" s="3"/>
      <c r="AB256" s="3"/>
      <c r="AC256" s="3"/>
    </row>
    <row r="257" spans="1:29" ht="12.75">
      <c r="A257" s="3"/>
      <c r="B257" s="3"/>
      <c r="C257" s="3"/>
      <c r="D257" s="3"/>
      <c r="E257" s="3"/>
      <c r="F257" s="3"/>
      <c r="G257" s="3"/>
      <c r="H257" s="3"/>
      <c r="I257" s="3"/>
      <c r="J257" s="3"/>
      <c r="K257" s="4"/>
      <c r="L257" s="3"/>
      <c r="M257" s="3"/>
      <c r="N257" s="4"/>
      <c r="O257" s="3"/>
      <c r="P257" s="3"/>
      <c r="Q257" s="3"/>
      <c r="R257" s="3"/>
      <c r="S257" s="3"/>
      <c r="T257" s="3"/>
      <c r="U257" s="3"/>
      <c r="V257" s="3"/>
      <c r="W257" s="3"/>
      <c r="X257" s="3"/>
      <c r="Y257" s="3"/>
      <c r="Z257" s="3"/>
      <c r="AA257" s="3"/>
      <c r="AB257" s="3"/>
      <c r="AC257" s="3"/>
    </row>
    <row r="258" spans="1:29" ht="12.75">
      <c r="A258" s="3"/>
      <c r="B258" s="3"/>
      <c r="C258" s="3"/>
      <c r="D258" s="3"/>
      <c r="E258" s="3"/>
      <c r="F258" s="3"/>
      <c r="G258" s="3"/>
      <c r="H258" s="3"/>
      <c r="I258" s="3"/>
      <c r="J258" s="3"/>
      <c r="K258" s="4"/>
      <c r="L258" s="3"/>
      <c r="M258" s="3"/>
      <c r="N258" s="4"/>
      <c r="O258" s="3"/>
      <c r="P258" s="3"/>
      <c r="Q258" s="3"/>
      <c r="R258" s="3"/>
      <c r="S258" s="3"/>
      <c r="T258" s="3"/>
      <c r="U258" s="3"/>
      <c r="V258" s="3"/>
      <c r="W258" s="3"/>
      <c r="X258" s="3"/>
      <c r="Y258" s="3"/>
      <c r="Z258" s="3"/>
      <c r="AA258" s="3"/>
      <c r="AB258" s="3"/>
      <c r="AC258" s="3"/>
    </row>
    <row r="259" spans="1:29" ht="12.75">
      <c r="A259" s="3"/>
      <c r="B259" s="3"/>
      <c r="C259" s="3"/>
      <c r="D259" s="3"/>
      <c r="E259" s="3"/>
      <c r="F259" s="3"/>
      <c r="G259" s="3"/>
      <c r="H259" s="3"/>
      <c r="I259" s="3"/>
      <c r="J259" s="3"/>
      <c r="K259" s="4"/>
      <c r="L259" s="3"/>
      <c r="M259" s="3"/>
      <c r="N259" s="4"/>
      <c r="O259" s="3"/>
      <c r="P259" s="3"/>
      <c r="Q259" s="3"/>
      <c r="R259" s="3"/>
      <c r="S259" s="3"/>
      <c r="T259" s="3"/>
      <c r="U259" s="3"/>
      <c r="V259" s="3"/>
      <c r="W259" s="3"/>
      <c r="X259" s="3"/>
      <c r="Y259" s="3"/>
      <c r="Z259" s="3"/>
      <c r="AA259" s="3"/>
      <c r="AB259" s="3"/>
      <c r="AC259" s="3"/>
    </row>
    <row r="260" spans="1:29" ht="12.75">
      <c r="A260" s="3"/>
      <c r="B260" s="3"/>
      <c r="C260" s="3"/>
      <c r="D260" s="3"/>
      <c r="E260" s="3"/>
      <c r="F260" s="3"/>
      <c r="G260" s="3"/>
      <c r="H260" s="3"/>
      <c r="I260" s="3"/>
      <c r="J260" s="3"/>
      <c r="K260" s="4"/>
      <c r="L260" s="3"/>
      <c r="M260" s="3"/>
      <c r="N260" s="4"/>
      <c r="O260" s="3"/>
      <c r="P260" s="3"/>
      <c r="Q260" s="3"/>
      <c r="R260" s="3"/>
      <c r="S260" s="3"/>
      <c r="T260" s="3"/>
      <c r="U260" s="3"/>
      <c r="V260" s="3"/>
      <c r="W260" s="3"/>
      <c r="X260" s="3"/>
      <c r="Y260" s="3"/>
      <c r="Z260" s="3"/>
      <c r="AA260" s="3"/>
      <c r="AB260" s="3"/>
      <c r="AC260" s="3"/>
    </row>
    <row r="261" spans="1:29" ht="12.75">
      <c r="A261" s="3"/>
      <c r="B261" s="3"/>
      <c r="C261" s="3"/>
      <c r="D261" s="3"/>
      <c r="E261" s="3"/>
      <c r="F261" s="3"/>
      <c r="G261" s="3"/>
      <c r="H261" s="3"/>
      <c r="I261" s="3"/>
      <c r="J261" s="3"/>
      <c r="K261" s="4"/>
      <c r="L261" s="3"/>
      <c r="M261" s="3"/>
      <c r="N261" s="4"/>
      <c r="O261" s="3"/>
      <c r="P261" s="3"/>
      <c r="Q261" s="3"/>
      <c r="R261" s="3"/>
      <c r="S261" s="3"/>
      <c r="T261" s="3"/>
      <c r="U261" s="3"/>
      <c r="V261" s="3"/>
      <c r="W261" s="3"/>
      <c r="X261" s="3"/>
      <c r="Y261" s="3"/>
      <c r="Z261" s="3"/>
      <c r="AA261" s="3"/>
      <c r="AB261" s="3"/>
      <c r="AC261" s="3"/>
    </row>
    <row r="262" spans="1:29" ht="12.75">
      <c r="A262" s="3"/>
      <c r="B262" s="3"/>
      <c r="C262" s="3"/>
      <c r="D262" s="3"/>
      <c r="E262" s="3"/>
      <c r="F262" s="3"/>
      <c r="G262" s="3"/>
      <c r="H262" s="3"/>
      <c r="I262" s="3"/>
      <c r="J262" s="3"/>
      <c r="K262" s="4"/>
      <c r="L262" s="3"/>
      <c r="M262" s="3"/>
      <c r="N262" s="4"/>
      <c r="O262" s="3"/>
      <c r="P262" s="3"/>
      <c r="Q262" s="3"/>
      <c r="R262" s="3"/>
      <c r="S262" s="3"/>
      <c r="T262" s="3"/>
      <c r="U262" s="3"/>
      <c r="V262" s="3"/>
      <c r="W262" s="3"/>
      <c r="X262" s="3"/>
      <c r="Y262" s="3"/>
      <c r="Z262" s="3"/>
      <c r="AA262" s="3"/>
      <c r="AB262" s="3"/>
      <c r="AC262" s="3"/>
    </row>
    <row r="263" spans="1:29" ht="12.75">
      <c r="A263" s="3"/>
      <c r="B263" s="3"/>
      <c r="C263" s="3"/>
      <c r="D263" s="3"/>
      <c r="E263" s="3"/>
      <c r="F263" s="3"/>
      <c r="G263" s="3"/>
      <c r="H263" s="3"/>
      <c r="I263" s="3"/>
      <c r="J263" s="3"/>
      <c r="K263" s="4"/>
      <c r="L263" s="3"/>
      <c r="M263" s="3"/>
      <c r="N263" s="4"/>
      <c r="O263" s="3"/>
      <c r="P263" s="3"/>
      <c r="Q263" s="3"/>
      <c r="R263" s="3"/>
      <c r="S263" s="3"/>
      <c r="T263" s="3"/>
      <c r="U263" s="3"/>
      <c r="V263" s="3"/>
      <c r="W263" s="3"/>
      <c r="X263" s="3"/>
      <c r="Y263" s="3"/>
      <c r="Z263" s="3"/>
      <c r="AA263" s="3"/>
      <c r="AB263" s="3"/>
      <c r="AC263" s="3"/>
    </row>
    <row r="264" spans="1:29" ht="12.75">
      <c r="A264" s="3"/>
      <c r="B264" s="3"/>
      <c r="C264" s="3"/>
      <c r="D264" s="3"/>
      <c r="E264" s="3"/>
      <c r="F264" s="3"/>
      <c r="G264" s="3"/>
      <c r="H264" s="3"/>
      <c r="I264" s="3"/>
      <c r="J264" s="3"/>
      <c r="K264" s="4"/>
      <c r="L264" s="3"/>
      <c r="M264" s="3"/>
      <c r="N264" s="4"/>
      <c r="O264" s="3"/>
      <c r="P264" s="3"/>
      <c r="Q264" s="3"/>
      <c r="R264" s="3"/>
      <c r="S264" s="3"/>
      <c r="T264" s="3"/>
      <c r="U264" s="3"/>
      <c r="V264" s="3"/>
      <c r="W264" s="3"/>
      <c r="X264" s="3"/>
      <c r="Y264" s="3"/>
      <c r="Z264" s="3"/>
      <c r="AA264" s="3"/>
      <c r="AB264" s="3"/>
      <c r="AC264" s="3"/>
    </row>
    <row r="265" spans="1:29" ht="12.75">
      <c r="A265" s="3"/>
      <c r="B265" s="3"/>
      <c r="C265" s="3"/>
      <c r="D265" s="3"/>
      <c r="E265" s="3"/>
      <c r="F265" s="3"/>
      <c r="G265" s="3"/>
      <c r="H265" s="3"/>
      <c r="I265" s="3"/>
      <c r="J265" s="3"/>
      <c r="K265" s="4"/>
      <c r="L265" s="3"/>
      <c r="M265" s="3"/>
      <c r="N265" s="4"/>
      <c r="O265" s="3"/>
      <c r="P265" s="3"/>
      <c r="Q265" s="3"/>
      <c r="R265" s="3"/>
      <c r="S265" s="3"/>
      <c r="T265" s="3"/>
      <c r="U265" s="3"/>
      <c r="V265" s="3"/>
      <c r="W265" s="3"/>
      <c r="X265" s="3"/>
      <c r="Y265" s="3"/>
      <c r="Z265" s="3"/>
      <c r="AA265" s="3"/>
      <c r="AB265" s="3"/>
      <c r="AC265" s="3"/>
    </row>
    <row r="266" spans="1:29" ht="12.75">
      <c r="A266" s="3"/>
      <c r="B266" s="3"/>
      <c r="C266" s="3"/>
      <c r="D266" s="3"/>
      <c r="E266" s="3"/>
      <c r="F266" s="3"/>
      <c r="G266" s="3"/>
      <c r="H266" s="3"/>
      <c r="I266" s="3"/>
      <c r="J266" s="3"/>
      <c r="K266" s="4"/>
      <c r="L266" s="3"/>
      <c r="M266" s="3"/>
      <c r="N266" s="4"/>
      <c r="O266" s="3"/>
      <c r="P266" s="3"/>
      <c r="Q266" s="3"/>
      <c r="R266" s="3"/>
      <c r="S266" s="3"/>
      <c r="T266" s="3"/>
      <c r="U266" s="3"/>
      <c r="V266" s="3"/>
      <c r="W266" s="3"/>
      <c r="X266" s="3"/>
      <c r="Y266" s="3"/>
      <c r="Z266" s="3"/>
      <c r="AA266" s="3"/>
      <c r="AB266" s="3"/>
      <c r="AC266" s="3"/>
    </row>
    <row r="267" spans="1:29" ht="12.75">
      <c r="A267" s="3"/>
      <c r="B267" s="3"/>
      <c r="C267" s="3"/>
      <c r="D267" s="3"/>
      <c r="E267" s="3"/>
      <c r="F267" s="3"/>
      <c r="G267" s="3"/>
      <c r="H267" s="3"/>
      <c r="I267" s="3"/>
      <c r="J267" s="3"/>
      <c r="K267" s="4"/>
      <c r="L267" s="3"/>
      <c r="M267" s="3"/>
      <c r="N267" s="4"/>
      <c r="O267" s="3"/>
      <c r="P267" s="3"/>
      <c r="Q267" s="3"/>
      <c r="R267" s="3"/>
      <c r="S267" s="3"/>
      <c r="T267" s="3"/>
      <c r="U267" s="3"/>
      <c r="V267" s="3"/>
      <c r="W267" s="3"/>
      <c r="X267" s="3"/>
      <c r="Y267" s="3"/>
      <c r="Z267" s="3"/>
      <c r="AA267" s="3"/>
      <c r="AB267" s="3"/>
      <c r="AC267" s="3"/>
    </row>
    <row r="268" spans="1:29" ht="12.75">
      <c r="A268" s="3"/>
      <c r="B268" s="3"/>
      <c r="C268" s="3"/>
      <c r="D268" s="3"/>
      <c r="E268" s="3"/>
      <c r="F268" s="3"/>
      <c r="G268" s="3"/>
      <c r="H268" s="3"/>
      <c r="I268" s="3"/>
      <c r="J268" s="3"/>
      <c r="K268" s="4"/>
      <c r="L268" s="3"/>
      <c r="M268" s="3"/>
      <c r="N268" s="4"/>
      <c r="O268" s="3"/>
      <c r="P268" s="3"/>
      <c r="Q268" s="3"/>
      <c r="R268" s="3"/>
      <c r="S268" s="3"/>
      <c r="T268" s="3"/>
      <c r="U268" s="3"/>
      <c r="V268" s="3"/>
      <c r="W268" s="3"/>
      <c r="X268" s="3"/>
      <c r="Y268" s="3"/>
      <c r="Z268" s="3"/>
      <c r="AA268" s="3"/>
      <c r="AB268" s="3"/>
      <c r="AC268" s="3"/>
    </row>
    <row r="269" spans="1:29" ht="12.75">
      <c r="A269" s="3"/>
      <c r="B269" s="3"/>
      <c r="C269" s="3"/>
      <c r="D269" s="3"/>
      <c r="E269" s="3"/>
      <c r="F269" s="3"/>
      <c r="G269" s="3"/>
      <c r="H269" s="3"/>
      <c r="I269" s="3"/>
      <c r="J269" s="3"/>
      <c r="K269" s="4"/>
      <c r="L269" s="3"/>
      <c r="M269" s="3"/>
      <c r="N269" s="4"/>
      <c r="O269" s="3"/>
      <c r="P269" s="3"/>
      <c r="Q269" s="3"/>
      <c r="R269" s="3"/>
      <c r="S269" s="3"/>
      <c r="T269" s="3"/>
      <c r="U269" s="3"/>
      <c r="V269" s="3"/>
      <c r="W269" s="3"/>
      <c r="X269" s="3"/>
      <c r="Y269" s="3"/>
      <c r="Z269" s="3"/>
      <c r="AA269" s="3"/>
      <c r="AB269" s="3"/>
      <c r="AC269" s="3"/>
    </row>
    <row r="270" spans="1:29" ht="12.75">
      <c r="A270" s="3"/>
      <c r="B270" s="3"/>
      <c r="C270" s="3"/>
      <c r="D270" s="3"/>
      <c r="E270" s="3"/>
      <c r="F270" s="3"/>
      <c r="G270" s="3"/>
      <c r="H270" s="3"/>
      <c r="I270" s="3"/>
      <c r="J270" s="3"/>
      <c r="K270" s="4"/>
      <c r="L270" s="3"/>
      <c r="M270" s="3"/>
      <c r="N270" s="4"/>
      <c r="O270" s="3"/>
      <c r="P270" s="3"/>
      <c r="Q270" s="3"/>
      <c r="R270" s="3"/>
      <c r="S270" s="3"/>
      <c r="T270" s="3"/>
      <c r="U270" s="3"/>
      <c r="V270" s="3"/>
      <c r="W270" s="3"/>
      <c r="X270" s="3"/>
      <c r="Y270" s="3"/>
      <c r="Z270" s="3"/>
      <c r="AA270" s="3"/>
      <c r="AB270" s="3"/>
      <c r="AC270" s="3"/>
    </row>
    <row r="271" spans="1:29" ht="12.75">
      <c r="A271" s="3"/>
      <c r="B271" s="3"/>
      <c r="C271" s="3"/>
      <c r="D271" s="3"/>
      <c r="E271" s="3"/>
      <c r="F271" s="3"/>
      <c r="G271" s="3"/>
      <c r="H271" s="3"/>
      <c r="I271" s="3"/>
      <c r="J271" s="3"/>
      <c r="K271" s="4"/>
      <c r="L271" s="3"/>
      <c r="M271" s="3"/>
      <c r="N271" s="4"/>
      <c r="O271" s="3"/>
      <c r="P271" s="3"/>
      <c r="Q271" s="3"/>
      <c r="R271" s="3"/>
      <c r="S271" s="3"/>
      <c r="T271" s="3"/>
      <c r="U271" s="3"/>
      <c r="V271" s="3"/>
      <c r="W271" s="3"/>
      <c r="X271" s="3"/>
      <c r="Y271" s="3"/>
      <c r="Z271" s="3"/>
      <c r="AA271" s="3"/>
      <c r="AB271" s="3"/>
      <c r="AC271" s="3"/>
    </row>
    <row r="272" spans="1:29" ht="12.75">
      <c r="A272" s="3"/>
      <c r="B272" s="3"/>
      <c r="C272" s="3"/>
      <c r="D272" s="3"/>
      <c r="E272" s="3"/>
      <c r="F272" s="3"/>
      <c r="G272" s="3"/>
      <c r="H272" s="3"/>
      <c r="I272" s="3"/>
      <c r="J272" s="3"/>
      <c r="K272" s="4"/>
      <c r="L272" s="3"/>
      <c r="M272" s="3"/>
      <c r="N272" s="4"/>
      <c r="O272" s="3"/>
      <c r="P272" s="3"/>
      <c r="Q272" s="3"/>
      <c r="R272" s="3"/>
      <c r="S272" s="3"/>
      <c r="T272" s="3"/>
      <c r="U272" s="3"/>
      <c r="V272" s="3"/>
      <c r="W272" s="3"/>
      <c r="X272" s="3"/>
      <c r="Y272" s="3"/>
      <c r="Z272" s="3"/>
      <c r="AA272" s="3"/>
      <c r="AB272" s="3"/>
      <c r="AC272" s="3"/>
    </row>
    <row r="273" spans="1:29" ht="12.75">
      <c r="A273" s="3"/>
      <c r="B273" s="3"/>
      <c r="C273" s="3"/>
      <c r="D273" s="3"/>
      <c r="E273" s="3"/>
      <c r="F273" s="3"/>
      <c r="G273" s="3"/>
      <c r="H273" s="3"/>
      <c r="I273" s="3"/>
      <c r="J273" s="3"/>
      <c r="K273" s="4"/>
      <c r="L273" s="3"/>
      <c r="M273" s="3"/>
      <c r="N273" s="4"/>
      <c r="O273" s="3"/>
      <c r="P273" s="3"/>
      <c r="Q273" s="3"/>
      <c r="R273" s="3"/>
      <c r="S273" s="3"/>
      <c r="T273" s="3"/>
      <c r="U273" s="3"/>
      <c r="V273" s="3"/>
      <c r="W273" s="3"/>
      <c r="X273" s="3"/>
      <c r="Y273" s="3"/>
      <c r="Z273" s="3"/>
      <c r="AA273" s="3"/>
      <c r="AB273" s="3"/>
      <c r="AC273" s="3"/>
    </row>
    <row r="274" spans="1:29" ht="12.75">
      <c r="A274" s="3"/>
      <c r="B274" s="3"/>
      <c r="C274" s="3"/>
      <c r="D274" s="3"/>
      <c r="E274" s="3"/>
      <c r="F274" s="3"/>
      <c r="G274" s="3"/>
      <c r="H274" s="3"/>
      <c r="I274" s="3"/>
      <c r="J274" s="3"/>
      <c r="K274" s="4"/>
      <c r="L274" s="3"/>
      <c r="M274" s="3"/>
      <c r="N274" s="4"/>
      <c r="O274" s="3"/>
      <c r="P274" s="3"/>
      <c r="Q274" s="3"/>
      <c r="R274" s="3"/>
      <c r="S274" s="3"/>
      <c r="T274" s="3"/>
      <c r="U274" s="3"/>
      <c r="V274" s="3"/>
      <c r="W274" s="3"/>
      <c r="X274" s="3"/>
      <c r="Y274" s="3"/>
      <c r="Z274" s="3"/>
      <c r="AA274" s="3"/>
      <c r="AB274" s="3"/>
      <c r="AC274" s="3"/>
    </row>
    <row r="275" spans="1:29" ht="12.75">
      <c r="A275" s="3"/>
      <c r="B275" s="3"/>
      <c r="C275" s="3"/>
      <c r="D275" s="3"/>
      <c r="E275" s="3"/>
      <c r="F275" s="3"/>
      <c r="G275" s="3"/>
      <c r="H275" s="3"/>
      <c r="I275" s="3"/>
      <c r="J275" s="3"/>
      <c r="K275" s="4"/>
      <c r="L275" s="3"/>
      <c r="M275" s="3"/>
      <c r="N275" s="4"/>
      <c r="O275" s="3"/>
      <c r="P275" s="3"/>
      <c r="Q275" s="3"/>
      <c r="R275" s="3"/>
      <c r="S275" s="3"/>
      <c r="T275" s="3"/>
      <c r="U275" s="3"/>
      <c r="V275" s="3"/>
      <c r="W275" s="3"/>
      <c r="X275" s="3"/>
      <c r="Y275" s="3"/>
      <c r="Z275" s="3"/>
      <c r="AA275" s="3"/>
      <c r="AB275" s="3"/>
      <c r="AC275" s="3"/>
    </row>
    <row r="276" spans="1:29" ht="12.75">
      <c r="A276" s="3"/>
      <c r="B276" s="3"/>
      <c r="C276" s="3"/>
      <c r="D276" s="3"/>
      <c r="E276" s="3"/>
      <c r="F276" s="3"/>
      <c r="G276" s="3"/>
      <c r="H276" s="3"/>
      <c r="I276" s="3"/>
      <c r="J276" s="3"/>
      <c r="K276" s="4"/>
      <c r="L276" s="3"/>
      <c r="M276" s="3"/>
      <c r="N276" s="4"/>
      <c r="O276" s="3"/>
      <c r="P276" s="3"/>
      <c r="Q276" s="3"/>
      <c r="R276" s="3"/>
      <c r="S276" s="3"/>
      <c r="T276" s="3"/>
      <c r="U276" s="3"/>
      <c r="V276" s="3"/>
      <c r="W276" s="3"/>
      <c r="X276" s="3"/>
      <c r="Y276" s="3"/>
      <c r="Z276" s="3"/>
      <c r="AA276" s="3"/>
      <c r="AB276" s="3"/>
      <c r="AC276" s="3"/>
    </row>
    <row r="277" spans="1:29" ht="12.75">
      <c r="A277" s="3"/>
      <c r="B277" s="3"/>
      <c r="C277" s="3"/>
      <c r="D277" s="3"/>
      <c r="E277" s="3"/>
      <c r="F277" s="3"/>
      <c r="G277" s="3"/>
      <c r="H277" s="3"/>
      <c r="I277" s="3"/>
      <c r="J277" s="3"/>
      <c r="K277" s="4"/>
      <c r="L277" s="3"/>
      <c r="M277" s="3"/>
      <c r="N277" s="4"/>
      <c r="O277" s="3"/>
      <c r="P277" s="3"/>
      <c r="Q277" s="3"/>
      <c r="R277" s="3"/>
      <c r="S277" s="3"/>
      <c r="T277" s="3"/>
      <c r="U277" s="3"/>
      <c r="V277" s="3"/>
      <c r="W277" s="3"/>
      <c r="X277" s="3"/>
      <c r="Y277" s="3"/>
      <c r="Z277" s="3"/>
      <c r="AA277" s="3"/>
      <c r="AB277" s="3"/>
      <c r="AC277" s="3"/>
    </row>
    <row r="278" spans="1:29" ht="12.75">
      <c r="A278" s="3"/>
      <c r="B278" s="3"/>
      <c r="C278" s="3"/>
      <c r="D278" s="3"/>
      <c r="E278" s="3"/>
      <c r="F278" s="3"/>
      <c r="G278" s="3"/>
      <c r="H278" s="3"/>
      <c r="I278" s="3"/>
      <c r="J278" s="3"/>
      <c r="K278" s="4"/>
      <c r="L278" s="3"/>
      <c r="M278" s="3"/>
      <c r="N278" s="4"/>
      <c r="O278" s="3"/>
      <c r="P278" s="3"/>
      <c r="Q278" s="3"/>
      <c r="R278" s="3"/>
      <c r="S278" s="3"/>
      <c r="T278" s="3"/>
      <c r="U278" s="3"/>
      <c r="V278" s="3"/>
      <c r="W278" s="3"/>
      <c r="X278" s="3"/>
      <c r="Y278" s="3"/>
      <c r="Z278" s="3"/>
      <c r="AA278" s="3"/>
      <c r="AB278" s="3"/>
      <c r="AC278" s="3"/>
    </row>
    <row r="279" spans="1:29" ht="12.75">
      <c r="A279" s="3"/>
      <c r="B279" s="3"/>
      <c r="C279" s="3"/>
      <c r="D279" s="3"/>
      <c r="E279" s="3"/>
      <c r="F279" s="3"/>
      <c r="G279" s="3"/>
      <c r="H279" s="3"/>
      <c r="I279" s="3"/>
      <c r="J279" s="3"/>
      <c r="K279" s="4"/>
      <c r="L279" s="3"/>
      <c r="M279" s="3"/>
      <c r="N279" s="4"/>
      <c r="O279" s="3"/>
      <c r="P279" s="3"/>
      <c r="Q279" s="3"/>
      <c r="R279" s="3"/>
      <c r="S279" s="3"/>
      <c r="T279" s="3"/>
      <c r="U279" s="3"/>
      <c r="V279" s="3"/>
      <c r="W279" s="3"/>
      <c r="X279" s="3"/>
      <c r="Y279" s="3"/>
      <c r="Z279" s="3"/>
      <c r="AA279" s="3"/>
      <c r="AB279" s="3"/>
      <c r="AC279" s="3"/>
    </row>
    <row r="280" spans="1:29" ht="12.75">
      <c r="A280" s="3"/>
      <c r="B280" s="3"/>
      <c r="C280" s="3"/>
      <c r="D280" s="3"/>
      <c r="E280" s="3"/>
      <c r="F280" s="3"/>
      <c r="G280" s="3"/>
      <c r="H280" s="3"/>
      <c r="I280" s="3"/>
      <c r="J280" s="3"/>
      <c r="K280" s="4"/>
      <c r="L280" s="3"/>
      <c r="M280" s="3"/>
      <c r="N280" s="4"/>
      <c r="O280" s="3"/>
      <c r="P280" s="3"/>
      <c r="Q280" s="3"/>
      <c r="R280" s="3"/>
      <c r="S280" s="3"/>
      <c r="T280" s="3"/>
      <c r="U280" s="3"/>
      <c r="V280" s="3"/>
      <c r="W280" s="3"/>
      <c r="X280" s="3"/>
      <c r="Y280" s="3"/>
      <c r="Z280" s="3"/>
      <c r="AA280" s="3"/>
      <c r="AB280" s="3"/>
      <c r="AC280" s="3"/>
    </row>
    <row r="281" spans="1:29" ht="12.75">
      <c r="A281" s="3"/>
      <c r="B281" s="3"/>
      <c r="C281" s="3"/>
      <c r="D281" s="3"/>
      <c r="E281" s="3"/>
      <c r="F281" s="3"/>
      <c r="G281" s="3"/>
      <c r="H281" s="3"/>
      <c r="I281" s="3"/>
      <c r="J281" s="3"/>
      <c r="K281" s="4"/>
      <c r="L281" s="3"/>
      <c r="M281" s="3"/>
      <c r="N281" s="4"/>
      <c r="O281" s="3"/>
      <c r="P281" s="3"/>
      <c r="Q281" s="3"/>
      <c r="R281" s="3"/>
      <c r="S281" s="3"/>
      <c r="T281" s="3"/>
      <c r="U281" s="3"/>
      <c r="V281" s="3"/>
      <c r="W281" s="3"/>
      <c r="X281" s="3"/>
      <c r="Y281" s="3"/>
      <c r="Z281" s="3"/>
      <c r="AA281" s="3"/>
      <c r="AB281" s="3"/>
      <c r="AC281" s="3"/>
    </row>
    <row r="282" spans="1:29" ht="12.75">
      <c r="A282" s="3"/>
      <c r="B282" s="3"/>
      <c r="C282" s="3"/>
      <c r="D282" s="3"/>
      <c r="E282" s="3"/>
      <c r="F282" s="3"/>
      <c r="G282" s="3"/>
      <c r="H282" s="3"/>
      <c r="I282" s="3"/>
      <c r="J282" s="3"/>
      <c r="K282" s="4"/>
      <c r="L282" s="3"/>
      <c r="M282" s="3"/>
      <c r="N282" s="4"/>
      <c r="O282" s="3"/>
      <c r="P282" s="3"/>
      <c r="Q282" s="3"/>
      <c r="R282" s="3"/>
      <c r="S282" s="3"/>
      <c r="T282" s="3"/>
      <c r="U282" s="3"/>
      <c r="V282" s="3"/>
      <c r="W282" s="3"/>
      <c r="X282" s="3"/>
      <c r="Y282" s="3"/>
      <c r="Z282" s="3"/>
      <c r="AA282" s="3"/>
      <c r="AB282" s="3"/>
      <c r="AC282" s="3"/>
    </row>
    <row r="283" spans="1:29" ht="12.75">
      <c r="A283" s="3"/>
      <c r="B283" s="3"/>
      <c r="C283" s="3"/>
      <c r="D283" s="3"/>
      <c r="E283" s="3"/>
      <c r="F283" s="3"/>
      <c r="G283" s="3"/>
      <c r="H283" s="3"/>
      <c r="I283" s="3"/>
      <c r="J283" s="3"/>
      <c r="K283" s="4"/>
      <c r="L283" s="3"/>
      <c r="M283" s="3"/>
      <c r="N283" s="4"/>
      <c r="O283" s="3"/>
      <c r="P283" s="3"/>
      <c r="Q283" s="3"/>
      <c r="R283" s="3"/>
      <c r="S283" s="3"/>
      <c r="T283" s="3"/>
      <c r="U283" s="3"/>
      <c r="V283" s="3"/>
      <c r="W283" s="3"/>
      <c r="X283" s="3"/>
      <c r="Y283" s="3"/>
      <c r="Z283" s="3"/>
      <c r="AA283" s="3"/>
      <c r="AB283" s="3"/>
      <c r="AC283" s="3"/>
    </row>
    <row r="284" spans="1:29" ht="12.75">
      <c r="A284" s="3"/>
      <c r="B284" s="3"/>
      <c r="C284" s="3"/>
      <c r="D284" s="3"/>
      <c r="E284" s="3"/>
      <c r="F284" s="3"/>
      <c r="G284" s="3"/>
      <c r="H284" s="3"/>
      <c r="I284" s="3"/>
      <c r="J284" s="3"/>
      <c r="K284" s="4"/>
      <c r="L284" s="3"/>
      <c r="M284" s="3"/>
      <c r="N284" s="4"/>
      <c r="O284" s="3"/>
      <c r="P284" s="3"/>
      <c r="Q284" s="3"/>
      <c r="R284" s="3"/>
      <c r="S284" s="3"/>
      <c r="T284" s="3"/>
      <c r="U284" s="3"/>
      <c r="V284" s="3"/>
      <c r="W284" s="3"/>
      <c r="X284" s="3"/>
      <c r="Y284" s="3"/>
      <c r="Z284" s="3"/>
      <c r="AA284" s="3"/>
      <c r="AB284" s="3"/>
      <c r="AC284" s="3"/>
    </row>
    <row r="285" spans="1:29" ht="12.75">
      <c r="A285" s="3"/>
      <c r="B285" s="3"/>
      <c r="C285" s="3"/>
      <c r="D285" s="3"/>
      <c r="E285" s="3"/>
      <c r="F285" s="3"/>
      <c r="G285" s="3"/>
      <c r="H285" s="3"/>
      <c r="I285" s="3"/>
      <c r="J285" s="3"/>
      <c r="K285" s="4"/>
      <c r="L285" s="3"/>
      <c r="M285" s="3"/>
      <c r="N285" s="4"/>
      <c r="O285" s="3"/>
      <c r="P285" s="3"/>
      <c r="Q285" s="3"/>
      <c r="R285" s="3"/>
      <c r="S285" s="3"/>
      <c r="T285" s="3"/>
      <c r="U285" s="3"/>
      <c r="V285" s="3"/>
      <c r="W285" s="3"/>
      <c r="X285" s="3"/>
      <c r="Y285" s="3"/>
      <c r="Z285" s="3"/>
      <c r="AA285" s="3"/>
      <c r="AB285" s="3"/>
      <c r="AC285" s="3"/>
    </row>
    <row r="286" spans="1:29" ht="12.75">
      <c r="A286" s="3"/>
      <c r="B286" s="3"/>
      <c r="C286" s="3"/>
      <c r="D286" s="3"/>
      <c r="E286" s="3"/>
      <c r="F286" s="3"/>
      <c r="G286" s="3"/>
      <c r="H286" s="3"/>
      <c r="I286" s="3"/>
      <c r="J286" s="3"/>
      <c r="K286" s="4"/>
      <c r="L286" s="3"/>
      <c r="M286" s="3"/>
      <c r="N286" s="4"/>
      <c r="O286" s="3"/>
      <c r="P286" s="3"/>
      <c r="Q286" s="3"/>
      <c r="R286" s="3"/>
      <c r="S286" s="3"/>
      <c r="T286" s="3"/>
      <c r="U286" s="3"/>
      <c r="V286" s="3"/>
      <c r="W286" s="3"/>
      <c r="X286" s="3"/>
      <c r="Y286" s="3"/>
      <c r="Z286" s="3"/>
      <c r="AA286" s="3"/>
      <c r="AB286" s="3"/>
      <c r="AC286" s="3"/>
    </row>
    <row r="287" spans="1:29" ht="12.75">
      <c r="A287" s="3"/>
      <c r="B287" s="3"/>
      <c r="C287" s="3"/>
      <c r="D287" s="3"/>
      <c r="E287" s="3"/>
      <c r="F287" s="3"/>
      <c r="G287" s="3"/>
      <c r="H287" s="3"/>
      <c r="I287" s="3"/>
      <c r="J287" s="3"/>
      <c r="K287" s="4"/>
      <c r="L287" s="3"/>
      <c r="M287" s="3"/>
      <c r="N287" s="4"/>
      <c r="O287" s="3"/>
      <c r="P287" s="3"/>
      <c r="Q287" s="3"/>
      <c r="R287" s="3"/>
      <c r="S287" s="3"/>
      <c r="T287" s="3"/>
      <c r="U287" s="3"/>
      <c r="V287" s="3"/>
      <c r="W287" s="3"/>
      <c r="X287" s="3"/>
      <c r="Y287" s="3"/>
      <c r="Z287" s="3"/>
      <c r="AA287" s="3"/>
      <c r="AB287" s="3"/>
      <c r="AC287" s="3"/>
    </row>
    <row r="288" spans="1:29" ht="12.75">
      <c r="A288" s="3"/>
      <c r="B288" s="3"/>
      <c r="C288" s="3"/>
      <c r="D288" s="3"/>
      <c r="E288" s="3"/>
      <c r="F288" s="3"/>
      <c r="G288" s="3"/>
      <c r="H288" s="3"/>
      <c r="I288" s="3"/>
      <c r="J288" s="3"/>
      <c r="K288" s="4"/>
      <c r="L288" s="3"/>
      <c r="M288" s="3"/>
      <c r="N288" s="4"/>
      <c r="O288" s="3"/>
      <c r="P288" s="3"/>
      <c r="Q288" s="3"/>
      <c r="R288" s="3"/>
      <c r="S288" s="3"/>
      <c r="T288" s="3"/>
      <c r="U288" s="3"/>
      <c r="V288" s="3"/>
      <c r="W288" s="3"/>
      <c r="X288" s="3"/>
      <c r="Y288" s="3"/>
      <c r="Z288" s="3"/>
      <c r="AA288" s="3"/>
      <c r="AB288" s="3"/>
      <c r="AC288" s="3"/>
    </row>
    <row r="289" spans="1:29" ht="12.75">
      <c r="A289" s="3"/>
      <c r="B289" s="3"/>
      <c r="C289" s="3"/>
      <c r="D289" s="3"/>
      <c r="E289" s="3"/>
      <c r="F289" s="3"/>
      <c r="G289" s="3"/>
      <c r="H289" s="3"/>
      <c r="I289" s="3"/>
      <c r="J289" s="3"/>
      <c r="K289" s="4"/>
      <c r="L289" s="3"/>
      <c r="M289" s="3"/>
      <c r="N289" s="4"/>
      <c r="O289" s="3"/>
      <c r="P289" s="3"/>
      <c r="Q289" s="3"/>
      <c r="R289" s="3"/>
      <c r="S289" s="3"/>
      <c r="T289" s="3"/>
      <c r="U289" s="3"/>
      <c r="V289" s="3"/>
      <c r="W289" s="3"/>
      <c r="X289" s="3"/>
      <c r="Y289" s="3"/>
      <c r="Z289" s="3"/>
      <c r="AA289" s="3"/>
      <c r="AB289" s="3"/>
      <c r="AC289" s="3"/>
    </row>
    <row r="290" spans="1:29" ht="12.75">
      <c r="A290" s="3"/>
      <c r="B290" s="3"/>
      <c r="C290" s="3"/>
      <c r="D290" s="3"/>
      <c r="E290" s="3"/>
      <c r="F290" s="3"/>
      <c r="G290" s="3"/>
      <c r="H290" s="3"/>
      <c r="I290" s="3"/>
      <c r="J290" s="3"/>
      <c r="K290" s="4"/>
      <c r="L290" s="3"/>
      <c r="M290" s="3"/>
      <c r="N290" s="4"/>
      <c r="O290" s="3"/>
      <c r="P290" s="3"/>
      <c r="Q290" s="3"/>
      <c r="R290" s="3"/>
      <c r="S290" s="3"/>
      <c r="T290" s="3"/>
      <c r="U290" s="3"/>
      <c r="V290" s="3"/>
      <c r="W290" s="3"/>
      <c r="X290" s="3"/>
      <c r="Y290" s="3"/>
      <c r="Z290" s="3"/>
      <c r="AA290" s="3"/>
      <c r="AB290" s="3"/>
      <c r="AC290" s="3"/>
    </row>
    <row r="291" spans="1:29" ht="12.75">
      <c r="A291" s="3"/>
      <c r="B291" s="3"/>
      <c r="C291" s="3"/>
      <c r="D291" s="3"/>
      <c r="E291" s="3"/>
      <c r="F291" s="3"/>
      <c r="G291" s="3"/>
      <c r="H291" s="3"/>
      <c r="I291" s="3"/>
      <c r="J291" s="3"/>
      <c r="K291" s="4"/>
      <c r="L291" s="3"/>
      <c r="M291" s="3"/>
      <c r="N291" s="4"/>
      <c r="O291" s="3"/>
      <c r="P291" s="3"/>
      <c r="Q291" s="3"/>
      <c r="R291" s="3"/>
      <c r="S291" s="3"/>
      <c r="T291" s="3"/>
      <c r="U291" s="3"/>
      <c r="V291" s="3"/>
      <c r="W291" s="3"/>
      <c r="X291" s="3"/>
      <c r="Y291" s="3"/>
      <c r="Z291" s="3"/>
      <c r="AA291" s="3"/>
      <c r="AB291" s="3"/>
      <c r="AC291" s="3"/>
    </row>
    <row r="292" spans="1:29" ht="12.75">
      <c r="A292" s="3"/>
      <c r="B292" s="3"/>
      <c r="C292" s="3"/>
      <c r="D292" s="3"/>
      <c r="E292" s="3"/>
      <c r="F292" s="3"/>
      <c r="G292" s="3"/>
      <c r="H292" s="3"/>
      <c r="I292" s="3"/>
      <c r="J292" s="3"/>
      <c r="K292" s="4"/>
      <c r="L292" s="3"/>
      <c r="M292" s="3"/>
      <c r="N292" s="4"/>
      <c r="O292" s="3"/>
      <c r="P292" s="3"/>
      <c r="Q292" s="3"/>
      <c r="R292" s="3"/>
      <c r="S292" s="3"/>
      <c r="T292" s="3"/>
      <c r="U292" s="3"/>
      <c r="V292" s="3"/>
      <c r="W292" s="3"/>
      <c r="X292" s="3"/>
      <c r="Y292" s="3"/>
      <c r="Z292" s="3"/>
      <c r="AA292" s="3"/>
      <c r="AB292" s="3"/>
      <c r="AC292" s="3"/>
    </row>
    <row r="293" spans="1:29" ht="12.75">
      <c r="A293" s="3"/>
      <c r="B293" s="3"/>
      <c r="C293" s="3"/>
      <c r="D293" s="3"/>
      <c r="E293" s="3"/>
      <c r="F293" s="3"/>
      <c r="G293" s="3"/>
      <c r="H293" s="3"/>
      <c r="I293" s="3"/>
      <c r="J293" s="3"/>
      <c r="K293" s="4"/>
      <c r="L293" s="3"/>
      <c r="M293" s="3"/>
      <c r="N293" s="4"/>
      <c r="O293" s="3"/>
      <c r="P293" s="3"/>
      <c r="Q293" s="3"/>
      <c r="R293" s="3"/>
      <c r="S293" s="3"/>
      <c r="T293" s="3"/>
      <c r="U293" s="3"/>
      <c r="V293" s="3"/>
      <c r="W293" s="3"/>
      <c r="X293" s="3"/>
      <c r="Y293" s="3"/>
      <c r="Z293" s="3"/>
      <c r="AA293" s="3"/>
      <c r="AB293" s="3"/>
      <c r="AC293" s="3"/>
    </row>
    <row r="294" spans="1:29" ht="12.75">
      <c r="A294" s="3"/>
      <c r="B294" s="3"/>
      <c r="C294" s="3"/>
      <c r="D294" s="3"/>
      <c r="E294" s="3"/>
      <c r="F294" s="3"/>
      <c r="G294" s="3"/>
      <c r="H294" s="3"/>
      <c r="I294" s="3"/>
      <c r="J294" s="3"/>
      <c r="K294" s="4"/>
      <c r="L294" s="3"/>
      <c r="M294" s="3"/>
      <c r="N294" s="4"/>
      <c r="O294" s="3"/>
      <c r="P294" s="3"/>
      <c r="Q294" s="3"/>
      <c r="R294" s="3"/>
      <c r="S294" s="3"/>
      <c r="T294" s="3"/>
      <c r="U294" s="3"/>
      <c r="V294" s="3"/>
      <c r="W294" s="3"/>
      <c r="X294" s="3"/>
      <c r="Y294" s="3"/>
      <c r="Z294" s="3"/>
      <c r="AA294" s="3"/>
      <c r="AB294" s="3"/>
      <c r="AC294" s="3"/>
    </row>
    <row r="295" spans="1:29" ht="12.75">
      <c r="A295" s="3"/>
      <c r="B295" s="3"/>
      <c r="C295" s="3"/>
      <c r="D295" s="3"/>
      <c r="E295" s="3"/>
      <c r="F295" s="3"/>
      <c r="G295" s="3"/>
      <c r="H295" s="3"/>
      <c r="I295" s="3"/>
      <c r="J295" s="3"/>
      <c r="K295" s="4"/>
      <c r="L295" s="3"/>
      <c r="M295" s="3"/>
      <c r="N295" s="4"/>
      <c r="O295" s="3"/>
      <c r="P295" s="3"/>
      <c r="Q295" s="3"/>
      <c r="R295" s="3"/>
      <c r="S295" s="3"/>
      <c r="T295" s="3"/>
      <c r="U295" s="3"/>
      <c r="V295" s="3"/>
      <c r="W295" s="3"/>
      <c r="X295" s="3"/>
      <c r="Y295" s="3"/>
      <c r="Z295" s="3"/>
      <c r="AA295" s="3"/>
      <c r="AB295" s="3"/>
      <c r="AC295" s="3"/>
    </row>
    <row r="296" spans="1:29" ht="12.75">
      <c r="A296" s="3"/>
      <c r="B296" s="3"/>
      <c r="C296" s="3"/>
      <c r="D296" s="3"/>
      <c r="E296" s="3"/>
      <c r="F296" s="3"/>
      <c r="G296" s="3"/>
      <c r="H296" s="3"/>
      <c r="I296" s="3"/>
      <c r="J296" s="3"/>
      <c r="K296" s="4"/>
      <c r="L296" s="3"/>
      <c r="M296" s="3"/>
      <c r="N296" s="4"/>
      <c r="O296" s="3"/>
      <c r="P296" s="3"/>
      <c r="Q296" s="3"/>
      <c r="R296" s="3"/>
      <c r="S296" s="3"/>
      <c r="T296" s="3"/>
      <c r="U296" s="3"/>
      <c r="V296" s="3"/>
      <c r="W296" s="3"/>
      <c r="X296" s="3"/>
      <c r="Y296" s="3"/>
      <c r="Z296" s="3"/>
      <c r="AA296" s="3"/>
      <c r="AB296" s="3"/>
      <c r="AC296" s="3"/>
    </row>
    <row r="297" spans="1:29" ht="12.75">
      <c r="A297" s="3"/>
      <c r="B297" s="3"/>
      <c r="C297" s="3"/>
      <c r="D297" s="3"/>
      <c r="E297" s="3"/>
      <c r="F297" s="3"/>
      <c r="G297" s="3"/>
      <c r="H297" s="3"/>
      <c r="I297" s="3"/>
      <c r="J297" s="3"/>
      <c r="K297" s="4"/>
      <c r="L297" s="3"/>
      <c r="M297" s="3"/>
      <c r="N297" s="4"/>
      <c r="O297" s="3"/>
      <c r="P297" s="3"/>
      <c r="Q297" s="3"/>
      <c r="R297" s="3"/>
      <c r="S297" s="3"/>
      <c r="T297" s="3"/>
      <c r="U297" s="3"/>
      <c r="V297" s="3"/>
      <c r="W297" s="3"/>
      <c r="X297" s="3"/>
      <c r="Y297" s="3"/>
      <c r="Z297" s="3"/>
      <c r="AA297" s="3"/>
      <c r="AB297" s="3"/>
      <c r="AC297" s="3"/>
    </row>
    <row r="298" spans="1:29" ht="12.75">
      <c r="A298" s="3"/>
      <c r="B298" s="3"/>
      <c r="C298" s="3"/>
      <c r="D298" s="3"/>
      <c r="E298" s="3"/>
      <c r="F298" s="3"/>
      <c r="G298" s="3"/>
      <c r="H298" s="3"/>
      <c r="I298" s="3"/>
      <c r="J298" s="3"/>
      <c r="K298" s="4"/>
      <c r="L298" s="3"/>
      <c r="M298" s="3"/>
      <c r="N298" s="4"/>
      <c r="O298" s="3"/>
      <c r="P298" s="3"/>
      <c r="Q298" s="3"/>
      <c r="R298" s="3"/>
      <c r="S298" s="3"/>
      <c r="T298" s="3"/>
      <c r="U298" s="3"/>
      <c r="V298" s="3"/>
      <c r="W298" s="3"/>
      <c r="X298" s="3"/>
      <c r="Y298" s="3"/>
      <c r="Z298" s="3"/>
      <c r="AA298" s="3"/>
      <c r="AB298" s="3"/>
      <c r="AC298" s="3"/>
    </row>
    <row r="299" spans="1:29" ht="12.75">
      <c r="A299" s="3"/>
      <c r="B299" s="3"/>
      <c r="C299" s="3"/>
      <c r="D299" s="3"/>
      <c r="E299" s="3"/>
      <c r="F299" s="3"/>
      <c r="G299" s="3"/>
      <c r="H299" s="3"/>
      <c r="I299" s="3"/>
      <c r="J299" s="3"/>
      <c r="K299" s="4"/>
      <c r="L299" s="3"/>
      <c r="M299" s="3"/>
      <c r="N299" s="4"/>
      <c r="O299" s="3"/>
      <c r="P299" s="3"/>
      <c r="Q299" s="3"/>
      <c r="R299" s="3"/>
      <c r="S299" s="3"/>
      <c r="T299" s="3"/>
      <c r="U299" s="3"/>
      <c r="V299" s="3"/>
      <c r="W299" s="3"/>
      <c r="X299" s="3"/>
      <c r="Y299" s="3"/>
      <c r="Z299" s="3"/>
      <c r="AA299" s="3"/>
      <c r="AB299" s="3"/>
      <c r="AC299" s="3"/>
    </row>
    <row r="300" spans="1:29" ht="12.75">
      <c r="A300" s="3"/>
      <c r="B300" s="3"/>
      <c r="C300" s="3"/>
      <c r="D300" s="3"/>
      <c r="E300" s="3"/>
      <c r="F300" s="3"/>
      <c r="G300" s="3"/>
      <c r="H300" s="3"/>
      <c r="I300" s="3"/>
      <c r="J300" s="3"/>
      <c r="K300" s="4"/>
      <c r="L300" s="3"/>
      <c r="M300" s="3"/>
      <c r="N300" s="4"/>
      <c r="O300" s="3"/>
      <c r="P300" s="3"/>
      <c r="Q300" s="3"/>
      <c r="R300" s="3"/>
      <c r="S300" s="3"/>
      <c r="T300" s="3"/>
      <c r="U300" s="3"/>
      <c r="V300" s="3"/>
      <c r="W300" s="3"/>
      <c r="X300" s="3"/>
      <c r="Y300" s="3"/>
      <c r="Z300" s="3"/>
      <c r="AA300" s="3"/>
      <c r="AB300" s="3"/>
      <c r="AC300" s="3"/>
    </row>
    <row r="301" spans="1:29" ht="12.75">
      <c r="A301" s="3"/>
      <c r="B301" s="3"/>
      <c r="C301" s="3"/>
      <c r="D301" s="3"/>
      <c r="E301" s="3"/>
      <c r="F301" s="3"/>
      <c r="G301" s="3"/>
      <c r="H301" s="3"/>
      <c r="I301" s="3"/>
      <c r="J301" s="3"/>
      <c r="K301" s="4"/>
      <c r="L301" s="3"/>
      <c r="M301" s="3"/>
      <c r="N301" s="4"/>
      <c r="O301" s="3"/>
      <c r="P301" s="3"/>
      <c r="Q301" s="3"/>
      <c r="R301" s="3"/>
      <c r="S301" s="3"/>
      <c r="T301" s="3"/>
      <c r="U301" s="3"/>
      <c r="V301" s="3"/>
      <c r="W301" s="3"/>
      <c r="X301" s="3"/>
      <c r="Y301" s="3"/>
      <c r="Z301" s="3"/>
      <c r="AA301" s="3"/>
      <c r="AB301" s="3"/>
      <c r="AC301" s="3"/>
    </row>
    <row r="302" spans="1:29" ht="12.75">
      <c r="A302" s="3"/>
      <c r="B302" s="3"/>
      <c r="C302" s="3"/>
      <c r="D302" s="3"/>
      <c r="E302" s="3"/>
      <c r="F302" s="3"/>
      <c r="G302" s="3"/>
      <c r="H302" s="3"/>
      <c r="I302" s="3"/>
      <c r="J302" s="3"/>
      <c r="K302" s="4"/>
      <c r="L302" s="3"/>
      <c r="M302" s="3"/>
      <c r="N302" s="4"/>
      <c r="O302" s="3"/>
      <c r="P302" s="3"/>
      <c r="Q302" s="3"/>
      <c r="R302" s="3"/>
      <c r="S302" s="3"/>
      <c r="T302" s="3"/>
      <c r="U302" s="3"/>
      <c r="V302" s="3"/>
      <c r="W302" s="3"/>
      <c r="X302" s="3"/>
      <c r="Y302" s="3"/>
      <c r="Z302" s="3"/>
      <c r="AA302" s="3"/>
      <c r="AB302" s="3"/>
      <c r="AC302" s="3"/>
    </row>
    <row r="303" spans="1:29" ht="12.75">
      <c r="A303" s="3"/>
      <c r="B303" s="3"/>
      <c r="C303" s="3"/>
      <c r="D303" s="3"/>
      <c r="E303" s="3"/>
      <c r="F303" s="3"/>
      <c r="G303" s="3"/>
      <c r="H303" s="3"/>
      <c r="I303" s="3"/>
      <c r="J303" s="3"/>
      <c r="K303" s="4"/>
      <c r="L303" s="3"/>
      <c r="M303" s="3"/>
      <c r="N303" s="4"/>
      <c r="O303" s="3"/>
      <c r="P303" s="3"/>
      <c r="Q303" s="3"/>
      <c r="R303" s="3"/>
      <c r="S303" s="3"/>
      <c r="T303" s="3"/>
      <c r="U303" s="3"/>
      <c r="V303" s="3"/>
      <c r="W303" s="3"/>
      <c r="X303" s="3"/>
      <c r="Y303" s="3"/>
      <c r="Z303" s="3"/>
      <c r="AA303" s="3"/>
      <c r="AB303" s="3"/>
      <c r="AC303" s="3"/>
    </row>
    <row r="304" spans="1:29" ht="12.75">
      <c r="A304" s="3"/>
      <c r="B304" s="3"/>
      <c r="C304" s="3"/>
      <c r="D304" s="3"/>
      <c r="E304" s="3"/>
      <c r="F304" s="3"/>
      <c r="G304" s="3"/>
      <c r="H304" s="3"/>
      <c r="I304" s="3"/>
      <c r="J304" s="3"/>
      <c r="K304" s="4"/>
      <c r="L304" s="3"/>
      <c r="M304" s="3"/>
      <c r="N304" s="4"/>
      <c r="O304" s="3"/>
      <c r="P304" s="3"/>
      <c r="Q304" s="3"/>
      <c r="R304" s="3"/>
      <c r="S304" s="3"/>
      <c r="T304" s="3"/>
      <c r="U304" s="3"/>
      <c r="V304" s="3"/>
      <c r="W304" s="3"/>
      <c r="X304" s="3"/>
      <c r="Y304" s="3"/>
      <c r="Z304" s="3"/>
      <c r="AA304" s="3"/>
      <c r="AB304" s="3"/>
      <c r="AC304" s="3"/>
    </row>
    <row r="305" spans="1:29" ht="12.75">
      <c r="A305" s="3"/>
      <c r="B305" s="3"/>
      <c r="C305" s="3"/>
      <c r="D305" s="3"/>
      <c r="E305" s="3"/>
      <c r="F305" s="3"/>
      <c r="G305" s="3"/>
      <c r="H305" s="3"/>
      <c r="I305" s="3"/>
      <c r="J305" s="3"/>
      <c r="K305" s="4"/>
      <c r="L305" s="3"/>
      <c r="M305" s="3"/>
      <c r="N305" s="4"/>
      <c r="O305" s="3"/>
      <c r="P305" s="3"/>
      <c r="Q305" s="3"/>
      <c r="R305" s="3"/>
      <c r="S305" s="3"/>
      <c r="T305" s="3"/>
      <c r="U305" s="3"/>
      <c r="V305" s="3"/>
      <c r="W305" s="3"/>
      <c r="X305" s="3"/>
      <c r="Y305" s="3"/>
      <c r="Z305" s="3"/>
      <c r="AA305" s="3"/>
      <c r="AB305" s="3"/>
      <c r="AC305" s="3"/>
    </row>
    <row r="306" spans="1:29" ht="12.75">
      <c r="A306" s="3"/>
      <c r="B306" s="3"/>
      <c r="C306" s="3"/>
      <c r="D306" s="3"/>
      <c r="E306" s="3"/>
      <c r="F306" s="3"/>
      <c r="G306" s="3"/>
      <c r="H306" s="3"/>
      <c r="I306" s="3"/>
      <c r="J306" s="3"/>
      <c r="K306" s="4"/>
      <c r="L306" s="3"/>
      <c r="M306" s="3"/>
      <c r="N306" s="4"/>
      <c r="O306" s="3"/>
      <c r="P306" s="3"/>
      <c r="Q306" s="3"/>
      <c r="R306" s="3"/>
      <c r="S306" s="3"/>
      <c r="T306" s="3"/>
      <c r="U306" s="3"/>
      <c r="V306" s="3"/>
      <c r="W306" s="3"/>
      <c r="X306" s="3"/>
      <c r="Y306" s="3"/>
      <c r="Z306" s="3"/>
      <c r="AA306" s="3"/>
      <c r="AB306" s="3"/>
      <c r="AC306" s="3"/>
    </row>
    <row r="307" spans="1:29" ht="12.75">
      <c r="A307" s="3"/>
      <c r="B307" s="3"/>
      <c r="C307" s="3"/>
      <c r="D307" s="3"/>
      <c r="E307" s="3"/>
      <c r="F307" s="3"/>
      <c r="G307" s="3"/>
      <c r="H307" s="3"/>
      <c r="I307" s="3"/>
      <c r="J307" s="3"/>
      <c r="K307" s="4"/>
      <c r="L307" s="3"/>
      <c r="M307" s="3"/>
      <c r="N307" s="4"/>
      <c r="O307" s="3"/>
      <c r="P307" s="3"/>
      <c r="Q307" s="3"/>
      <c r="R307" s="3"/>
      <c r="S307" s="3"/>
      <c r="T307" s="3"/>
      <c r="U307" s="3"/>
      <c r="V307" s="3"/>
      <c r="W307" s="3"/>
      <c r="X307" s="3"/>
      <c r="Y307" s="3"/>
      <c r="Z307" s="3"/>
      <c r="AA307" s="3"/>
      <c r="AB307" s="3"/>
      <c r="AC307" s="3"/>
    </row>
    <row r="308" spans="1:29" ht="12.75">
      <c r="A308" s="3"/>
      <c r="B308" s="3"/>
      <c r="C308" s="3"/>
      <c r="D308" s="3"/>
      <c r="E308" s="3"/>
      <c r="F308" s="3"/>
      <c r="G308" s="3"/>
      <c r="H308" s="3"/>
      <c r="I308" s="3"/>
      <c r="J308" s="3"/>
      <c r="K308" s="4"/>
      <c r="L308" s="3"/>
      <c r="M308" s="3"/>
      <c r="N308" s="4"/>
      <c r="O308" s="3"/>
      <c r="P308" s="3"/>
      <c r="Q308" s="3"/>
      <c r="R308" s="3"/>
      <c r="S308" s="3"/>
      <c r="T308" s="3"/>
      <c r="U308" s="3"/>
      <c r="V308" s="3"/>
      <c r="W308" s="3"/>
      <c r="X308" s="3"/>
      <c r="Y308" s="3"/>
      <c r="Z308" s="3"/>
      <c r="AA308" s="3"/>
      <c r="AB308" s="3"/>
      <c r="AC308" s="3"/>
    </row>
    <row r="309" spans="1:29" ht="12.75">
      <c r="A309" s="3"/>
      <c r="B309" s="3"/>
      <c r="C309" s="3"/>
      <c r="D309" s="3"/>
      <c r="E309" s="3"/>
      <c r="F309" s="3"/>
      <c r="G309" s="3"/>
      <c r="H309" s="3"/>
      <c r="I309" s="3"/>
      <c r="J309" s="3"/>
      <c r="K309" s="4"/>
      <c r="L309" s="3"/>
      <c r="M309" s="3"/>
      <c r="N309" s="4"/>
      <c r="O309" s="3"/>
      <c r="P309" s="3"/>
      <c r="Q309" s="3"/>
      <c r="R309" s="3"/>
      <c r="S309" s="3"/>
      <c r="T309" s="3"/>
      <c r="U309" s="3"/>
      <c r="V309" s="3"/>
      <c r="W309" s="3"/>
      <c r="X309" s="3"/>
      <c r="Y309" s="3"/>
      <c r="Z309" s="3"/>
      <c r="AA309" s="3"/>
      <c r="AB309" s="3"/>
      <c r="AC309" s="3"/>
    </row>
    <row r="310" spans="1:29" ht="12.75">
      <c r="A310" s="3"/>
      <c r="B310" s="3"/>
      <c r="C310" s="3"/>
      <c r="D310" s="3"/>
      <c r="E310" s="3"/>
      <c r="F310" s="3"/>
      <c r="G310" s="3"/>
      <c r="H310" s="3"/>
      <c r="I310" s="3"/>
      <c r="J310" s="3"/>
      <c r="K310" s="4"/>
      <c r="L310" s="3"/>
      <c r="M310" s="3"/>
      <c r="N310" s="4"/>
      <c r="O310" s="3"/>
      <c r="P310" s="3"/>
      <c r="Q310" s="3"/>
      <c r="R310" s="3"/>
      <c r="S310" s="3"/>
      <c r="T310" s="3"/>
      <c r="U310" s="3"/>
      <c r="V310" s="3"/>
      <c r="W310" s="3"/>
      <c r="X310" s="3"/>
      <c r="Y310" s="3"/>
      <c r="Z310" s="3"/>
      <c r="AA310" s="3"/>
      <c r="AB310" s="3"/>
      <c r="AC310" s="3"/>
    </row>
    <row r="311" spans="1:29" ht="12.75">
      <c r="A311" s="3"/>
      <c r="B311" s="3"/>
      <c r="C311" s="3"/>
      <c r="D311" s="3"/>
      <c r="E311" s="3"/>
      <c r="F311" s="3"/>
      <c r="G311" s="3"/>
      <c r="H311" s="3"/>
      <c r="I311" s="3"/>
      <c r="J311" s="3"/>
      <c r="K311" s="4"/>
      <c r="L311" s="3"/>
      <c r="M311" s="3"/>
      <c r="N311" s="4"/>
      <c r="O311" s="3"/>
      <c r="P311" s="3"/>
      <c r="Q311" s="3"/>
      <c r="R311" s="3"/>
      <c r="S311" s="3"/>
      <c r="T311" s="3"/>
      <c r="U311" s="3"/>
      <c r="V311" s="3"/>
      <c r="W311" s="3"/>
      <c r="X311" s="3"/>
      <c r="Y311" s="3"/>
      <c r="Z311" s="3"/>
      <c r="AA311" s="3"/>
      <c r="AB311" s="3"/>
      <c r="AC311" s="3"/>
    </row>
    <row r="312" spans="1:29" ht="12.75">
      <c r="A312" s="3"/>
      <c r="B312" s="3"/>
      <c r="C312" s="3"/>
      <c r="D312" s="3"/>
      <c r="E312" s="3"/>
      <c r="F312" s="3"/>
      <c r="G312" s="3"/>
      <c r="H312" s="3"/>
      <c r="I312" s="3"/>
      <c r="J312" s="3"/>
      <c r="K312" s="4"/>
      <c r="L312" s="3"/>
      <c r="M312" s="3"/>
      <c r="N312" s="4"/>
      <c r="O312" s="3"/>
      <c r="P312" s="3"/>
      <c r="Q312" s="3"/>
      <c r="R312" s="3"/>
      <c r="S312" s="3"/>
      <c r="T312" s="3"/>
      <c r="U312" s="3"/>
      <c r="V312" s="3"/>
      <c r="W312" s="3"/>
      <c r="X312" s="3"/>
      <c r="Y312" s="3"/>
      <c r="Z312" s="3"/>
      <c r="AA312" s="3"/>
      <c r="AB312" s="3"/>
      <c r="AC312" s="3"/>
    </row>
    <row r="313" spans="1:29" ht="12.75">
      <c r="A313" s="3"/>
      <c r="B313" s="3"/>
      <c r="C313" s="3"/>
      <c r="D313" s="3"/>
      <c r="E313" s="3"/>
      <c r="F313" s="3"/>
      <c r="G313" s="3"/>
      <c r="H313" s="3"/>
      <c r="I313" s="3"/>
      <c r="J313" s="3"/>
      <c r="K313" s="4"/>
      <c r="L313" s="3"/>
      <c r="M313" s="3"/>
      <c r="N313" s="4"/>
      <c r="O313" s="3"/>
      <c r="P313" s="3"/>
      <c r="Q313" s="3"/>
      <c r="R313" s="3"/>
      <c r="S313" s="3"/>
      <c r="T313" s="3"/>
      <c r="U313" s="3"/>
      <c r="V313" s="3"/>
      <c r="W313" s="3"/>
      <c r="X313" s="3"/>
      <c r="Y313" s="3"/>
      <c r="Z313" s="3"/>
      <c r="AA313" s="3"/>
      <c r="AB313" s="3"/>
      <c r="AC313" s="3"/>
    </row>
    <row r="314" spans="1:29" ht="12.75">
      <c r="A314" s="3"/>
      <c r="B314" s="3"/>
      <c r="C314" s="3"/>
      <c r="D314" s="3"/>
      <c r="E314" s="3"/>
      <c r="F314" s="3"/>
      <c r="G314" s="3"/>
      <c r="H314" s="3"/>
      <c r="I314" s="3"/>
      <c r="J314" s="3"/>
      <c r="K314" s="4"/>
      <c r="L314" s="3"/>
      <c r="M314" s="3"/>
      <c r="N314" s="4"/>
      <c r="O314" s="3"/>
      <c r="P314" s="3"/>
      <c r="Q314" s="3"/>
      <c r="R314" s="3"/>
      <c r="S314" s="3"/>
      <c r="T314" s="3"/>
      <c r="U314" s="3"/>
      <c r="V314" s="3"/>
      <c r="W314" s="3"/>
      <c r="X314" s="3"/>
      <c r="Y314" s="3"/>
      <c r="Z314" s="3"/>
      <c r="AA314" s="3"/>
      <c r="AB314" s="3"/>
      <c r="AC314" s="3"/>
    </row>
    <row r="315" spans="1:29" ht="12.75">
      <c r="A315" s="3"/>
      <c r="B315" s="3"/>
      <c r="C315" s="3"/>
      <c r="D315" s="3"/>
      <c r="E315" s="3"/>
      <c r="F315" s="3"/>
      <c r="G315" s="3"/>
      <c r="H315" s="3"/>
      <c r="I315" s="3"/>
      <c r="J315" s="3"/>
      <c r="K315" s="4"/>
      <c r="L315" s="3"/>
      <c r="M315" s="3"/>
      <c r="N315" s="4"/>
      <c r="O315" s="3"/>
      <c r="P315" s="3"/>
      <c r="Q315" s="3"/>
      <c r="R315" s="3"/>
      <c r="S315" s="3"/>
      <c r="T315" s="3"/>
      <c r="U315" s="3"/>
      <c r="V315" s="3"/>
      <c r="W315" s="3"/>
      <c r="X315" s="3"/>
      <c r="Y315" s="3"/>
      <c r="Z315" s="3"/>
      <c r="AA315" s="3"/>
      <c r="AB315" s="3"/>
      <c r="AC315" s="3"/>
    </row>
    <row r="316" spans="1:29" ht="12.75">
      <c r="A316" s="3"/>
      <c r="B316" s="3"/>
      <c r="C316" s="3"/>
      <c r="D316" s="3"/>
      <c r="E316" s="3"/>
      <c r="F316" s="3"/>
      <c r="G316" s="3"/>
      <c r="H316" s="3"/>
      <c r="I316" s="3"/>
      <c r="J316" s="3"/>
      <c r="K316" s="4"/>
      <c r="L316" s="3"/>
      <c r="M316" s="3"/>
      <c r="N316" s="4"/>
      <c r="O316" s="3"/>
      <c r="P316" s="3"/>
      <c r="Q316" s="3"/>
      <c r="R316" s="3"/>
      <c r="S316" s="3"/>
      <c r="T316" s="3"/>
      <c r="U316" s="3"/>
      <c r="V316" s="3"/>
      <c r="W316" s="3"/>
      <c r="X316" s="3"/>
      <c r="Y316" s="3"/>
      <c r="Z316" s="3"/>
      <c r="AA316" s="3"/>
      <c r="AB316" s="3"/>
      <c r="AC316" s="3"/>
    </row>
    <row r="317" spans="1:29" ht="12.75">
      <c r="A317" s="3"/>
      <c r="B317" s="3"/>
      <c r="C317" s="3"/>
      <c r="D317" s="3"/>
      <c r="E317" s="3"/>
      <c r="F317" s="3"/>
      <c r="G317" s="3"/>
      <c r="H317" s="3"/>
      <c r="I317" s="3"/>
      <c r="J317" s="3"/>
      <c r="K317" s="4"/>
      <c r="L317" s="3"/>
      <c r="M317" s="3"/>
      <c r="N317" s="4"/>
      <c r="O317" s="3"/>
      <c r="P317" s="3"/>
      <c r="Q317" s="3"/>
      <c r="R317" s="3"/>
      <c r="S317" s="3"/>
      <c r="T317" s="3"/>
      <c r="U317" s="3"/>
      <c r="V317" s="3"/>
      <c r="W317" s="3"/>
      <c r="X317" s="3"/>
      <c r="Y317" s="3"/>
      <c r="Z317" s="3"/>
      <c r="AA317" s="3"/>
      <c r="AB317" s="3"/>
      <c r="AC317" s="3"/>
    </row>
    <row r="318" spans="1:29" ht="12.75">
      <c r="A318" s="3"/>
      <c r="B318" s="3"/>
      <c r="C318" s="3"/>
      <c r="D318" s="3"/>
      <c r="E318" s="3"/>
      <c r="F318" s="3"/>
      <c r="G318" s="3"/>
      <c r="H318" s="3"/>
      <c r="I318" s="3"/>
      <c r="J318" s="3"/>
      <c r="K318" s="4"/>
      <c r="L318" s="3"/>
      <c r="M318" s="3"/>
      <c r="N318" s="4"/>
      <c r="O318" s="3"/>
      <c r="P318" s="3"/>
      <c r="Q318" s="3"/>
      <c r="R318" s="3"/>
      <c r="S318" s="3"/>
      <c r="T318" s="3"/>
      <c r="U318" s="3"/>
      <c r="V318" s="3"/>
      <c r="W318" s="3"/>
      <c r="X318" s="3"/>
      <c r="Y318" s="3"/>
      <c r="Z318" s="3"/>
      <c r="AA318" s="3"/>
      <c r="AB318" s="3"/>
      <c r="AC318" s="3"/>
    </row>
    <row r="319" spans="1:29" ht="12.75">
      <c r="A319" s="3"/>
      <c r="B319" s="3"/>
      <c r="C319" s="3"/>
      <c r="D319" s="3"/>
      <c r="E319" s="3"/>
      <c r="F319" s="3"/>
      <c r="G319" s="3"/>
      <c r="H319" s="3"/>
      <c r="I319" s="3"/>
      <c r="J319" s="3"/>
      <c r="K319" s="4"/>
      <c r="L319" s="3"/>
      <c r="M319" s="3"/>
      <c r="N319" s="4"/>
      <c r="O319" s="3"/>
      <c r="P319" s="3"/>
      <c r="Q319" s="3"/>
      <c r="R319" s="3"/>
      <c r="S319" s="3"/>
      <c r="T319" s="3"/>
      <c r="U319" s="3"/>
      <c r="V319" s="3"/>
      <c r="W319" s="3"/>
      <c r="X319" s="3"/>
      <c r="Y319" s="3"/>
      <c r="Z319" s="3"/>
      <c r="AA319" s="3"/>
      <c r="AB319" s="3"/>
      <c r="AC319" s="3"/>
    </row>
    <row r="320" spans="1:29" ht="12.75">
      <c r="A320" s="3"/>
      <c r="B320" s="3"/>
      <c r="C320" s="3"/>
      <c r="D320" s="3"/>
      <c r="E320" s="3"/>
      <c r="F320" s="3"/>
      <c r="G320" s="3"/>
      <c r="H320" s="3"/>
      <c r="I320" s="3"/>
      <c r="J320" s="3"/>
      <c r="K320" s="4"/>
      <c r="L320" s="3"/>
      <c r="M320" s="3"/>
      <c r="N320" s="4"/>
      <c r="O320" s="3"/>
      <c r="P320" s="3"/>
      <c r="Q320" s="3"/>
      <c r="R320" s="3"/>
      <c r="S320" s="3"/>
      <c r="T320" s="3"/>
      <c r="U320" s="3"/>
      <c r="V320" s="3"/>
      <c r="W320" s="3"/>
      <c r="X320" s="3"/>
      <c r="Y320" s="3"/>
      <c r="Z320" s="3"/>
      <c r="AA320" s="3"/>
      <c r="AB320" s="3"/>
      <c r="AC320" s="3"/>
    </row>
    <row r="321" spans="1:29" ht="12.75">
      <c r="A321" s="3"/>
      <c r="B321" s="3"/>
      <c r="C321" s="3"/>
      <c r="D321" s="3"/>
      <c r="E321" s="3"/>
      <c r="F321" s="3"/>
      <c r="G321" s="3"/>
      <c r="H321" s="3"/>
      <c r="I321" s="3"/>
      <c r="J321" s="3"/>
      <c r="K321" s="4"/>
      <c r="L321" s="3"/>
      <c r="M321" s="3"/>
      <c r="N321" s="4"/>
      <c r="O321" s="3"/>
      <c r="P321" s="3"/>
      <c r="Q321" s="3"/>
      <c r="R321" s="3"/>
      <c r="S321" s="3"/>
      <c r="T321" s="3"/>
      <c r="U321" s="3"/>
      <c r="V321" s="3"/>
      <c r="W321" s="3"/>
      <c r="X321" s="3"/>
      <c r="Y321" s="3"/>
      <c r="Z321" s="3"/>
      <c r="AA321" s="3"/>
      <c r="AB321" s="3"/>
      <c r="AC321" s="3"/>
    </row>
    <row r="322" spans="1:29" ht="12.75">
      <c r="A322" s="3"/>
      <c r="B322" s="3"/>
      <c r="C322" s="3"/>
      <c r="D322" s="3"/>
      <c r="E322" s="3"/>
      <c r="F322" s="3"/>
      <c r="G322" s="3"/>
      <c r="H322" s="3"/>
      <c r="I322" s="3"/>
      <c r="J322" s="3"/>
      <c r="K322" s="4"/>
      <c r="L322" s="3"/>
      <c r="M322" s="3"/>
      <c r="N322" s="4"/>
      <c r="O322" s="3"/>
      <c r="P322" s="3"/>
      <c r="Q322" s="3"/>
      <c r="R322" s="3"/>
      <c r="S322" s="3"/>
      <c r="T322" s="3"/>
      <c r="U322" s="3"/>
      <c r="V322" s="3"/>
      <c r="W322" s="3"/>
      <c r="X322" s="3"/>
      <c r="Y322" s="3"/>
      <c r="Z322" s="3"/>
      <c r="AA322" s="3"/>
      <c r="AB322" s="3"/>
      <c r="AC322" s="3"/>
    </row>
    <row r="323" spans="1:29" ht="12.75">
      <c r="A323" s="3"/>
      <c r="B323" s="3"/>
      <c r="C323" s="3"/>
      <c r="D323" s="3"/>
      <c r="E323" s="3"/>
      <c r="F323" s="3"/>
      <c r="G323" s="3"/>
      <c r="H323" s="3"/>
      <c r="I323" s="3"/>
      <c r="J323" s="3"/>
      <c r="K323" s="4"/>
      <c r="L323" s="3"/>
      <c r="M323" s="3"/>
      <c r="N323" s="4"/>
      <c r="O323" s="3"/>
      <c r="P323" s="3"/>
      <c r="Q323" s="3"/>
      <c r="R323" s="3"/>
      <c r="S323" s="3"/>
      <c r="T323" s="3"/>
      <c r="U323" s="3"/>
      <c r="V323" s="3"/>
      <c r="W323" s="3"/>
      <c r="X323" s="3"/>
      <c r="Y323" s="3"/>
      <c r="Z323" s="3"/>
      <c r="AA323" s="3"/>
      <c r="AB323" s="3"/>
      <c r="AC323" s="3"/>
    </row>
    <row r="324" spans="1:29" ht="12.75">
      <c r="A324" s="3"/>
      <c r="B324" s="3"/>
      <c r="C324" s="3"/>
      <c r="D324" s="3"/>
      <c r="E324" s="3"/>
      <c r="F324" s="3"/>
      <c r="G324" s="3"/>
      <c r="H324" s="3"/>
      <c r="I324" s="3"/>
      <c r="J324" s="3"/>
      <c r="K324" s="4"/>
      <c r="L324" s="3"/>
      <c r="M324" s="3"/>
      <c r="N324" s="4"/>
      <c r="O324" s="3"/>
      <c r="P324" s="3"/>
      <c r="Q324" s="3"/>
      <c r="R324" s="3"/>
      <c r="S324" s="3"/>
      <c r="T324" s="3"/>
      <c r="U324" s="3"/>
      <c r="V324" s="3"/>
      <c r="W324" s="3"/>
      <c r="X324" s="3"/>
      <c r="Y324" s="3"/>
      <c r="Z324" s="3"/>
      <c r="AA324" s="3"/>
      <c r="AB324" s="3"/>
      <c r="AC324" s="3"/>
    </row>
    <row r="325" spans="1:29" ht="12.75">
      <c r="A325" s="3"/>
      <c r="B325" s="3"/>
      <c r="C325" s="3"/>
      <c r="D325" s="3"/>
      <c r="E325" s="3"/>
      <c r="F325" s="3"/>
      <c r="G325" s="3"/>
      <c r="H325" s="3"/>
      <c r="I325" s="3"/>
      <c r="J325" s="3"/>
      <c r="K325" s="4"/>
      <c r="L325" s="3"/>
      <c r="M325" s="3"/>
      <c r="N325" s="4"/>
      <c r="O325" s="3"/>
      <c r="P325" s="3"/>
      <c r="Q325" s="3"/>
      <c r="R325" s="3"/>
      <c r="S325" s="3"/>
      <c r="T325" s="3"/>
      <c r="U325" s="3"/>
      <c r="V325" s="3"/>
      <c r="W325" s="3"/>
      <c r="X325" s="3"/>
      <c r="Y325" s="3"/>
      <c r="Z325" s="3"/>
      <c r="AA325" s="3"/>
      <c r="AB325" s="3"/>
      <c r="AC325" s="3"/>
    </row>
    <row r="326" spans="1:29" ht="12.75">
      <c r="A326" s="3"/>
      <c r="B326" s="3"/>
      <c r="C326" s="3"/>
      <c r="D326" s="3"/>
      <c r="E326" s="3"/>
      <c r="F326" s="3"/>
      <c r="G326" s="3"/>
      <c r="H326" s="3"/>
      <c r="I326" s="3"/>
      <c r="J326" s="3"/>
      <c r="K326" s="4"/>
      <c r="L326" s="3"/>
      <c r="M326" s="3"/>
      <c r="N326" s="4"/>
      <c r="O326" s="3"/>
      <c r="P326" s="3"/>
      <c r="Q326" s="3"/>
      <c r="R326" s="3"/>
      <c r="S326" s="3"/>
      <c r="T326" s="3"/>
      <c r="U326" s="3"/>
      <c r="V326" s="3"/>
      <c r="W326" s="3"/>
      <c r="X326" s="3"/>
      <c r="Y326" s="3"/>
      <c r="Z326" s="3"/>
      <c r="AA326" s="3"/>
      <c r="AB326" s="3"/>
      <c r="AC326" s="3"/>
    </row>
    <row r="327" spans="1:29" ht="12.75">
      <c r="A327" s="3"/>
      <c r="B327" s="3"/>
      <c r="C327" s="3"/>
      <c r="D327" s="3"/>
      <c r="E327" s="3"/>
      <c r="F327" s="3"/>
      <c r="G327" s="3"/>
      <c r="H327" s="3"/>
      <c r="I327" s="3"/>
      <c r="J327" s="3"/>
      <c r="K327" s="4"/>
      <c r="L327" s="3"/>
      <c r="M327" s="3"/>
      <c r="N327" s="4"/>
      <c r="O327" s="3"/>
      <c r="P327" s="3"/>
      <c r="Q327" s="3"/>
      <c r="R327" s="3"/>
      <c r="S327" s="3"/>
      <c r="T327" s="3"/>
      <c r="U327" s="3"/>
      <c r="V327" s="3"/>
      <c r="W327" s="3"/>
      <c r="X327" s="3"/>
      <c r="Y327" s="3"/>
      <c r="Z327" s="3"/>
      <c r="AA327" s="3"/>
      <c r="AB327" s="3"/>
      <c r="AC327" s="3"/>
    </row>
    <row r="328" spans="1:29" ht="12.75">
      <c r="A328" s="3"/>
      <c r="B328" s="3"/>
      <c r="C328" s="3"/>
      <c r="D328" s="3"/>
      <c r="E328" s="3"/>
      <c r="F328" s="3"/>
      <c r="G328" s="3"/>
      <c r="H328" s="3"/>
      <c r="I328" s="3"/>
      <c r="J328" s="3"/>
      <c r="K328" s="4"/>
      <c r="L328" s="3"/>
      <c r="M328" s="3"/>
      <c r="N328" s="4"/>
      <c r="O328" s="3"/>
      <c r="P328" s="3"/>
      <c r="Q328" s="3"/>
      <c r="R328" s="3"/>
      <c r="S328" s="3"/>
      <c r="T328" s="3"/>
      <c r="U328" s="3"/>
      <c r="V328" s="3"/>
      <c r="W328" s="3"/>
      <c r="X328" s="3"/>
      <c r="Y328" s="3"/>
      <c r="Z328" s="3"/>
      <c r="AA328" s="3"/>
      <c r="AB328" s="3"/>
      <c r="AC328" s="3"/>
    </row>
    <row r="329" spans="1:29" ht="12.75">
      <c r="A329" s="3"/>
      <c r="B329" s="3"/>
      <c r="C329" s="3"/>
      <c r="D329" s="3"/>
      <c r="E329" s="3"/>
      <c r="F329" s="3"/>
      <c r="G329" s="3"/>
      <c r="H329" s="3"/>
      <c r="I329" s="3"/>
      <c r="J329" s="3"/>
      <c r="K329" s="4"/>
      <c r="L329" s="3"/>
      <c r="M329" s="3"/>
      <c r="N329" s="4"/>
      <c r="O329" s="3"/>
      <c r="P329" s="3"/>
      <c r="Q329" s="3"/>
      <c r="R329" s="3"/>
      <c r="S329" s="3"/>
      <c r="T329" s="3"/>
      <c r="U329" s="3"/>
      <c r="V329" s="3"/>
      <c r="W329" s="3"/>
      <c r="X329" s="3"/>
      <c r="Y329" s="3"/>
      <c r="Z329" s="3"/>
      <c r="AA329" s="3"/>
      <c r="AB329" s="3"/>
      <c r="AC329" s="3"/>
    </row>
    <row r="330" spans="1:29" ht="12.75">
      <c r="A330" s="3"/>
      <c r="B330" s="3"/>
      <c r="C330" s="3"/>
      <c r="D330" s="3"/>
      <c r="E330" s="3"/>
      <c r="F330" s="3"/>
      <c r="G330" s="3"/>
      <c r="H330" s="3"/>
      <c r="I330" s="3"/>
      <c r="J330" s="3"/>
      <c r="K330" s="4"/>
      <c r="L330" s="3"/>
      <c r="M330" s="3"/>
      <c r="N330" s="4"/>
      <c r="O330" s="3"/>
      <c r="P330" s="3"/>
      <c r="Q330" s="3"/>
      <c r="R330" s="3"/>
      <c r="S330" s="3"/>
      <c r="T330" s="3"/>
      <c r="U330" s="3"/>
      <c r="V330" s="3"/>
      <c r="W330" s="3"/>
      <c r="X330" s="3"/>
      <c r="Y330" s="3"/>
      <c r="Z330" s="3"/>
      <c r="AA330" s="3"/>
      <c r="AB330" s="3"/>
      <c r="AC330" s="3"/>
    </row>
    <row r="331" spans="1:29" ht="12.75">
      <c r="A331" s="3"/>
      <c r="B331" s="3"/>
      <c r="C331" s="3"/>
      <c r="D331" s="3"/>
      <c r="E331" s="3"/>
      <c r="F331" s="3"/>
      <c r="G331" s="3"/>
      <c r="H331" s="3"/>
      <c r="I331" s="3"/>
      <c r="J331" s="3"/>
      <c r="K331" s="4"/>
      <c r="L331" s="3"/>
      <c r="M331" s="3"/>
      <c r="N331" s="4"/>
      <c r="O331" s="3"/>
      <c r="P331" s="3"/>
      <c r="Q331" s="3"/>
      <c r="R331" s="3"/>
      <c r="S331" s="3"/>
      <c r="T331" s="3"/>
      <c r="U331" s="3"/>
      <c r="V331" s="3"/>
      <c r="W331" s="3"/>
      <c r="X331" s="3"/>
      <c r="Y331" s="3"/>
      <c r="Z331" s="3"/>
      <c r="AA331" s="3"/>
      <c r="AB331" s="3"/>
      <c r="AC331" s="3"/>
    </row>
    <row r="332" spans="1:29" ht="12.75">
      <c r="A332" s="3"/>
      <c r="B332" s="3"/>
      <c r="C332" s="3"/>
      <c r="D332" s="3"/>
      <c r="E332" s="3"/>
      <c r="F332" s="3"/>
      <c r="G332" s="3"/>
      <c r="H332" s="3"/>
      <c r="I332" s="3"/>
      <c r="J332" s="3"/>
      <c r="K332" s="4"/>
      <c r="L332" s="3"/>
      <c r="M332" s="3"/>
      <c r="N332" s="4"/>
      <c r="O332" s="3"/>
      <c r="P332" s="3"/>
      <c r="Q332" s="3"/>
      <c r="R332" s="3"/>
      <c r="S332" s="3"/>
      <c r="T332" s="3"/>
      <c r="U332" s="3"/>
      <c r="V332" s="3"/>
      <c r="W332" s="3"/>
      <c r="X332" s="3"/>
      <c r="Y332" s="3"/>
      <c r="Z332" s="3"/>
      <c r="AA332" s="3"/>
      <c r="AB332" s="3"/>
      <c r="AC332" s="3"/>
    </row>
    <row r="333" spans="1:29" ht="12.75">
      <c r="A333" s="3"/>
      <c r="B333" s="3"/>
      <c r="C333" s="3"/>
      <c r="D333" s="3"/>
      <c r="E333" s="3"/>
      <c r="F333" s="3"/>
      <c r="G333" s="3"/>
      <c r="H333" s="3"/>
      <c r="I333" s="3"/>
      <c r="J333" s="3"/>
      <c r="K333" s="4"/>
      <c r="L333" s="3"/>
      <c r="M333" s="3"/>
      <c r="N333" s="4"/>
      <c r="O333" s="3"/>
      <c r="P333" s="3"/>
      <c r="Q333" s="3"/>
      <c r="R333" s="3"/>
      <c r="S333" s="3"/>
      <c r="T333" s="3"/>
      <c r="U333" s="3"/>
      <c r="V333" s="3"/>
      <c r="W333" s="3"/>
      <c r="X333" s="3"/>
      <c r="Y333" s="3"/>
      <c r="Z333" s="3"/>
      <c r="AA333" s="3"/>
      <c r="AB333" s="3"/>
      <c r="AC333" s="3"/>
    </row>
    <row r="334" spans="1:29" ht="12.75">
      <c r="A334" s="3"/>
      <c r="B334" s="3"/>
      <c r="C334" s="3"/>
      <c r="D334" s="3"/>
      <c r="E334" s="3"/>
      <c r="F334" s="3"/>
      <c r="G334" s="3"/>
      <c r="H334" s="3"/>
      <c r="I334" s="3"/>
      <c r="J334" s="3"/>
      <c r="K334" s="4"/>
      <c r="L334" s="3"/>
      <c r="M334" s="3"/>
      <c r="N334" s="4"/>
      <c r="O334" s="3"/>
      <c r="P334" s="3"/>
      <c r="Q334" s="3"/>
      <c r="R334" s="3"/>
      <c r="S334" s="3"/>
      <c r="T334" s="3"/>
      <c r="U334" s="3"/>
      <c r="V334" s="3"/>
      <c r="W334" s="3"/>
      <c r="X334" s="3"/>
      <c r="Y334" s="3"/>
      <c r="Z334" s="3"/>
      <c r="AA334" s="3"/>
      <c r="AB334" s="3"/>
      <c r="AC334" s="3"/>
    </row>
    <row r="335" spans="1:29" ht="12.75">
      <c r="A335" s="3"/>
      <c r="B335" s="3"/>
      <c r="C335" s="3"/>
      <c r="D335" s="3"/>
      <c r="E335" s="3"/>
      <c r="F335" s="3"/>
      <c r="G335" s="3"/>
      <c r="H335" s="3"/>
      <c r="I335" s="3"/>
      <c r="J335" s="3"/>
      <c r="K335" s="4"/>
      <c r="L335" s="3"/>
      <c r="M335" s="3"/>
      <c r="N335" s="4"/>
      <c r="O335" s="3"/>
      <c r="P335" s="3"/>
      <c r="Q335" s="3"/>
      <c r="R335" s="3"/>
      <c r="S335" s="3"/>
      <c r="T335" s="3"/>
      <c r="U335" s="3"/>
      <c r="V335" s="3"/>
      <c r="W335" s="3"/>
      <c r="X335" s="3"/>
      <c r="Y335" s="3"/>
      <c r="Z335" s="3"/>
      <c r="AA335" s="3"/>
      <c r="AB335" s="3"/>
      <c r="AC335" s="3"/>
    </row>
    <row r="336" spans="1:29" ht="12.75">
      <c r="A336" s="3"/>
      <c r="B336" s="3"/>
      <c r="C336" s="3"/>
      <c r="D336" s="3"/>
      <c r="E336" s="3"/>
      <c r="F336" s="3"/>
      <c r="G336" s="3"/>
      <c r="H336" s="3"/>
      <c r="I336" s="3"/>
      <c r="J336" s="3"/>
      <c r="K336" s="4"/>
      <c r="L336" s="3"/>
      <c r="M336" s="3"/>
      <c r="N336" s="4"/>
      <c r="O336" s="3"/>
      <c r="P336" s="3"/>
      <c r="Q336" s="3"/>
      <c r="R336" s="3"/>
      <c r="S336" s="3"/>
      <c r="T336" s="3"/>
      <c r="U336" s="3"/>
      <c r="V336" s="3"/>
      <c r="W336" s="3"/>
      <c r="X336" s="3"/>
      <c r="Y336" s="3"/>
      <c r="Z336" s="3"/>
      <c r="AA336" s="3"/>
      <c r="AB336" s="3"/>
      <c r="AC336" s="3"/>
    </row>
    <row r="337" spans="1:29" ht="12.75">
      <c r="A337" s="3"/>
      <c r="B337" s="3"/>
      <c r="C337" s="3"/>
      <c r="D337" s="3"/>
      <c r="E337" s="3"/>
      <c r="F337" s="3"/>
      <c r="G337" s="3"/>
      <c r="H337" s="3"/>
      <c r="I337" s="3"/>
      <c r="J337" s="3"/>
      <c r="K337" s="4"/>
      <c r="L337" s="3"/>
      <c r="M337" s="3"/>
      <c r="N337" s="4"/>
      <c r="O337" s="3"/>
      <c r="P337" s="3"/>
      <c r="Q337" s="3"/>
      <c r="R337" s="3"/>
      <c r="S337" s="3"/>
      <c r="T337" s="3"/>
      <c r="U337" s="3"/>
      <c r="V337" s="3"/>
      <c r="W337" s="3"/>
      <c r="X337" s="3"/>
      <c r="Y337" s="3"/>
      <c r="Z337" s="3"/>
      <c r="AA337" s="3"/>
      <c r="AB337" s="3"/>
      <c r="AC337" s="3"/>
    </row>
    <row r="338" spans="1:29" ht="12.75">
      <c r="A338" s="3"/>
      <c r="B338" s="3"/>
      <c r="C338" s="3"/>
      <c r="D338" s="3"/>
      <c r="E338" s="3"/>
      <c r="F338" s="3"/>
      <c r="G338" s="3"/>
      <c r="H338" s="3"/>
      <c r="I338" s="3"/>
      <c r="J338" s="3"/>
      <c r="K338" s="4"/>
      <c r="L338" s="3"/>
      <c r="M338" s="3"/>
      <c r="N338" s="4"/>
      <c r="O338" s="3"/>
      <c r="P338" s="3"/>
      <c r="Q338" s="3"/>
      <c r="R338" s="3"/>
      <c r="S338" s="3"/>
      <c r="T338" s="3"/>
      <c r="U338" s="3"/>
      <c r="V338" s="3"/>
      <c r="W338" s="3"/>
      <c r="X338" s="3"/>
      <c r="Y338" s="3"/>
      <c r="Z338" s="3"/>
      <c r="AA338" s="3"/>
      <c r="AB338" s="3"/>
      <c r="AC338" s="3"/>
    </row>
    <row r="339" spans="1:29" ht="12.75">
      <c r="A339" s="3"/>
      <c r="B339" s="3"/>
      <c r="C339" s="3"/>
      <c r="D339" s="3"/>
      <c r="E339" s="3"/>
      <c r="F339" s="3"/>
      <c r="G339" s="3"/>
      <c r="H339" s="3"/>
      <c r="I339" s="3"/>
      <c r="J339" s="3"/>
      <c r="K339" s="4"/>
      <c r="L339" s="3"/>
      <c r="M339" s="3"/>
      <c r="N339" s="4"/>
      <c r="O339" s="3"/>
      <c r="P339" s="3"/>
      <c r="Q339" s="3"/>
      <c r="R339" s="3"/>
      <c r="S339" s="3"/>
      <c r="T339" s="3"/>
      <c r="U339" s="3"/>
      <c r="V339" s="3"/>
      <c r="W339" s="3"/>
      <c r="X339" s="3"/>
      <c r="Y339" s="3"/>
      <c r="Z339" s="3"/>
      <c r="AA339" s="3"/>
      <c r="AB339" s="3"/>
      <c r="AC339" s="3"/>
    </row>
    <row r="340" spans="1:29" ht="12.75">
      <c r="A340" s="3"/>
      <c r="B340" s="3"/>
      <c r="C340" s="3"/>
      <c r="D340" s="3"/>
      <c r="E340" s="3"/>
      <c r="F340" s="3"/>
      <c r="G340" s="3"/>
      <c r="H340" s="3"/>
      <c r="I340" s="3"/>
      <c r="J340" s="3"/>
      <c r="K340" s="4"/>
      <c r="L340" s="3"/>
      <c r="M340" s="3"/>
      <c r="N340" s="4"/>
      <c r="O340" s="3"/>
      <c r="P340" s="3"/>
      <c r="Q340" s="3"/>
      <c r="R340" s="3"/>
      <c r="S340" s="3"/>
      <c r="T340" s="3"/>
      <c r="U340" s="3"/>
      <c r="V340" s="3"/>
      <c r="W340" s="3"/>
      <c r="X340" s="3"/>
      <c r="Y340" s="3"/>
      <c r="Z340" s="3"/>
      <c r="AA340" s="3"/>
      <c r="AB340" s="3"/>
      <c r="AC340" s="3"/>
    </row>
    <row r="341" spans="1:29" ht="12.75">
      <c r="A341" s="3"/>
      <c r="B341" s="3"/>
      <c r="C341" s="3"/>
      <c r="D341" s="3"/>
      <c r="E341" s="3"/>
      <c r="F341" s="3"/>
      <c r="G341" s="3"/>
      <c r="H341" s="3"/>
      <c r="I341" s="3"/>
      <c r="J341" s="3"/>
      <c r="K341" s="4"/>
      <c r="L341" s="3"/>
      <c r="M341" s="3"/>
      <c r="N341" s="4"/>
      <c r="O341" s="3"/>
      <c r="P341" s="3"/>
      <c r="Q341" s="3"/>
      <c r="R341" s="3"/>
      <c r="S341" s="3"/>
      <c r="T341" s="3"/>
      <c r="U341" s="3"/>
      <c r="V341" s="3"/>
      <c r="W341" s="3"/>
      <c r="X341" s="3"/>
      <c r="Y341" s="3"/>
      <c r="Z341" s="3"/>
      <c r="AA341" s="3"/>
      <c r="AB341" s="3"/>
      <c r="AC341" s="3"/>
    </row>
    <row r="342" spans="1:29" ht="12.75">
      <c r="A342" s="3"/>
      <c r="B342" s="3"/>
      <c r="C342" s="3"/>
      <c r="D342" s="3"/>
      <c r="E342" s="3"/>
      <c r="F342" s="3"/>
      <c r="G342" s="3"/>
      <c r="H342" s="3"/>
      <c r="I342" s="3"/>
      <c r="J342" s="3"/>
      <c r="K342" s="4"/>
      <c r="L342" s="3"/>
      <c r="M342" s="3"/>
      <c r="N342" s="4"/>
      <c r="O342" s="3"/>
      <c r="P342" s="3"/>
      <c r="Q342" s="3"/>
      <c r="R342" s="3"/>
      <c r="S342" s="3"/>
      <c r="T342" s="3"/>
      <c r="U342" s="3"/>
      <c r="V342" s="3"/>
      <c r="W342" s="3"/>
      <c r="X342" s="3"/>
      <c r="Y342" s="3"/>
      <c r="Z342" s="3"/>
      <c r="AA342" s="3"/>
      <c r="AB342" s="3"/>
      <c r="AC342" s="3"/>
    </row>
    <row r="343" spans="1:29" ht="12.75">
      <c r="A343" s="3"/>
      <c r="B343" s="3"/>
      <c r="C343" s="3"/>
      <c r="D343" s="3"/>
      <c r="E343" s="3"/>
      <c r="F343" s="3"/>
      <c r="G343" s="3"/>
      <c r="H343" s="3"/>
      <c r="I343" s="3"/>
      <c r="J343" s="3"/>
      <c r="K343" s="4"/>
      <c r="L343" s="3"/>
      <c r="M343" s="3"/>
      <c r="N343" s="4"/>
      <c r="O343" s="3"/>
      <c r="P343" s="3"/>
      <c r="Q343" s="3"/>
      <c r="R343" s="3"/>
      <c r="S343" s="3"/>
      <c r="T343" s="3"/>
      <c r="U343" s="3"/>
      <c r="V343" s="3"/>
      <c r="W343" s="3"/>
      <c r="X343" s="3"/>
      <c r="Y343" s="3"/>
      <c r="Z343" s="3"/>
      <c r="AA343" s="3"/>
      <c r="AB343" s="3"/>
      <c r="AC343" s="3"/>
    </row>
    <row r="344" spans="1:29" ht="12.75">
      <c r="A344" s="3"/>
      <c r="B344" s="3"/>
      <c r="C344" s="3"/>
      <c r="D344" s="3"/>
      <c r="E344" s="3"/>
      <c r="F344" s="3"/>
      <c r="G344" s="3"/>
      <c r="H344" s="3"/>
      <c r="I344" s="3"/>
      <c r="J344" s="3"/>
      <c r="K344" s="4"/>
      <c r="L344" s="3"/>
      <c r="M344" s="3"/>
      <c r="N344" s="4"/>
      <c r="O344" s="3"/>
      <c r="P344" s="3"/>
      <c r="Q344" s="3"/>
      <c r="R344" s="3"/>
      <c r="S344" s="3"/>
      <c r="T344" s="3"/>
      <c r="U344" s="3"/>
      <c r="V344" s="3"/>
      <c r="W344" s="3"/>
      <c r="X344" s="3"/>
      <c r="Y344" s="3"/>
      <c r="Z344" s="3"/>
      <c r="AA344" s="3"/>
      <c r="AB344" s="3"/>
      <c r="AC344" s="3"/>
    </row>
    <row r="345" spans="1:29" ht="12.75">
      <c r="A345" s="3"/>
      <c r="B345" s="3"/>
      <c r="C345" s="3"/>
      <c r="D345" s="3"/>
      <c r="E345" s="3"/>
      <c r="F345" s="3"/>
      <c r="G345" s="3"/>
      <c r="H345" s="3"/>
      <c r="I345" s="3"/>
      <c r="J345" s="3"/>
      <c r="K345" s="4"/>
      <c r="L345" s="3"/>
      <c r="M345" s="3"/>
      <c r="N345" s="4"/>
      <c r="O345" s="3"/>
      <c r="P345" s="3"/>
      <c r="Q345" s="3"/>
      <c r="R345" s="3"/>
      <c r="S345" s="3"/>
      <c r="T345" s="3"/>
      <c r="U345" s="3"/>
      <c r="V345" s="3"/>
      <c r="W345" s="3"/>
      <c r="X345" s="3"/>
      <c r="Y345" s="3"/>
      <c r="Z345" s="3"/>
      <c r="AA345" s="3"/>
      <c r="AB345" s="3"/>
      <c r="AC345" s="3"/>
    </row>
    <row r="346" spans="1:29" ht="12.75">
      <c r="A346" s="3"/>
      <c r="B346" s="3"/>
      <c r="C346" s="3"/>
      <c r="D346" s="3"/>
      <c r="E346" s="3"/>
      <c r="F346" s="3"/>
      <c r="G346" s="3"/>
      <c r="H346" s="3"/>
      <c r="I346" s="3"/>
      <c r="J346" s="3"/>
      <c r="K346" s="4"/>
      <c r="L346" s="3"/>
      <c r="M346" s="3"/>
      <c r="N346" s="4"/>
      <c r="O346" s="3"/>
      <c r="P346" s="3"/>
      <c r="Q346" s="3"/>
      <c r="R346" s="3"/>
      <c r="S346" s="3"/>
      <c r="T346" s="3"/>
      <c r="U346" s="3"/>
      <c r="V346" s="3"/>
      <c r="W346" s="3"/>
      <c r="X346" s="3"/>
      <c r="Y346" s="3"/>
      <c r="Z346" s="3"/>
      <c r="AA346" s="3"/>
      <c r="AB346" s="3"/>
      <c r="AC346" s="3"/>
    </row>
    <row r="347" spans="1:29" ht="12.75">
      <c r="A347" s="3"/>
      <c r="B347" s="3"/>
      <c r="C347" s="3"/>
      <c r="D347" s="3"/>
      <c r="E347" s="3"/>
      <c r="F347" s="3"/>
      <c r="G347" s="3"/>
      <c r="H347" s="3"/>
      <c r="I347" s="3"/>
      <c r="J347" s="3"/>
      <c r="K347" s="4"/>
      <c r="L347" s="3"/>
      <c r="M347" s="3"/>
      <c r="N347" s="4"/>
      <c r="O347" s="3"/>
      <c r="P347" s="3"/>
      <c r="Q347" s="3"/>
      <c r="R347" s="3"/>
      <c r="S347" s="3"/>
      <c r="T347" s="3"/>
      <c r="U347" s="3"/>
      <c r="V347" s="3"/>
      <c r="W347" s="3"/>
      <c r="X347" s="3"/>
      <c r="Y347" s="3"/>
      <c r="Z347" s="3"/>
      <c r="AA347" s="3"/>
      <c r="AB347" s="3"/>
      <c r="AC347" s="3"/>
    </row>
    <row r="348" spans="1:29" ht="12.75">
      <c r="A348" s="3"/>
      <c r="B348" s="3"/>
      <c r="C348" s="3"/>
      <c r="D348" s="3"/>
      <c r="E348" s="3"/>
      <c r="F348" s="3"/>
      <c r="G348" s="3"/>
      <c r="H348" s="3"/>
      <c r="I348" s="3"/>
      <c r="J348" s="3"/>
      <c r="K348" s="4"/>
      <c r="L348" s="3"/>
      <c r="M348" s="3"/>
      <c r="N348" s="4"/>
      <c r="O348" s="3"/>
      <c r="P348" s="3"/>
      <c r="Q348" s="3"/>
      <c r="R348" s="3"/>
      <c r="S348" s="3"/>
      <c r="T348" s="3"/>
      <c r="U348" s="3"/>
      <c r="V348" s="3"/>
      <c r="W348" s="3"/>
      <c r="X348" s="3"/>
      <c r="Y348" s="3"/>
      <c r="Z348" s="3"/>
      <c r="AA348" s="3"/>
      <c r="AB348" s="3"/>
      <c r="AC348" s="3"/>
    </row>
    <row r="349" spans="1:29" ht="12.75">
      <c r="A349" s="3"/>
      <c r="B349" s="3"/>
      <c r="C349" s="3"/>
      <c r="D349" s="3"/>
      <c r="E349" s="3"/>
      <c r="F349" s="3"/>
      <c r="G349" s="3"/>
      <c r="H349" s="3"/>
      <c r="I349" s="3"/>
      <c r="J349" s="3"/>
      <c r="K349" s="4"/>
      <c r="L349" s="3"/>
      <c r="M349" s="3"/>
      <c r="N349" s="4"/>
      <c r="O349" s="3"/>
      <c r="P349" s="3"/>
      <c r="Q349" s="3"/>
      <c r="R349" s="3"/>
      <c r="S349" s="3"/>
      <c r="T349" s="3"/>
      <c r="U349" s="3"/>
      <c r="V349" s="3"/>
      <c r="W349" s="3"/>
      <c r="X349" s="3"/>
      <c r="Y349" s="3"/>
      <c r="Z349" s="3"/>
      <c r="AA349" s="3"/>
      <c r="AB349" s="3"/>
      <c r="AC349" s="3"/>
    </row>
    <row r="350" spans="1:29" ht="12.75">
      <c r="A350" s="3"/>
      <c r="B350" s="3"/>
      <c r="C350" s="3"/>
      <c r="D350" s="3"/>
      <c r="E350" s="3"/>
      <c r="F350" s="3"/>
      <c r="G350" s="3"/>
      <c r="H350" s="3"/>
      <c r="I350" s="3"/>
      <c r="J350" s="3"/>
      <c r="K350" s="4"/>
      <c r="L350" s="3"/>
      <c r="M350" s="3"/>
      <c r="N350" s="4"/>
      <c r="O350" s="3"/>
      <c r="P350" s="3"/>
      <c r="Q350" s="3"/>
      <c r="R350" s="3"/>
      <c r="S350" s="3"/>
      <c r="T350" s="3"/>
      <c r="U350" s="3"/>
      <c r="V350" s="3"/>
      <c r="W350" s="3"/>
      <c r="X350" s="3"/>
      <c r="Y350" s="3"/>
      <c r="Z350" s="3"/>
      <c r="AA350" s="3"/>
      <c r="AB350" s="3"/>
      <c r="AC350" s="3"/>
    </row>
    <row r="351" spans="1:29" ht="12.75">
      <c r="A351" s="3"/>
      <c r="B351" s="3"/>
      <c r="C351" s="3"/>
      <c r="D351" s="3"/>
      <c r="E351" s="3"/>
      <c r="F351" s="3"/>
      <c r="G351" s="3"/>
      <c r="H351" s="3"/>
      <c r="I351" s="3"/>
      <c r="J351" s="3"/>
      <c r="K351" s="4"/>
      <c r="L351" s="3"/>
      <c r="M351" s="3"/>
      <c r="N351" s="4"/>
      <c r="O351" s="3"/>
      <c r="P351" s="3"/>
      <c r="Q351" s="3"/>
      <c r="R351" s="3"/>
      <c r="S351" s="3"/>
      <c r="T351" s="3"/>
      <c r="U351" s="3"/>
      <c r="V351" s="3"/>
      <c r="W351" s="3"/>
      <c r="X351" s="3"/>
      <c r="Y351" s="3"/>
      <c r="Z351" s="3"/>
      <c r="AA351" s="3"/>
      <c r="AB351" s="3"/>
      <c r="AC351" s="3"/>
    </row>
    <row r="352" spans="1:29" ht="12.75">
      <c r="A352" s="3"/>
      <c r="B352" s="3"/>
      <c r="C352" s="3"/>
      <c r="D352" s="3"/>
      <c r="E352" s="3"/>
      <c r="F352" s="3"/>
      <c r="G352" s="3"/>
      <c r="H352" s="3"/>
      <c r="I352" s="3"/>
      <c r="J352" s="3"/>
      <c r="K352" s="4"/>
      <c r="L352" s="3"/>
      <c r="M352" s="3"/>
      <c r="N352" s="4"/>
      <c r="O352" s="3"/>
      <c r="P352" s="3"/>
      <c r="Q352" s="3"/>
      <c r="R352" s="3"/>
      <c r="S352" s="3"/>
      <c r="T352" s="3"/>
      <c r="U352" s="3"/>
      <c r="V352" s="3"/>
      <c r="W352" s="3"/>
      <c r="X352" s="3"/>
      <c r="Y352" s="3"/>
      <c r="Z352" s="3"/>
      <c r="AA352" s="3"/>
      <c r="AB352" s="3"/>
      <c r="AC352" s="3"/>
    </row>
    <row r="353" spans="1:29" ht="12.75">
      <c r="A353" s="3"/>
      <c r="B353" s="3"/>
      <c r="C353" s="3"/>
      <c r="D353" s="3"/>
      <c r="E353" s="3"/>
      <c r="F353" s="3"/>
      <c r="G353" s="3"/>
      <c r="H353" s="3"/>
      <c r="I353" s="3"/>
      <c r="J353" s="3"/>
      <c r="K353" s="4"/>
      <c r="L353" s="3"/>
      <c r="M353" s="3"/>
      <c r="N353" s="4"/>
      <c r="O353" s="3"/>
      <c r="P353" s="3"/>
      <c r="Q353" s="3"/>
      <c r="R353" s="3"/>
      <c r="S353" s="3"/>
      <c r="T353" s="3"/>
      <c r="U353" s="3"/>
      <c r="V353" s="3"/>
      <c r="W353" s="3"/>
      <c r="X353" s="3"/>
      <c r="Y353" s="3"/>
      <c r="Z353" s="3"/>
      <c r="AA353" s="3"/>
      <c r="AB353" s="3"/>
      <c r="AC353" s="3"/>
    </row>
    <row r="354" spans="1:29" ht="12.75">
      <c r="A354" s="3"/>
      <c r="B354" s="3"/>
      <c r="C354" s="3"/>
      <c r="D354" s="3"/>
      <c r="E354" s="3"/>
      <c r="F354" s="3"/>
      <c r="G354" s="3"/>
      <c r="H354" s="3"/>
      <c r="I354" s="3"/>
      <c r="J354" s="3"/>
      <c r="K354" s="4"/>
      <c r="L354" s="3"/>
      <c r="M354" s="3"/>
      <c r="N354" s="4"/>
      <c r="O354" s="3"/>
      <c r="P354" s="3"/>
      <c r="Q354" s="3"/>
      <c r="R354" s="3"/>
      <c r="S354" s="3"/>
      <c r="T354" s="3"/>
      <c r="U354" s="3"/>
      <c r="V354" s="3"/>
      <c r="W354" s="3"/>
      <c r="X354" s="3"/>
      <c r="Y354" s="3"/>
      <c r="Z354" s="3"/>
      <c r="AA354" s="3"/>
      <c r="AB354" s="3"/>
      <c r="AC354" s="3"/>
    </row>
    <row r="355" spans="1:29" ht="12.75">
      <c r="A355" s="3"/>
      <c r="B355" s="3"/>
      <c r="C355" s="3"/>
      <c r="D355" s="3"/>
      <c r="E355" s="3"/>
      <c r="F355" s="3"/>
      <c r="G355" s="3"/>
      <c r="H355" s="3"/>
      <c r="I355" s="3"/>
      <c r="J355" s="3"/>
      <c r="K355" s="4"/>
      <c r="L355" s="3"/>
      <c r="M355" s="3"/>
      <c r="N355" s="4"/>
      <c r="O355" s="3"/>
      <c r="P355" s="3"/>
      <c r="Q355" s="3"/>
      <c r="R355" s="3"/>
      <c r="S355" s="3"/>
      <c r="T355" s="3"/>
      <c r="U355" s="3"/>
      <c r="V355" s="3"/>
      <c r="W355" s="3"/>
      <c r="X355" s="3"/>
      <c r="Y355" s="3"/>
      <c r="Z355" s="3"/>
      <c r="AA355" s="3"/>
      <c r="AB355" s="3"/>
      <c r="AC355" s="3"/>
    </row>
    <row r="356" spans="1:29" ht="12.75">
      <c r="A356" s="3"/>
      <c r="B356" s="3"/>
      <c r="C356" s="3"/>
      <c r="D356" s="3"/>
      <c r="E356" s="3"/>
      <c r="F356" s="3"/>
      <c r="G356" s="3"/>
      <c r="H356" s="3"/>
      <c r="I356" s="3"/>
      <c r="J356" s="3"/>
      <c r="K356" s="4"/>
      <c r="L356" s="3"/>
      <c r="M356" s="3"/>
      <c r="N356" s="4"/>
      <c r="O356" s="3"/>
      <c r="P356" s="3"/>
      <c r="Q356" s="3"/>
      <c r="R356" s="3"/>
      <c r="S356" s="3"/>
      <c r="T356" s="3"/>
      <c r="U356" s="3"/>
      <c r="V356" s="3"/>
      <c r="W356" s="3"/>
      <c r="X356" s="3"/>
      <c r="Y356" s="3"/>
      <c r="Z356" s="3"/>
      <c r="AA356" s="3"/>
      <c r="AB356" s="3"/>
      <c r="AC356" s="3"/>
    </row>
    <row r="357" spans="1:29" ht="12.75">
      <c r="A357" s="3"/>
      <c r="B357" s="3"/>
      <c r="C357" s="3"/>
      <c r="D357" s="3"/>
      <c r="E357" s="3"/>
      <c r="F357" s="3"/>
      <c r="G357" s="3"/>
      <c r="H357" s="3"/>
      <c r="I357" s="3"/>
      <c r="J357" s="3"/>
      <c r="K357" s="4"/>
      <c r="L357" s="3"/>
      <c r="M357" s="3"/>
      <c r="N357" s="4"/>
      <c r="O357" s="3"/>
      <c r="P357" s="3"/>
      <c r="Q357" s="3"/>
      <c r="R357" s="3"/>
      <c r="S357" s="3"/>
      <c r="T357" s="3"/>
      <c r="U357" s="3"/>
      <c r="V357" s="3"/>
      <c r="W357" s="3"/>
      <c r="X357" s="3"/>
      <c r="Y357" s="3"/>
      <c r="Z357" s="3"/>
      <c r="AA357" s="3"/>
      <c r="AB357" s="3"/>
      <c r="AC357" s="3"/>
    </row>
    <row r="358" spans="1:29" ht="12.75">
      <c r="A358" s="3"/>
      <c r="B358" s="3"/>
      <c r="C358" s="3"/>
      <c r="D358" s="3"/>
      <c r="E358" s="3"/>
      <c r="F358" s="3"/>
      <c r="G358" s="3"/>
      <c r="H358" s="3"/>
      <c r="I358" s="3"/>
      <c r="J358" s="3"/>
      <c r="K358" s="4"/>
      <c r="L358" s="3"/>
      <c r="M358" s="3"/>
      <c r="N358" s="4"/>
      <c r="O358" s="3"/>
      <c r="P358" s="3"/>
      <c r="Q358" s="3"/>
      <c r="R358" s="3"/>
      <c r="S358" s="3"/>
      <c r="T358" s="3"/>
      <c r="U358" s="3"/>
      <c r="V358" s="3"/>
      <c r="W358" s="3"/>
      <c r="X358" s="3"/>
      <c r="Y358" s="3"/>
      <c r="Z358" s="3"/>
      <c r="AA358" s="3"/>
      <c r="AB358" s="3"/>
      <c r="AC358" s="3"/>
    </row>
    <row r="359" spans="1:29" ht="12.75">
      <c r="A359" s="3"/>
      <c r="B359" s="3"/>
      <c r="C359" s="3"/>
      <c r="D359" s="3"/>
      <c r="E359" s="3"/>
      <c r="F359" s="3"/>
      <c r="G359" s="3"/>
      <c r="H359" s="3"/>
      <c r="I359" s="3"/>
      <c r="J359" s="3"/>
      <c r="K359" s="4"/>
      <c r="L359" s="3"/>
      <c r="M359" s="3"/>
      <c r="N359" s="4"/>
      <c r="O359" s="3"/>
      <c r="P359" s="3"/>
      <c r="Q359" s="3"/>
      <c r="R359" s="3"/>
      <c r="S359" s="3"/>
      <c r="T359" s="3"/>
      <c r="U359" s="3"/>
      <c r="V359" s="3"/>
      <c r="W359" s="3"/>
      <c r="X359" s="3"/>
      <c r="Y359" s="3"/>
      <c r="Z359" s="3"/>
      <c r="AA359" s="3"/>
      <c r="AB359" s="3"/>
      <c r="AC359" s="3"/>
    </row>
    <row r="360" spans="1:29" ht="12.75">
      <c r="A360" s="3"/>
      <c r="B360" s="3"/>
      <c r="C360" s="3"/>
      <c r="D360" s="3"/>
      <c r="E360" s="3"/>
      <c r="F360" s="3"/>
      <c r="G360" s="3"/>
      <c r="H360" s="3"/>
      <c r="I360" s="3"/>
      <c r="J360" s="3"/>
      <c r="K360" s="4"/>
      <c r="L360" s="3"/>
      <c r="M360" s="3"/>
      <c r="N360" s="4"/>
      <c r="O360" s="3"/>
      <c r="P360" s="3"/>
      <c r="Q360" s="3"/>
      <c r="R360" s="3"/>
      <c r="S360" s="3"/>
      <c r="T360" s="3"/>
      <c r="U360" s="3"/>
      <c r="V360" s="3"/>
      <c r="W360" s="3"/>
      <c r="X360" s="3"/>
      <c r="Y360" s="3"/>
      <c r="Z360" s="3"/>
      <c r="AA360" s="3"/>
      <c r="AB360" s="3"/>
      <c r="AC360" s="3"/>
    </row>
    <row r="361" spans="1:29" ht="12.75">
      <c r="A361" s="3"/>
      <c r="B361" s="3"/>
      <c r="C361" s="3"/>
      <c r="D361" s="3"/>
      <c r="E361" s="3"/>
      <c r="F361" s="3"/>
      <c r="G361" s="3"/>
      <c r="H361" s="3"/>
      <c r="I361" s="3"/>
      <c r="J361" s="3"/>
      <c r="K361" s="4"/>
      <c r="L361" s="3"/>
      <c r="M361" s="3"/>
      <c r="N361" s="4"/>
      <c r="O361" s="3"/>
      <c r="P361" s="3"/>
      <c r="Q361" s="3"/>
      <c r="R361" s="3"/>
      <c r="S361" s="3"/>
      <c r="T361" s="3"/>
      <c r="U361" s="3"/>
      <c r="V361" s="3"/>
      <c r="W361" s="3"/>
      <c r="X361" s="3"/>
      <c r="Y361" s="3"/>
      <c r="Z361" s="3"/>
      <c r="AA361" s="3"/>
      <c r="AB361" s="3"/>
      <c r="AC361" s="3"/>
    </row>
    <row r="362" spans="1:29" ht="12.75">
      <c r="A362" s="3"/>
      <c r="B362" s="3"/>
      <c r="C362" s="3"/>
      <c r="D362" s="3"/>
      <c r="E362" s="3"/>
      <c r="F362" s="3"/>
      <c r="G362" s="3"/>
      <c r="H362" s="3"/>
      <c r="I362" s="3"/>
      <c r="J362" s="3"/>
      <c r="K362" s="4"/>
      <c r="L362" s="3"/>
      <c r="M362" s="3"/>
      <c r="N362" s="4"/>
      <c r="O362" s="3"/>
      <c r="P362" s="3"/>
      <c r="Q362" s="3"/>
      <c r="R362" s="3"/>
      <c r="S362" s="3"/>
      <c r="T362" s="3"/>
      <c r="U362" s="3"/>
      <c r="V362" s="3"/>
      <c r="W362" s="3"/>
      <c r="X362" s="3"/>
      <c r="Y362" s="3"/>
      <c r="Z362" s="3"/>
      <c r="AA362" s="3"/>
      <c r="AB362" s="3"/>
      <c r="AC362" s="3"/>
    </row>
    <row r="363" spans="1:29" ht="12.75">
      <c r="A363" s="3"/>
      <c r="B363" s="3"/>
      <c r="C363" s="3"/>
      <c r="D363" s="3"/>
      <c r="E363" s="3"/>
      <c r="F363" s="3"/>
      <c r="G363" s="3"/>
      <c r="H363" s="3"/>
      <c r="I363" s="3"/>
      <c r="J363" s="3"/>
      <c r="K363" s="4"/>
      <c r="L363" s="3"/>
      <c r="M363" s="3"/>
      <c r="N363" s="4"/>
      <c r="O363" s="3"/>
      <c r="P363" s="3"/>
      <c r="Q363" s="3"/>
      <c r="R363" s="3"/>
      <c r="S363" s="3"/>
      <c r="T363" s="3"/>
      <c r="U363" s="3"/>
      <c r="V363" s="3"/>
      <c r="W363" s="3"/>
      <c r="X363" s="3"/>
      <c r="Y363" s="3"/>
      <c r="Z363" s="3"/>
      <c r="AA363" s="3"/>
      <c r="AB363" s="3"/>
      <c r="AC363" s="3"/>
    </row>
    <row r="364" spans="1:29" ht="12.75">
      <c r="A364" s="3"/>
      <c r="B364" s="3"/>
      <c r="C364" s="3"/>
      <c r="D364" s="3"/>
      <c r="E364" s="3"/>
      <c r="F364" s="3"/>
      <c r="G364" s="3"/>
      <c r="H364" s="3"/>
      <c r="I364" s="3"/>
      <c r="J364" s="3"/>
      <c r="K364" s="4"/>
      <c r="L364" s="3"/>
      <c r="M364" s="3"/>
      <c r="N364" s="4"/>
      <c r="O364" s="3"/>
      <c r="P364" s="3"/>
      <c r="Q364" s="3"/>
      <c r="R364" s="3"/>
      <c r="S364" s="3"/>
      <c r="T364" s="3"/>
      <c r="U364" s="3"/>
      <c r="V364" s="3"/>
      <c r="W364" s="3"/>
      <c r="X364" s="3"/>
      <c r="Y364" s="3"/>
      <c r="Z364" s="3"/>
      <c r="AA364" s="3"/>
      <c r="AB364" s="3"/>
      <c r="AC364" s="3"/>
    </row>
    <row r="365" spans="1:29" ht="12.75">
      <c r="A365" s="3"/>
      <c r="B365" s="3"/>
      <c r="C365" s="3"/>
      <c r="D365" s="3"/>
      <c r="E365" s="3"/>
      <c r="F365" s="3"/>
      <c r="G365" s="3"/>
      <c r="H365" s="3"/>
      <c r="I365" s="3"/>
      <c r="J365" s="3"/>
      <c r="K365" s="4"/>
      <c r="L365" s="3"/>
      <c r="M365" s="3"/>
      <c r="N365" s="4"/>
      <c r="O365" s="3"/>
      <c r="P365" s="3"/>
      <c r="Q365" s="3"/>
      <c r="R365" s="3"/>
      <c r="S365" s="3"/>
      <c r="T365" s="3"/>
      <c r="U365" s="3"/>
      <c r="V365" s="3"/>
      <c r="W365" s="3"/>
      <c r="X365" s="3"/>
      <c r="Y365" s="3"/>
      <c r="Z365" s="3"/>
      <c r="AA365" s="3"/>
      <c r="AB365" s="3"/>
      <c r="AC365" s="3"/>
    </row>
    <row r="366" spans="1:29" ht="12.75">
      <c r="A366" s="3"/>
      <c r="B366" s="3"/>
      <c r="C366" s="3"/>
      <c r="D366" s="3"/>
      <c r="E366" s="3"/>
      <c r="F366" s="3"/>
      <c r="G366" s="3"/>
      <c r="H366" s="3"/>
      <c r="I366" s="3"/>
      <c r="J366" s="3"/>
      <c r="K366" s="4"/>
      <c r="L366" s="3"/>
      <c r="M366" s="3"/>
      <c r="N366" s="4"/>
      <c r="O366" s="3"/>
      <c r="P366" s="3"/>
      <c r="Q366" s="3"/>
      <c r="R366" s="3"/>
      <c r="S366" s="3"/>
      <c r="T366" s="3"/>
      <c r="U366" s="3"/>
      <c r="V366" s="3"/>
      <c r="W366" s="3"/>
      <c r="X366" s="3"/>
      <c r="Y366" s="3"/>
      <c r="Z366" s="3"/>
      <c r="AA366" s="3"/>
      <c r="AB366" s="3"/>
      <c r="AC366" s="3"/>
    </row>
    <row r="367" spans="1:29" ht="12.75">
      <c r="A367" s="3"/>
      <c r="B367" s="3"/>
      <c r="C367" s="3"/>
      <c r="D367" s="3"/>
      <c r="E367" s="3"/>
      <c r="F367" s="3"/>
      <c r="G367" s="3"/>
      <c r="H367" s="3"/>
      <c r="I367" s="3"/>
      <c r="J367" s="3"/>
      <c r="K367" s="4"/>
      <c r="L367" s="3"/>
      <c r="M367" s="3"/>
      <c r="N367" s="4"/>
      <c r="O367" s="3"/>
      <c r="P367" s="3"/>
      <c r="Q367" s="3"/>
      <c r="R367" s="3"/>
      <c r="S367" s="3"/>
      <c r="T367" s="3"/>
      <c r="U367" s="3"/>
      <c r="V367" s="3"/>
      <c r="W367" s="3"/>
      <c r="X367" s="3"/>
      <c r="Y367" s="3"/>
      <c r="Z367" s="3"/>
      <c r="AA367" s="3"/>
      <c r="AB367" s="3"/>
      <c r="AC367" s="3"/>
    </row>
    <row r="368" spans="1:29" ht="12.75">
      <c r="A368" s="3"/>
      <c r="B368" s="3"/>
      <c r="C368" s="3"/>
      <c r="D368" s="3"/>
      <c r="E368" s="3"/>
      <c r="F368" s="3"/>
      <c r="G368" s="3"/>
      <c r="H368" s="3"/>
      <c r="I368" s="3"/>
      <c r="J368" s="3"/>
      <c r="K368" s="4"/>
      <c r="L368" s="3"/>
      <c r="M368" s="3"/>
      <c r="N368" s="4"/>
      <c r="O368" s="3"/>
      <c r="P368" s="3"/>
      <c r="Q368" s="3"/>
      <c r="R368" s="3"/>
      <c r="S368" s="3"/>
      <c r="T368" s="3"/>
      <c r="U368" s="3"/>
      <c r="V368" s="3"/>
      <c r="W368" s="3"/>
      <c r="X368" s="3"/>
      <c r="Y368" s="3"/>
      <c r="Z368" s="3"/>
      <c r="AA368" s="3"/>
      <c r="AB368" s="3"/>
      <c r="AC368" s="3"/>
    </row>
    <row r="369" spans="1:29" ht="12.75">
      <c r="A369" s="3"/>
      <c r="B369" s="3"/>
      <c r="C369" s="3"/>
      <c r="D369" s="3"/>
      <c r="E369" s="3"/>
      <c r="F369" s="3"/>
      <c r="G369" s="3"/>
      <c r="H369" s="3"/>
      <c r="I369" s="3"/>
      <c r="J369" s="3"/>
      <c r="K369" s="4"/>
      <c r="L369" s="3"/>
      <c r="M369" s="3"/>
      <c r="N369" s="4"/>
      <c r="O369" s="3"/>
      <c r="P369" s="3"/>
      <c r="Q369" s="3"/>
      <c r="R369" s="3"/>
      <c r="S369" s="3"/>
      <c r="T369" s="3"/>
      <c r="U369" s="3"/>
      <c r="V369" s="3"/>
      <c r="W369" s="3"/>
      <c r="X369" s="3"/>
      <c r="Y369" s="3"/>
      <c r="Z369" s="3"/>
      <c r="AA369" s="3"/>
      <c r="AB369" s="3"/>
      <c r="AC369" s="3"/>
    </row>
    <row r="370" spans="1:29" ht="12.75">
      <c r="A370" s="3"/>
      <c r="B370" s="3"/>
      <c r="C370" s="3"/>
      <c r="D370" s="3"/>
      <c r="E370" s="3"/>
      <c r="F370" s="3"/>
      <c r="G370" s="3"/>
      <c r="H370" s="3"/>
      <c r="I370" s="3"/>
      <c r="J370" s="3"/>
      <c r="K370" s="4"/>
      <c r="L370" s="3"/>
      <c r="M370" s="3"/>
      <c r="N370" s="4"/>
      <c r="O370" s="3"/>
      <c r="P370" s="3"/>
      <c r="Q370" s="3"/>
      <c r="R370" s="3"/>
      <c r="S370" s="3"/>
      <c r="T370" s="3"/>
      <c r="U370" s="3"/>
      <c r="V370" s="3"/>
      <c r="W370" s="3"/>
      <c r="X370" s="3"/>
      <c r="Y370" s="3"/>
      <c r="Z370" s="3"/>
      <c r="AA370" s="3"/>
      <c r="AB370" s="3"/>
      <c r="AC370" s="3"/>
    </row>
    <row r="371" spans="1:29" ht="12.75">
      <c r="A371" s="3"/>
      <c r="B371" s="3"/>
      <c r="C371" s="3"/>
      <c r="D371" s="3"/>
      <c r="E371" s="3"/>
      <c r="F371" s="3"/>
      <c r="G371" s="3"/>
      <c r="H371" s="3"/>
      <c r="I371" s="3"/>
      <c r="J371" s="3"/>
      <c r="K371" s="4"/>
      <c r="L371" s="3"/>
      <c r="M371" s="3"/>
      <c r="N371" s="4"/>
      <c r="O371" s="3"/>
      <c r="P371" s="3"/>
      <c r="Q371" s="3"/>
      <c r="R371" s="3"/>
      <c r="S371" s="3"/>
      <c r="T371" s="3"/>
      <c r="U371" s="3"/>
      <c r="V371" s="3"/>
      <c r="W371" s="3"/>
      <c r="X371" s="3"/>
      <c r="Y371" s="3"/>
      <c r="Z371" s="3"/>
      <c r="AA371" s="3"/>
      <c r="AB371" s="3"/>
      <c r="AC371" s="3"/>
    </row>
    <row r="372" spans="1:29" ht="12.75">
      <c r="A372" s="3"/>
      <c r="B372" s="3"/>
      <c r="C372" s="3"/>
      <c r="D372" s="3"/>
      <c r="E372" s="3"/>
      <c r="F372" s="3"/>
      <c r="G372" s="3"/>
      <c r="H372" s="3"/>
      <c r="I372" s="3"/>
      <c r="J372" s="3"/>
      <c r="K372" s="4"/>
      <c r="L372" s="3"/>
      <c r="M372" s="3"/>
      <c r="N372" s="4"/>
      <c r="O372" s="3"/>
      <c r="P372" s="3"/>
      <c r="Q372" s="3"/>
      <c r="R372" s="3"/>
      <c r="S372" s="3"/>
      <c r="T372" s="3"/>
      <c r="U372" s="3"/>
      <c r="V372" s="3"/>
      <c r="W372" s="3"/>
      <c r="X372" s="3"/>
      <c r="Y372" s="3"/>
      <c r="Z372" s="3"/>
      <c r="AA372" s="3"/>
      <c r="AB372" s="3"/>
      <c r="AC372" s="3"/>
    </row>
    <row r="373" spans="1:29" ht="12.75">
      <c r="A373" s="3"/>
      <c r="B373" s="3"/>
      <c r="C373" s="3"/>
      <c r="D373" s="3"/>
      <c r="E373" s="3"/>
      <c r="F373" s="3"/>
      <c r="G373" s="3"/>
      <c r="H373" s="3"/>
      <c r="I373" s="3"/>
      <c r="J373" s="3"/>
      <c r="K373" s="4"/>
      <c r="L373" s="3"/>
      <c r="M373" s="3"/>
      <c r="N373" s="4"/>
      <c r="O373" s="3"/>
      <c r="P373" s="3"/>
      <c r="Q373" s="3"/>
      <c r="R373" s="3"/>
      <c r="S373" s="3"/>
      <c r="T373" s="3"/>
      <c r="U373" s="3"/>
      <c r="V373" s="3"/>
      <c r="W373" s="3"/>
      <c r="X373" s="3"/>
      <c r="Y373" s="3"/>
      <c r="Z373" s="3"/>
      <c r="AA373" s="3"/>
      <c r="AB373" s="3"/>
      <c r="AC373" s="3"/>
    </row>
    <row r="374" spans="1:29" ht="12.75">
      <c r="A374" s="3"/>
      <c r="B374" s="3"/>
      <c r="C374" s="3"/>
      <c r="D374" s="3"/>
      <c r="E374" s="3"/>
      <c r="F374" s="3"/>
      <c r="G374" s="3"/>
      <c r="H374" s="3"/>
      <c r="I374" s="3"/>
      <c r="J374" s="3"/>
      <c r="K374" s="4"/>
      <c r="L374" s="3"/>
      <c r="M374" s="3"/>
      <c r="N374" s="4"/>
      <c r="O374" s="3"/>
      <c r="P374" s="3"/>
      <c r="Q374" s="3"/>
      <c r="R374" s="3"/>
      <c r="S374" s="3"/>
      <c r="T374" s="3"/>
      <c r="U374" s="3"/>
      <c r="V374" s="3"/>
      <c r="W374" s="3"/>
      <c r="X374" s="3"/>
      <c r="Y374" s="3"/>
      <c r="Z374" s="3"/>
      <c r="AA374" s="3"/>
      <c r="AB374" s="3"/>
      <c r="AC374" s="3"/>
    </row>
    <row r="375" spans="1:29" ht="12.75">
      <c r="A375" s="3"/>
      <c r="B375" s="3"/>
      <c r="C375" s="3"/>
      <c r="D375" s="3"/>
      <c r="E375" s="3"/>
      <c r="F375" s="3"/>
      <c r="G375" s="3"/>
      <c r="H375" s="3"/>
      <c r="I375" s="3"/>
      <c r="J375" s="3"/>
      <c r="K375" s="4"/>
      <c r="L375" s="3"/>
      <c r="M375" s="3"/>
      <c r="N375" s="4"/>
      <c r="O375" s="3"/>
      <c r="P375" s="3"/>
      <c r="Q375" s="3"/>
      <c r="R375" s="3"/>
      <c r="S375" s="3"/>
      <c r="T375" s="3"/>
      <c r="U375" s="3"/>
      <c r="V375" s="3"/>
      <c r="W375" s="3"/>
      <c r="X375" s="3"/>
      <c r="Y375" s="3"/>
      <c r="Z375" s="3"/>
      <c r="AA375" s="3"/>
      <c r="AB375" s="3"/>
      <c r="AC375" s="3"/>
    </row>
    <row r="376" spans="1:29" ht="12.75">
      <c r="A376" s="3"/>
      <c r="B376" s="3"/>
      <c r="C376" s="3"/>
      <c r="D376" s="3"/>
      <c r="E376" s="3"/>
      <c r="F376" s="3"/>
      <c r="G376" s="3"/>
      <c r="H376" s="3"/>
      <c r="I376" s="3"/>
      <c r="J376" s="3"/>
      <c r="K376" s="4"/>
      <c r="L376" s="3"/>
      <c r="M376" s="3"/>
      <c r="N376" s="4"/>
      <c r="O376" s="3"/>
      <c r="P376" s="3"/>
      <c r="Q376" s="3"/>
      <c r="R376" s="3"/>
      <c r="S376" s="3"/>
      <c r="T376" s="3"/>
      <c r="U376" s="3"/>
      <c r="V376" s="3"/>
      <c r="W376" s="3"/>
      <c r="X376" s="3"/>
      <c r="Y376" s="3"/>
      <c r="Z376" s="3"/>
      <c r="AA376" s="3"/>
      <c r="AB376" s="3"/>
      <c r="AC376" s="3"/>
    </row>
    <row r="377" spans="1:29" ht="12.75">
      <c r="A377" s="3"/>
      <c r="B377" s="3"/>
      <c r="C377" s="3"/>
      <c r="D377" s="3"/>
      <c r="E377" s="3"/>
      <c r="F377" s="3"/>
      <c r="G377" s="3"/>
      <c r="H377" s="3"/>
      <c r="I377" s="3"/>
      <c r="J377" s="3"/>
      <c r="K377" s="4"/>
      <c r="L377" s="3"/>
      <c r="M377" s="3"/>
      <c r="N377" s="4"/>
      <c r="O377" s="3"/>
      <c r="P377" s="3"/>
      <c r="Q377" s="3"/>
      <c r="R377" s="3"/>
      <c r="S377" s="3"/>
      <c r="T377" s="3"/>
      <c r="U377" s="3"/>
      <c r="V377" s="3"/>
      <c r="W377" s="3"/>
      <c r="X377" s="3"/>
      <c r="Y377" s="3"/>
      <c r="Z377" s="3"/>
      <c r="AA377" s="3"/>
      <c r="AB377" s="3"/>
      <c r="AC377" s="3"/>
    </row>
    <row r="378" spans="1:29" ht="12.75">
      <c r="A378" s="3"/>
      <c r="B378" s="3"/>
      <c r="C378" s="3"/>
      <c r="D378" s="3"/>
      <c r="E378" s="3"/>
      <c r="F378" s="3"/>
      <c r="G378" s="3"/>
      <c r="H378" s="3"/>
      <c r="I378" s="3"/>
      <c r="J378" s="3"/>
      <c r="K378" s="4"/>
      <c r="L378" s="3"/>
      <c r="M378" s="3"/>
      <c r="N378" s="4"/>
      <c r="O378" s="3"/>
      <c r="P378" s="3"/>
      <c r="Q378" s="3"/>
      <c r="R378" s="3"/>
      <c r="S378" s="3"/>
      <c r="T378" s="3"/>
      <c r="U378" s="3"/>
      <c r="V378" s="3"/>
      <c r="W378" s="3"/>
      <c r="X378" s="3"/>
      <c r="Y378" s="3"/>
      <c r="Z378" s="3"/>
      <c r="AA378" s="3"/>
      <c r="AB378" s="3"/>
      <c r="AC378" s="3"/>
    </row>
    <row r="379" spans="1:29" ht="12.75">
      <c r="A379" s="3"/>
      <c r="B379" s="3"/>
      <c r="C379" s="3"/>
      <c r="D379" s="3"/>
      <c r="E379" s="3"/>
      <c r="F379" s="3"/>
      <c r="G379" s="3"/>
      <c r="H379" s="3"/>
      <c r="I379" s="3"/>
      <c r="J379" s="3"/>
      <c r="K379" s="4"/>
      <c r="L379" s="3"/>
      <c r="M379" s="3"/>
      <c r="N379" s="4"/>
      <c r="O379" s="3"/>
      <c r="P379" s="3"/>
      <c r="Q379" s="3"/>
      <c r="R379" s="3"/>
      <c r="S379" s="3"/>
      <c r="T379" s="3"/>
      <c r="U379" s="3"/>
      <c r="V379" s="3"/>
      <c r="W379" s="3"/>
      <c r="X379" s="3"/>
      <c r="Y379" s="3"/>
      <c r="Z379" s="3"/>
      <c r="AA379" s="3"/>
      <c r="AB379" s="3"/>
      <c r="AC379" s="3"/>
    </row>
    <row r="380" spans="1:29" ht="12.75">
      <c r="A380" s="3"/>
      <c r="B380" s="3"/>
      <c r="C380" s="3"/>
      <c r="D380" s="3"/>
      <c r="E380" s="3"/>
      <c r="F380" s="3"/>
      <c r="G380" s="3"/>
      <c r="H380" s="3"/>
      <c r="I380" s="3"/>
      <c r="J380" s="3"/>
      <c r="K380" s="4"/>
      <c r="L380" s="3"/>
      <c r="M380" s="3"/>
      <c r="N380" s="4"/>
      <c r="O380" s="3"/>
      <c r="P380" s="3"/>
      <c r="Q380" s="3"/>
      <c r="R380" s="3"/>
      <c r="S380" s="3"/>
      <c r="T380" s="3"/>
      <c r="U380" s="3"/>
      <c r="V380" s="3"/>
      <c r="W380" s="3"/>
      <c r="X380" s="3"/>
      <c r="Y380" s="3"/>
      <c r="Z380" s="3"/>
      <c r="AA380" s="3"/>
      <c r="AB380" s="3"/>
      <c r="AC380" s="3"/>
    </row>
    <row r="381" spans="1:29" ht="12.75">
      <c r="A381" s="3"/>
      <c r="B381" s="3"/>
      <c r="C381" s="3"/>
      <c r="D381" s="3"/>
      <c r="E381" s="3"/>
      <c r="F381" s="3"/>
      <c r="G381" s="3"/>
      <c r="H381" s="3"/>
      <c r="I381" s="3"/>
      <c r="J381" s="3"/>
      <c r="K381" s="4"/>
      <c r="L381" s="3"/>
      <c r="M381" s="3"/>
      <c r="N381" s="4"/>
      <c r="O381" s="3"/>
      <c r="P381" s="3"/>
      <c r="Q381" s="3"/>
      <c r="R381" s="3"/>
      <c r="S381" s="3"/>
      <c r="T381" s="3"/>
      <c r="U381" s="3"/>
      <c r="V381" s="3"/>
      <c r="W381" s="3"/>
      <c r="X381" s="3"/>
      <c r="Y381" s="3"/>
      <c r="Z381" s="3"/>
      <c r="AA381" s="3"/>
      <c r="AB381" s="3"/>
      <c r="AC381" s="3"/>
    </row>
    <row r="382" spans="1:29" ht="12.75">
      <c r="A382" s="3"/>
      <c r="B382" s="3"/>
      <c r="C382" s="3"/>
      <c r="D382" s="3"/>
      <c r="E382" s="3"/>
      <c r="F382" s="3"/>
      <c r="G382" s="3"/>
      <c r="H382" s="3"/>
      <c r="I382" s="3"/>
      <c r="J382" s="3"/>
      <c r="K382" s="4"/>
      <c r="L382" s="3"/>
      <c r="M382" s="3"/>
      <c r="N382" s="4"/>
      <c r="O382" s="3"/>
      <c r="P382" s="3"/>
      <c r="Q382" s="3"/>
      <c r="R382" s="3"/>
      <c r="S382" s="3"/>
      <c r="T382" s="3"/>
      <c r="U382" s="3"/>
      <c r="V382" s="3"/>
      <c r="W382" s="3"/>
      <c r="X382" s="3"/>
      <c r="Y382" s="3"/>
      <c r="Z382" s="3"/>
      <c r="AA382" s="3"/>
      <c r="AB382" s="3"/>
      <c r="AC382" s="3"/>
    </row>
    <row r="383" spans="1:29" ht="12.75">
      <c r="A383" s="3"/>
      <c r="B383" s="3"/>
      <c r="C383" s="3"/>
      <c r="D383" s="3"/>
      <c r="E383" s="3"/>
      <c r="F383" s="3"/>
      <c r="G383" s="3"/>
      <c r="H383" s="3"/>
      <c r="I383" s="3"/>
      <c r="J383" s="3"/>
      <c r="K383" s="4"/>
      <c r="L383" s="3"/>
      <c r="M383" s="3"/>
      <c r="N383" s="4"/>
      <c r="O383" s="3"/>
      <c r="P383" s="3"/>
      <c r="Q383" s="3"/>
      <c r="R383" s="3"/>
      <c r="S383" s="3"/>
      <c r="T383" s="3"/>
      <c r="U383" s="3"/>
      <c r="V383" s="3"/>
      <c r="W383" s="3"/>
      <c r="X383" s="3"/>
      <c r="Y383" s="3"/>
      <c r="Z383" s="3"/>
      <c r="AA383" s="3"/>
      <c r="AB383" s="3"/>
      <c r="AC383" s="3"/>
    </row>
    <row r="384" spans="1:29" ht="12.75">
      <c r="A384" s="3"/>
      <c r="B384" s="3"/>
      <c r="C384" s="3"/>
      <c r="D384" s="3"/>
      <c r="E384" s="3"/>
      <c r="F384" s="3"/>
      <c r="G384" s="3"/>
      <c r="H384" s="3"/>
      <c r="I384" s="3"/>
      <c r="J384" s="3"/>
      <c r="K384" s="4"/>
      <c r="L384" s="3"/>
      <c r="M384" s="3"/>
      <c r="N384" s="4"/>
      <c r="O384" s="3"/>
      <c r="P384" s="3"/>
      <c r="Q384" s="3"/>
      <c r="R384" s="3"/>
      <c r="S384" s="3"/>
      <c r="T384" s="3"/>
      <c r="U384" s="3"/>
      <c r="V384" s="3"/>
      <c r="W384" s="3"/>
      <c r="X384" s="3"/>
      <c r="Y384" s="3"/>
      <c r="Z384" s="3"/>
      <c r="AA384" s="3"/>
      <c r="AB384" s="3"/>
      <c r="AC384" s="3"/>
    </row>
    <row r="385" spans="1:29" ht="12.75">
      <c r="A385" s="3"/>
      <c r="B385" s="3"/>
      <c r="C385" s="3"/>
      <c r="D385" s="3"/>
      <c r="E385" s="3"/>
      <c r="F385" s="3"/>
      <c r="G385" s="3"/>
      <c r="H385" s="3"/>
      <c r="I385" s="3"/>
      <c r="J385" s="3"/>
      <c r="K385" s="4"/>
      <c r="L385" s="3"/>
      <c r="M385" s="3"/>
      <c r="N385" s="4"/>
      <c r="O385" s="3"/>
      <c r="P385" s="3"/>
      <c r="Q385" s="3"/>
      <c r="R385" s="3"/>
      <c r="S385" s="3"/>
      <c r="T385" s="3"/>
      <c r="U385" s="3"/>
      <c r="V385" s="3"/>
      <c r="W385" s="3"/>
      <c r="X385" s="3"/>
      <c r="Y385" s="3"/>
      <c r="Z385" s="3"/>
      <c r="AA385" s="3"/>
      <c r="AB385" s="3"/>
      <c r="AC385" s="3"/>
    </row>
    <row r="386" spans="1:29" ht="12.75">
      <c r="A386" s="3"/>
      <c r="B386" s="3"/>
      <c r="C386" s="3"/>
      <c r="D386" s="3"/>
      <c r="E386" s="3"/>
      <c r="F386" s="3"/>
      <c r="G386" s="3"/>
      <c r="H386" s="3"/>
      <c r="I386" s="3"/>
      <c r="J386" s="3"/>
      <c r="K386" s="4"/>
      <c r="L386" s="3"/>
      <c r="M386" s="3"/>
      <c r="N386" s="4"/>
      <c r="O386" s="3"/>
      <c r="P386" s="3"/>
      <c r="Q386" s="3"/>
      <c r="R386" s="3"/>
      <c r="S386" s="3"/>
      <c r="T386" s="3"/>
      <c r="U386" s="3"/>
      <c r="V386" s="3"/>
      <c r="W386" s="3"/>
      <c r="X386" s="3"/>
      <c r="Y386" s="3"/>
      <c r="Z386" s="3"/>
      <c r="AA386" s="3"/>
      <c r="AB386" s="3"/>
      <c r="AC386" s="3"/>
    </row>
    <row r="387" spans="1:29" ht="12.75">
      <c r="A387" s="3"/>
      <c r="B387" s="3"/>
      <c r="C387" s="3"/>
      <c r="D387" s="3"/>
      <c r="E387" s="3"/>
      <c r="F387" s="3"/>
      <c r="G387" s="3"/>
      <c r="H387" s="3"/>
      <c r="I387" s="3"/>
      <c r="J387" s="3"/>
      <c r="K387" s="4"/>
      <c r="L387" s="3"/>
      <c r="M387" s="3"/>
      <c r="N387" s="4"/>
      <c r="O387" s="3"/>
      <c r="P387" s="3"/>
      <c r="Q387" s="3"/>
      <c r="R387" s="3"/>
      <c r="S387" s="3"/>
      <c r="T387" s="3"/>
      <c r="U387" s="3"/>
      <c r="V387" s="3"/>
      <c r="W387" s="3"/>
      <c r="X387" s="3"/>
      <c r="Y387" s="3"/>
      <c r="Z387" s="3"/>
      <c r="AA387" s="3"/>
      <c r="AB387" s="3"/>
      <c r="AC387" s="3"/>
    </row>
    <row r="388" spans="1:29" ht="12.75">
      <c r="A388" s="3"/>
      <c r="B388" s="3"/>
      <c r="C388" s="3"/>
      <c r="D388" s="3"/>
      <c r="E388" s="3"/>
      <c r="F388" s="3"/>
      <c r="G388" s="3"/>
      <c r="H388" s="3"/>
      <c r="I388" s="3"/>
      <c r="J388" s="3"/>
      <c r="K388" s="4"/>
      <c r="L388" s="3"/>
      <c r="M388" s="3"/>
      <c r="N388" s="4"/>
      <c r="O388" s="3"/>
      <c r="P388" s="3"/>
      <c r="Q388" s="3"/>
      <c r="R388" s="3"/>
      <c r="S388" s="3"/>
      <c r="T388" s="3"/>
      <c r="U388" s="3"/>
      <c r="V388" s="3"/>
      <c r="W388" s="3"/>
      <c r="X388" s="3"/>
      <c r="Y388" s="3"/>
      <c r="Z388" s="3"/>
      <c r="AA388" s="3"/>
      <c r="AB388" s="3"/>
      <c r="AC388" s="3"/>
    </row>
    <row r="389" spans="1:29" ht="12.75">
      <c r="A389" s="3"/>
      <c r="B389" s="3"/>
      <c r="C389" s="3"/>
      <c r="D389" s="3"/>
      <c r="E389" s="3"/>
      <c r="F389" s="3"/>
      <c r="G389" s="3"/>
      <c r="H389" s="3"/>
      <c r="I389" s="3"/>
      <c r="J389" s="3"/>
      <c r="K389" s="4"/>
      <c r="L389" s="3"/>
      <c r="M389" s="3"/>
      <c r="N389" s="4"/>
      <c r="O389" s="3"/>
      <c r="P389" s="3"/>
      <c r="Q389" s="3"/>
      <c r="R389" s="3"/>
      <c r="S389" s="3"/>
      <c r="T389" s="3"/>
      <c r="U389" s="3"/>
      <c r="V389" s="3"/>
      <c r="W389" s="3"/>
      <c r="X389" s="3"/>
      <c r="Y389" s="3"/>
      <c r="Z389" s="3"/>
      <c r="AA389" s="3"/>
      <c r="AB389" s="3"/>
      <c r="AC389" s="3"/>
    </row>
    <row r="390" spans="1:29" ht="12.75">
      <c r="A390" s="3"/>
      <c r="B390" s="3"/>
      <c r="C390" s="3"/>
      <c r="D390" s="3"/>
      <c r="E390" s="3"/>
      <c r="F390" s="3"/>
      <c r="G390" s="3"/>
      <c r="H390" s="3"/>
      <c r="I390" s="3"/>
      <c r="J390" s="3"/>
      <c r="K390" s="4"/>
      <c r="L390" s="3"/>
      <c r="M390" s="3"/>
      <c r="N390" s="4"/>
      <c r="O390" s="3"/>
      <c r="P390" s="3"/>
      <c r="Q390" s="3"/>
      <c r="R390" s="3"/>
      <c r="S390" s="3"/>
      <c r="T390" s="3"/>
      <c r="U390" s="3"/>
      <c r="V390" s="3"/>
      <c r="W390" s="3"/>
      <c r="X390" s="3"/>
      <c r="Y390" s="3"/>
      <c r="Z390" s="3"/>
      <c r="AA390" s="3"/>
      <c r="AB390" s="3"/>
      <c r="AC390" s="3"/>
    </row>
    <row r="391" spans="1:29" ht="12.75">
      <c r="A391" s="3"/>
      <c r="B391" s="3"/>
      <c r="C391" s="3"/>
      <c r="D391" s="3"/>
      <c r="E391" s="3"/>
      <c r="F391" s="3"/>
      <c r="G391" s="3"/>
      <c r="H391" s="3"/>
      <c r="I391" s="3"/>
      <c r="J391" s="3"/>
      <c r="K391" s="4"/>
      <c r="L391" s="3"/>
      <c r="M391" s="3"/>
      <c r="N391" s="4"/>
      <c r="O391" s="3"/>
      <c r="P391" s="3"/>
      <c r="Q391" s="3"/>
      <c r="R391" s="3"/>
      <c r="S391" s="3"/>
      <c r="T391" s="3"/>
      <c r="U391" s="3"/>
      <c r="V391" s="3"/>
      <c r="W391" s="3"/>
      <c r="X391" s="3"/>
      <c r="Y391" s="3"/>
      <c r="Z391" s="3"/>
      <c r="AA391" s="3"/>
      <c r="AB391" s="3"/>
      <c r="AC391" s="3"/>
    </row>
    <row r="392" spans="1:29" ht="12.75">
      <c r="A392" s="3"/>
      <c r="B392" s="3"/>
      <c r="C392" s="3"/>
      <c r="D392" s="3"/>
      <c r="E392" s="3"/>
      <c r="F392" s="3"/>
      <c r="G392" s="3"/>
      <c r="H392" s="3"/>
      <c r="I392" s="3"/>
      <c r="J392" s="3"/>
      <c r="K392" s="4"/>
      <c r="L392" s="3"/>
      <c r="M392" s="3"/>
      <c r="N392" s="4"/>
      <c r="O392" s="3"/>
      <c r="P392" s="3"/>
      <c r="Q392" s="3"/>
      <c r="R392" s="3"/>
      <c r="S392" s="3"/>
      <c r="T392" s="3"/>
      <c r="U392" s="3"/>
      <c r="V392" s="3"/>
      <c r="W392" s="3"/>
      <c r="X392" s="3"/>
      <c r="Y392" s="3"/>
      <c r="Z392" s="3"/>
      <c r="AA392" s="3"/>
      <c r="AB392" s="3"/>
      <c r="AC392" s="3"/>
    </row>
    <row r="393" spans="1:29" ht="12.75">
      <c r="A393" s="3"/>
      <c r="B393" s="3"/>
      <c r="C393" s="3"/>
      <c r="D393" s="3"/>
      <c r="E393" s="3"/>
      <c r="F393" s="3"/>
      <c r="G393" s="3"/>
      <c r="H393" s="3"/>
      <c r="I393" s="3"/>
      <c r="J393" s="3"/>
      <c r="K393" s="4"/>
      <c r="L393" s="3"/>
      <c r="M393" s="3"/>
      <c r="N393" s="4"/>
      <c r="O393" s="3"/>
      <c r="P393" s="3"/>
      <c r="Q393" s="3"/>
      <c r="R393" s="3"/>
      <c r="S393" s="3"/>
      <c r="T393" s="3"/>
      <c r="U393" s="3"/>
      <c r="V393" s="3"/>
      <c r="W393" s="3"/>
      <c r="X393" s="3"/>
      <c r="Y393" s="3"/>
      <c r="Z393" s="3"/>
      <c r="AA393" s="3"/>
      <c r="AB393" s="3"/>
      <c r="AC393" s="3"/>
    </row>
    <row r="394" spans="1:29" ht="12.75">
      <c r="A394" s="3"/>
      <c r="B394" s="3"/>
      <c r="C394" s="3"/>
      <c r="D394" s="3"/>
      <c r="E394" s="3"/>
      <c r="F394" s="3"/>
      <c r="G394" s="3"/>
      <c r="H394" s="3"/>
      <c r="I394" s="3"/>
      <c r="J394" s="3"/>
      <c r="K394" s="4"/>
      <c r="L394" s="3"/>
      <c r="M394" s="3"/>
      <c r="N394" s="4"/>
      <c r="O394" s="3"/>
      <c r="P394" s="3"/>
      <c r="Q394" s="3"/>
      <c r="R394" s="3"/>
      <c r="S394" s="3"/>
      <c r="T394" s="3"/>
      <c r="U394" s="3"/>
      <c r="V394" s="3"/>
      <c r="W394" s="3"/>
      <c r="X394" s="3"/>
      <c r="Y394" s="3"/>
      <c r="Z394" s="3"/>
      <c r="AA394" s="3"/>
      <c r="AB394" s="3"/>
      <c r="AC394" s="3"/>
    </row>
    <row r="395" spans="1:29" ht="12.75">
      <c r="A395" s="3"/>
      <c r="B395" s="3"/>
      <c r="C395" s="3"/>
      <c r="D395" s="3"/>
      <c r="E395" s="3"/>
      <c r="F395" s="3"/>
      <c r="G395" s="3"/>
      <c r="H395" s="3"/>
      <c r="I395" s="3"/>
      <c r="J395" s="3"/>
      <c r="K395" s="4"/>
      <c r="L395" s="3"/>
      <c r="M395" s="3"/>
      <c r="N395" s="4"/>
      <c r="O395" s="3"/>
      <c r="P395" s="3"/>
      <c r="Q395" s="3"/>
      <c r="R395" s="3"/>
      <c r="S395" s="3"/>
      <c r="T395" s="3"/>
      <c r="U395" s="3"/>
      <c r="V395" s="3"/>
      <c r="W395" s="3"/>
      <c r="X395" s="3"/>
      <c r="Y395" s="3"/>
      <c r="Z395" s="3"/>
      <c r="AA395" s="3"/>
      <c r="AB395" s="3"/>
      <c r="AC395" s="3"/>
    </row>
    <row r="396" spans="1:29" ht="12.75">
      <c r="A396" s="3"/>
      <c r="B396" s="3"/>
      <c r="C396" s="3"/>
      <c r="D396" s="3"/>
      <c r="E396" s="3"/>
      <c r="F396" s="3"/>
      <c r="G396" s="3"/>
      <c r="H396" s="3"/>
      <c r="I396" s="3"/>
      <c r="J396" s="3"/>
      <c r="K396" s="4"/>
      <c r="L396" s="3"/>
      <c r="M396" s="3"/>
      <c r="N396" s="4"/>
      <c r="O396" s="3"/>
      <c r="P396" s="3"/>
      <c r="Q396" s="3"/>
      <c r="R396" s="3"/>
      <c r="S396" s="3"/>
      <c r="T396" s="3"/>
      <c r="U396" s="3"/>
      <c r="V396" s="3"/>
      <c r="W396" s="3"/>
      <c r="X396" s="3"/>
      <c r="Y396" s="3"/>
      <c r="Z396" s="3"/>
      <c r="AA396" s="3"/>
      <c r="AB396" s="3"/>
      <c r="AC396" s="3"/>
    </row>
    <row r="397" spans="1:29" ht="12.75">
      <c r="A397" s="3"/>
      <c r="B397" s="3"/>
      <c r="C397" s="3"/>
      <c r="D397" s="3"/>
      <c r="E397" s="3"/>
      <c r="F397" s="3"/>
      <c r="G397" s="3"/>
      <c r="H397" s="3"/>
      <c r="I397" s="3"/>
      <c r="J397" s="3"/>
      <c r="K397" s="4"/>
      <c r="L397" s="3"/>
      <c r="M397" s="3"/>
      <c r="N397" s="4"/>
      <c r="O397" s="3"/>
      <c r="P397" s="3"/>
      <c r="Q397" s="3"/>
      <c r="R397" s="3"/>
      <c r="S397" s="3"/>
      <c r="T397" s="3"/>
      <c r="U397" s="3"/>
      <c r="V397" s="3"/>
      <c r="W397" s="3"/>
      <c r="X397" s="3"/>
      <c r="Y397" s="3"/>
      <c r="Z397" s="3"/>
      <c r="AA397" s="3"/>
      <c r="AB397" s="3"/>
      <c r="AC397" s="3"/>
    </row>
    <row r="398" spans="1:29" ht="12.75">
      <c r="A398" s="3"/>
      <c r="B398" s="3"/>
      <c r="C398" s="3"/>
      <c r="D398" s="3"/>
      <c r="E398" s="3"/>
      <c r="F398" s="3"/>
      <c r="G398" s="3"/>
      <c r="H398" s="3"/>
      <c r="I398" s="3"/>
      <c r="J398" s="3"/>
      <c r="K398" s="4"/>
      <c r="L398" s="3"/>
      <c r="M398" s="3"/>
      <c r="N398" s="4"/>
      <c r="O398" s="3"/>
      <c r="P398" s="3"/>
      <c r="Q398" s="3"/>
      <c r="R398" s="3"/>
      <c r="S398" s="3"/>
      <c r="T398" s="3"/>
      <c r="U398" s="3"/>
      <c r="V398" s="3"/>
      <c r="W398" s="3"/>
      <c r="X398" s="3"/>
      <c r="Y398" s="3"/>
      <c r="Z398" s="3"/>
      <c r="AA398" s="3"/>
      <c r="AB398" s="3"/>
      <c r="AC398" s="3"/>
    </row>
    <row r="399" spans="1:29" ht="12.75">
      <c r="A399" s="3"/>
      <c r="B399" s="3"/>
      <c r="C399" s="3"/>
      <c r="D399" s="3"/>
      <c r="E399" s="3"/>
      <c r="F399" s="3"/>
      <c r="G399" s="3"/>
      <c r="H399" s="3"/>
      <c r="I399" s="3"/>
      <c r="J399" s="3"/>
      <c r="K399" s="4"/>
      <c r="L399" s="3"/>
      <c r="M399" s="3"/>
      <c r="N399" s="4"/>
      <c r="O399" s="3"/>
      <c r="P399" s="3"/>
      <c r="Q399" s="3"/>
      <c r="R399" s="3"/>
      <c r="S399" s="3"/>
      <c r="T399" s="3"/>
      <c r="U399" s="3"/>
      <c r="V399" s="3"/>
      <c r="W399" s="3"/>
      <c r="X399" s="3"/>
      <c r="Y399" s="3"/>
      <c r="Z399" s="3"/>
      <c r="AA399" s="3"/>
      <c r="AB399" s="3"/>
      <c r="AC399" s="3"/>
    </row>
    <row r="400" spans="1:29" ht="12.75">
      <c r="A400" s="3"/>
      <c r="B400" s="3"/>
      <c r="C400" s="3"/>
      <c r="D400" s="3"/>
      <c r="E400" s="3"/>
      <c r="F400" s="3"/>
      <c r="G400" s="3"/>
      <c r="H400" s="3"/>
      <c r="I400" s="3"/>
      <c r="J400" s="3"/>
      <c r="K400" s="4"/>
      <c r="L400" s="3"/>
      <c r="M400" s="3"/>
      <c r="N400" s="4"/>
      <c r="O400" s="3"/>
      <c r="P400" s="3"/>
      <c r="Q400" s="3"/>
      <c r="R400" s="3"/>
      <c r="S400" s="3"/>
      <c r="T400" s="3"/>
      <c r="U400" s="3"/>
      <c r="V400" s="3"/>
      <c r="W400" s="3"/>
      <c r="X400" s="3"/>
      <c r="Y400" s="3"/>
      <c r="Z400" s="3"/>
      <c r="AA400" s="3"/>
      <c r="AB400" s="3"/>
      <c r="AC400" s="3"/>
    </row>
    <row r="401" spans="1:29" ht="12.75">
      <c r="A401" s="3"/>
      <c r="B401" s="3"/>
      <c r="C401" s="3"/>
      <c r="D401" s="3"/>
      <c r="E401" s="3"/>
      <c r="F401" s="3"/>
      <c r="G401" s="3"/>
      <c r="H401" s="3"/>
      <c r="I401" s="3"/>
      <c r="J401" s="3"/>
      <c r="K401" s="4"/>
      <c r="L401" s="3"/>
      <c r="M401" s="3"/>
      <c r="N401" s="4"/>
      <c r="O401" s="3"/>
      <c r="P401" s="3"/>
      <c r="Q401" s="3"/>
      <c r="R401" s="3"/>
      <c r="S401" s="3"/>
      <c r="T401" s="3"/>
      <c r="U401" s="3"/>
      <c r="V401" s="3"/>
      <c r="W401" s="3"/>
      <c r="X401" s="3"/>
      <c r="Y401" s="3"/>
      <c r="Z401" s="3"/>
      <c r="AA401" s="3"/>
      <c r="AB401" s="3"/>
      <c r="AC401" s="3"/>
    </row>
    <row r="402" spans="1:29" ht="12.75">
      <c r="A402" s="3"/>
      <c r="B402" s="3"/>
      <c r="C402" s="3"/>
      <c r="D402" s="3"/>
      <c r="E402" s="3"/>
      <c r="F402" s="3"/>
      <c r="G402" s="3"/>
      <c r="H402" s="3"/>
      <c r="I402" s="3"/>
      <c r="J402" s="3"/>
      <c r="K402" s="4"/>
      <c r="L402" s="3"/>
      <c r="M402" s="3"/>
      <c r="N402" s="4"/>
      <c r="O402" s="3"/>
      <c r="P402" s="3"/>
      <c r="Q402" s="3"/>
      <c r="R402" s="3"/>
      <c r="S402" s="3"/>
      <c r="T402" s="3"/>
      <c r="U402" s="3"/>
      <c r="V402" s="3"/>
      <c r="W402" s="3"/>
      <c r="X402" s="3"/>
      <c r="Y402" s="3"/>
      <c r="Z402" s="3"/>
      <c r="AA402" s="3"/>
      <c r="AB402" s="3"/>
      <c r="AC402" s="3"/>
    </row>
    <row r="403" spans="1:29" ht="12.75">
      <c r="A403" s="3"/>
      <c r="B403" s="3"/>
      <c r="C403" s="3"/>
      <c r="D403" s="3"/>
      <c r="E403" s="3"/>
      <c r="F403" s="3"/>
      <c r="G403" s="3"/>
      <c r="H403" s="3"/>
      <c r="I403" s="3"/>
      <c r="J403" s="3"/>
      <c r="K403" s="4"/>
      <c r="L403" s="3"/>
      <c r="M403" s="3"/>
      <c r="N403" s="4"/>
      <c r="O403" s="3"/>
      <c r="P403" s="3"/>
      <c r="Q403" s="3"/>
      <c r="R403" s="3"/>
      <c r="S403" s="3"/>
      <c r="T403" s="3"/>
      <c r="U403" s="3"/>
      <c r="V403" s="3"/>
      <c r="W403" s="3"/>
      <c r="X403" s="3"/>
      <c r="Y403" s="3"/>
      <c r="Z403" s="3"/>
      <c r="AA403" s="3"/>
      <c r="AB403" s="3"/>
      <c r="AC403" s="3"/>
    </row>
    <row r="404" spans="1:29" ht="12.75">
      <c r="A404" s="3"/>
      <c r="B404" s="3"/>
      <c r="C404" s="3"/>
      <c r="D404" s="3"/>
      <c r="E404" s="3"/>
      <c r="F404" s="3"/>
      <c r="G404" s="3"/>
      <c r="H404" s="3"/>
      <c r="I404" s="3"/>
      <c r="J404" s="3"/>
      <c r="K404" s="4"/>
      <c r="L404" s="3"/>
      <c r="M404" s="3"/>
      <c r="N404" s="4"/>
      <c r="O404" s="3"/>
      <c r="P404" s="3"/>
      <c r="Q404" s="3"/>
      <c r="R404" s="3"/>
      <c r="S404" s="3"/>
      <c r="T404" s="3"/>
      <c r="U404" s="3"/>
      <c r="V404" s="3"/>
      <c r="W404" s="3"/>
      <c r="X404" s="3"/>
      <c r="Y404" s="3"/>
      <c r="Z404" s="3"/>
      <c r="AA404" s="3"/>
      <c r="AB404" s="3"/>
      <c r="AC404" s="3"/>
    </row>
    <row r="405" spans="1:29" ht="12.75">
      <c r="A405" s="3"/>
      <c r="B405" s="3"/>
      <c r="C405" s="3"/>
      <c r="D405" s="3"/>
      <c r="E405" s="3"/>
      <c r="F405" s="3"/>
      <c r="G405" s="3"/>
      <c r="H405" s="3"/>
      <c r="I405" s="3"/>
      <c r="J405" s="3"/>
      <c r="K405" s="4"/>
      <c r="L405" s="3"/>
      <c r="M405" s="3"/>
      <c r="N405" s="4"/>
      <c r="O405" s="3"/>
      <c r="P405" s="3"/>
      <c r="Q405" s="3"/>
      <c r="R405" s="3"/>
      <c r="S405" s="3"/>
      <c r="T405" s="3"/>
      <c r="U405" s="3"/>
      <c r="V405" s="3"/>
      <c r="W405" s="3"/>
      <c r="X405" s="3"/>
      <c r="Y405" s="3"/>
      <c r="Z405" s="3"/>
      <c r="AA405" s="3"/>
      <c r="AB405" s="3"/>
      <c r="AC405" s="3"/>
    </row>
    <row r="406" spans="1:29" ht="12.75">
      <c r="A406" s="3"/>
      <c r="B406" s="3"/>
      <c r="C406" s="3"/>
      <c r="D406" s="3"/>
      <c r="E406" s="3"/>
      <c r="F406" s="3"/>
      <c r="G406" s="3"/>
      <c r="H406" s="3"/>
      <c r="I406" s="3"/>
      <c r="J406" s="3"/>
      <c r="K406" s="4"/>
      <c r="L406" s="3"/>
      <c r="M406" s="3"/>
      <c r="N406" s="4"/>
      <c r="O406" s="3"/>
      <c r="P406" s="3"/>
      <c r="Q406" s="3"/>
      <c r="R406" s="3"/>
      <c r="S406" s="3"/>
      <c r="T406" s="3"/>
      <c r="U406" s="3"/>
      <c r="V406" s="3"/>
      <c r="W406" s="3"/>
      <c r="X406" s="3"/>
      <c r="Y406" s="3"/>
      <c r="Z406" s="3"/>
      <c r="AA406" s="3"/>
      <c r="AB406" s="3"/>
      <c r="AC406" s="3"/>
    </row>
    <row r="407" spans="1:29" ht="12.75">
      <c r="A407" s="3"/>
      <c r="B407" s="3"/>
      <c r="C407" s="3"/>
      <c r="D407" s="3"/>
      <c r="E407" s="3"/>
      <c r="F407" s="3"/>
      <c r="G407" s="3"/>
      <c r="H407" s="3"/>
      <c r="I407" s="3"/>
      <c r="J407" s="3"/>
      <c r="K407" s="4"/>
      <c r="L407" s="3"/>
      <c r="M407" s="3"/>
      <c r="N407" s="4"/>
      <c r="O407" s="3"/>
      <c r="P407" s="3"/>
      <c r="Q407" s="3"/>
      <c r="R407" s="3"/>
      <c r="S407" s="3"/>
      <c r="T407" s="3"/>
      <c r="U407" s="3"/>
      <c r="V407" s="3"/>
      <c r="W407" s="3"/>
      <c r="X407" s="3"/>
      <c r="Y407" s="3"/>
      <c r="Z407" s="3"/>
      <c r="AA407" s="3"/>
      <c r="AB407" s="3"/>
      <c r="AC407" s="3"/>
    </row>
    <row r="408" spans="1:29" ht="12.75">
      <c r="A408" s="3"/>
      <c r="B408" s="3"/>
      <c r="C408" s="3"/>
      <c r="D408" s="3"/>
      <c r="E408" s="3"/>
      <c r="F408" s="3"/>
      <c r="G408" s="3"/>
      <c r="H408" s="3"/>
      <c r="I408" s="3"/>
      <c r="J408" s="3"/>
      <c r="K408" s="4"/>
      <c r="L408" s="3"/>
      <c r="M408" s="3"/>
      <c r="N408" s="4"/>
      <c r="O408" s="3"/>
      <c r="P408" s="3"/>
      <c r="Q408" s="3"/>
      <c r="R408" s="3"/>
      <c r="S408" s="3"/>
      <c r="T408" s="3"/>
      <c r="U408" s="3"/>
      <c r="V408" s="3"/>
      <c r="W408" s="3"/>
      <c r="X408" s="3"/>
      <c r="Y408" s="3"/>
      <c r="Z408" s="3"/>
      <c r="AA408" s="3"/>
      <c r="AB408" s="3"/>
      <c r="AC408" s="3"/>
    </row>
    <row r="409" spans="1:29" ht="12.75">
      <c r="A409" s="3"/>
      <c r="B409" s="3"/>
      <c r="C409" s="3"/>
      <c r="D409" s="3"/>
      <c r="E409" s="3"/>
      <c r="F409" s="3"/>
      <c r="G409" s="3"/>
      <c r="H409" s="3"/>
      <c r="I409" s="3"/>
      <c r="J409" s="3"/>
      <c r="K409" s="4"/>
      <c r="L409" s="3"/>
      <c r="M409" s="3"/>
      <c r="N409" s="4"/>
      <c r="O409" s="3"/>
      <c r="P409" s="3"/>
      <c r="Q409" s="3"/>
      <c r="R409" s="3"/>
      <c r="S409" s="3"/>
      <c r="T409" s="3"/>
      <c r="U409" s="3"/>
      <c r="V409" s="3"/>
      <c r="W409" s="3"/>
      <c r="X409" s="3"/>
      <c r="Y409" s="3"/>
      <c r="Z409" s="3"/>
      <c r="AA409" s="3"/>
      <c r="AB409" s="3"/>
      <c r="AC409" s="3"/>
    </row>
    <row r="410" spans="1:29" ht="12.75">
      <c r="A410" s="3"/>
      <c r="B410" s="3"/>
      <c r="C410" s="3"/>
      <c r="D410" s="3"/>
      <c r="E410" s="3"/>
      <c r="F410" s="3"/>
      <c r="G410" s="3"/>
      <c r="H410" s="3"/>
      <c r="I410" s="3"/>
      <c r="J410" s="3"/>
      <c r="K410" s="4"/>
      <c r="L410" s="3"/>
      <c r="M410" s="3"/>
      <c r="N410" s="4"/>
      <c r="O410" s="3"/>
      <c r="P410" s="3"/>
      <c r="Q410" s="3"/>
      <c r="R410" s="3"/>
      <c r="S410" s="3"/>
      <c r="T410" s="3"/>
      <c r="U410" s="3"/>
      <c r="V410" s="3"/>
      <c r="W410" s="3"/>
      <c r="X410" s="3"/>
      <c r="Y410" s="3"/>
      <c r="Z410" s="3"/>
      <c r="AA410" s="3"/>
      <c r="AB410" s="3"/>
      <c r="AC410" s="3"/>
    </row>
    <row r="411" spans="1:29" ht="12.75">
      <c r="A411" s="3"/>
      <c r="B411" s="3"/>
      <c r="C411" s="3"/>
      <c r="D411" s="3"/>
      <c r="E411" s="3"/>
      <c r="F411" s="3"/>
      <c r="G411" s="3"/>
      <c r="H411" s="3"/>
      <c r="I411" s="3"/>
      <c r="J411" s="3"/>
      <c r="K411" s="4"/>
      <c r="L411" s="3"/>
      <c r="M411" s="3"/>
      <c r="N411" s="4"/>
      <c r="O411" s="3"/>
      <c r="P411" s="3"/>
      <c r="Q411" s="3"/>
      <c r="R411" s="3"/>
      <c r="S411" s="3"/>
      <c r="T411" s="3"/>
      <c r="U411" s="3"/>
      <c r="V411" s="3"/>
      <c r="W411" s="3"/>
      <c r="X411" s="3"/>
      <c r="Y411" s="3"/>
      <c r="Z411" s="3"/>
      <c r="AA411" s="3"/>
      <c r="AB411" s="3"/>
      <c r="AC411" s="3"/>
    </row>
    <row r="412" spans="1:29" ht="12.75">
      <c r="A412" s="3"/>
      <c r="B412" s="3"/>
      <c r="C412" s="3"/>
      <c r="D412" s="3"/>
      <c r="E412" s="3"/>
      <c r="F412" s="3"/>
      <c r="G412" s="3"/>
      <c r="H412" s="3"/>
      <c r="I412" s="3"/>
      <c r="J412" s="3"/>
      <c r="K412" s="4"/>
      <c r="L412" s="3"/>
      <c r="M412" s="3"/>
      <c r="N412" s="4"/>
      <c r="O412" s="3"/>
      <c r="P412" s="3"/>
      <c r="Q412" s="3"/>
      <c r="R412" s="3"/>
      <c r="S412" s="3"/>
      <c r="T412" s="3"/>
      <c r="U412" s="3"/>
      <c r="V412" s="3"/>
      <c r="W412" s="3"/>
      <c r="X412" s="3"/>
      <c r="Y412" s="3"/>
      <c r="Z412" s="3"/>
      <c r="AA412" s="3"/>
      <c r="AB412" s="3"/>
      <c r="AC412" s="3"/>
    </row>
    <row r="413" spans="1:29" ht="12.75">
      <c r="A413" s="3"/>
      <c r="B413" s="3"/>
      <c r="C413" s="3"/>
      <c r="D413" s="3"/>
      <c r="E413" s="3"/>
      <c r="F413" s="3"/>
      <c r="G413" s="3"/>
      <c r="H413" s="3"/>
      <c r="I413" s="3"/>
      <c r="J413" s="3"/>
      <c r="K413" s="4"/>
      <c r="L413" s="3"/>
      <c r="M413" s="3"/>
      <c r="N413" s="4"/>
      <c r="O413" s="3"/>
      <c r="P413" s="3"/>
      <c r="Q413" s="3"/>
      <c r="R413" s="3"/>
      <c r="S413" s="3"/>
      <c r="T413" s="3"/>
      <c r="U413" s="3"/>
      <c r="V413" s="3"/>
      <c r="W413" s="3"/>
      <c r="X413" s="3"/>
      <c r="Y413" s="3"/>
      <c r="Z413" s="3"/>
      <c r="AA413" s="3"/>
      <c r="AB413" s="3"/>
      <c r="AC413" s="3"/>
    </row>
    <row r="414" spans="1:29" ht="12.75">
      <c r="A414" s="3"/>
      <c r="B414" s="3"/>
      <c r="C414" s="3"/>
      <c r="D414" s="3"/>
      <c r="E414" s="3"/>
      <c r="F414" s="3"/>
      <c r="G414" s="3"/>
      <c r="H414" s="3"/>
      <c r="I414" s="3"/>
      <c r="J414" s="3"/>
      <c r="K414" s="4"/>
      <c r="L414" s="3"/>
      <c r="M414" s="3"/>
      <c r="N414" s="4"/>
      <c r="O414" s="3"/>
      <c r="P414" s="3"/>
      <c r="Q414" s="3"/>
      <c r="R414" s="3"/>
      <c r="S414" s="3"/>
      <c r="T414" s="3"/>
      <c r="U414" s="3"/>
      <c r="V414" s="3"/>
      <c r="W414" s="3"/>
      <c r="X414" s="3"/>
      <c r="Y414" s="3"/>
      <c r="Z414" s="3"/>
      <c r="AA414" s="3"/>
      <c r="AB414" s="3"/>
      <c r="AC414" s="3"/>
    </row>
    <row r="415" spans="1:29" ht="12.75">
      <c r="A415" s="3"/>
      <c r="B415" s="3"/>
      <c r="C415" s="3"/>
      <c r="D415" s="3"/>
      <c r="E415" s="3"/>
      <c r="F415" s="3"/>
      <c r="G415" s="3"/>
      <c r="H415" s="3"/>
      <c r="I415" s="3"/>
      <c r="J415" s="3"/>
      <c r="K415" s="4"/>
      <c r="L415" s="3"/>
      <c r="M415" s="3"/>
      <c r="N415" s="4"/>
      <c r="O415" s="3"/>
      <c r="P415" s="3"/>
      <c r="Q415" s="3"/>
      <c r="R415" s="3"/>
      <c r="S415" s="3"/>
      <c r="T415" s="3"/>
      <c r="U415" s="3"/>
      <c r="V415" s="3"/>
      <c r="W415" s="3"/>
      <c r="X415" s="3"/>
      <c r="Y415" s="3"/>
      <c r="Z415" s="3"/>
      <c r="AA415" s="3"/>
      <c r="AB415" s="3"/>
      <c r="AC415" s="3"/>
    </row>
    <row r="416" spans="1:29" ht="12.75">
      <c r="A416" s="3"/>
      <c r="B416" s="3"/>
      <c r="C416" s="3"/>
      <c r="D416" s="3"/>
      <c r="E416" s="3"/>
      <c r="F416" s="3"/>
      <c r="G416" s="3"/>
      <c r="H416" s="3"/>
      <c r="I416" s="3"/>
      <c r="J416" s="3"/>
      <c r="K416" s="4"/>
      <c r="L416" s="3"/>
      <c r="M416" s="3"/>
      <c r="N416" s="4"/>
      <c r="O416" s="3"/>
      <c r="P416" s="3"/>
      <c r="Q416" s="3"/>
      <c r="R416" s="3"/>
      <c r="S416" s="3"/>
      <c r="T416" s="3"/>
      <c r="U416" s="3"/>
      <c r="V416" s="3"/>
      <c r="W416" s="3"/>
      <c r="X416" s="3"/>
      <c r="Y416" s="3"/>
      <c r="Z416" s="3"/>
      <c r="AA416" s="3"/>
      <c r="AB416" s="3"/>
      <c r="AC416" s="3"/>
    </row>
    <row r="417" spans="1:29" ht="12.75">
      <c r="A417" s="3"/>
      <c r="B417" s="3"/>
      <c r="C417" s="3"/>
      <c r="D417" s="3"/>
      <c r="E417" s="3"/>
      <c r="F417" s="3"/>
      <c r="G417" s="3"/>
      <c r="H417" s="3"/>
      <c r="I417" s="3"/>
      <c r="J417" s="3"/>
      <c r="K417" s="4"/>
      <c r="L417" s="3"/>
      <c r="M417" s="3"/>
      <c r="N417" s="4"/>
      <c r="O417" s="3"/>
      <c r="P417" s="3"/>
      <c r="Q417" s="3"/>
      <c r="R417" s="3"/>
      <c r="S417" s="3"/>
      <c r="T417" s="3"/>
      <c r="U417" s="3"/>
      <c r="V417" s="3"/>
      <c r="W417" s="3"/>
      <c r="X417" s="3"/>
      <c r="Y417" s="3"/>
      <c r="Z417" s="3"/>
      <c r="AA417" s="3"/>
      <c r="AB417" s="3"/>
      <c r="AC417" s="3"/>
    </row>
    <row r="418" spans="1:29" ht="12.75">
      <c r="A418" s="3"/>
      <c r="B418" s="3"/>
      <c r="C418" s="3"/>
      <c r="D418" s="3"/>
      <c r="E418" s="3"/>
      <c r="F418" s="3"/>
      <c r="G418" s="3"/>
      <c r="H418" s="3"/>
      <c r="I418" s="3"/>
      <c r="J418" s="3"/>
      <c r="K418" s="4"/>
      <c r="L418" s="3"/>
      <c r="M418" s="3"/>
      <c r="N418" s="4"/>
      <c r="O418" s="3"/>
      <c r="P418" s="3"/>
      <c r="Q418" s="3"/>
      <c r="R418" s="3"/>
      <c r="S418" s="3"/>
      <c r="T418" s="3"/>
      <c r="U418" s="3"/>
      <c r="V418" s="3"/>
      <c r="W418" s="3"/>
      <c r="X418" s="3"/>
      <c r="Y418" s="3"/>
      <c r="Z418" s="3"/>
      <c r="AA418" s="3"/>
      <c r="AB418" s="3"/>
      <c r="AC418" s="3"/>
    </row>
    <row r="419" spans="1:29" ht="12.75">
      <c r="A419" s="3"/>
      <c r="B419" s="3"/>
      <c r="C419" s="3"/>
      <c r="D419" s="3"/>
      <c r="E419" s="3"/>
      <c r="F419" s="3"/>
      <c r="G419" s="3"/>
      <c r="H419" s="3"/>
      <c r="I419" s="3"/>
      <c r="J419" s="3"/>
      <c r="K419" s="4"/>
      <c r="L419" s="3"/>
      <c r="M419" s="3"/>
      <c r="N419" s="4"/>
      <c r="O419" s="3"/>
      <c r="P419" s="3"/>
      <c r="Q419" s="3"/>
      <c r="R419" s="3"/>
      <c r="S419" s="3"/>
      <c r="T419" s="3"/>
      <c r="U419" s="3"/>
      <c r="V419" s="3"/>
      <c r="W419" s="3"/>
      <c r="X419" s="3"/>
      <c r="Y419" s="3"/>
      <c r="Z419" s="3"/>
      <c r="AA419" s="3"/>
      <c r="AB419" s="3"/>
      <c r="AC419" s="3"/>
    </row>
    <row r="420" spans="1:29" ht="12.75">
      <c r="A420" s="3"/>
      <c r="B420" s="3"/>
      <c r="C420" s="3"/>
      <c r="D420" s="3"/>
      <c r="E420" s="3"/>
      <c r="F420" s="3"/>
      <c r="G420" s="3"/>
      <c r="H420" s="3"/>
      <c r="I420" s="3"/>
      <c r="J420" s="3"/>
      <c r="K420" s="4"/>
      <c r="L420" s="3"/>
      <c r="M420" s="3"/>
      <c r="N420" s="4"/>
      <c r="O420" s="3"/>
      <c r="P420" s="3"/>
      <c r="Q420" s="3"/>
      <c r="R420" s="3"/>
      <c r="S420" s="3"/>
      <c r="T420" s="3"/>
      <c r="U420" s="3"/>
      <c r="V420" s="3"/>
      <c r="W420" s="3"/>
      <c r="X420" s="3"/>
      <c r="Y420" s="3"/>
      <c r="Z420" s="3"/>
      <c r="AA420" s="3"/>
      <c r="AB420" s="3"/>
      <c r="AC420" s="3"/>
    </row>
    <row r="421" spans="1:29" ht="12.75">
      <c r="A421" s="3"/>
      <c r="B421" s="3"/>
      <c r="C421" s="3"/>
      <c r="D421" s="3"/>
      <c r="E421" s="3"/>
      <c r="F421" s="3"/>
      <c r="G421" s="3"/>
      <c r="H421" s="3"/>
      <c r="I421" s="3"/>
      <c r="J421" s="3"/>
      <c r="K421" s="4"/>
      <c r="L421" s="3"/>
      <c r="M421" s="3"/>
      <c r="N421" s="4"/>
      <c r="O421" s="3"/>
      <c r="P421" s="3"/>
      <c r="Q421" s="3"/>
      <c r="R421" s="3"/>
      <c r="S421" s="3"/>
      <c r="T421" s="3"/>
      <c r="U421" s="3"/>
      <c r="V421" s="3"/>
      <c r="W421" s="3"/>
      <c r="X421" s="3"/>
      <c r="Y421" s="3"/>
      <c r="Z421" s="3"/>
      <c r="AA421" s="3"/>
      <c r="AB421" s="3"/>
      <c r="AC421" s="3"/>
    </row>
    <row r="422" spans="1:29" ht="12.75">
      <c r="A422" s="3"/>
      <c r="B422" s="3"/>
      <c r="C422" s="3"/>
      <c r="D422" s="3"/>
      <c r="E422" s="3"/>
      <c r="F422" s="3"/>
      <c r="G422" s="3"/>
      <c r="H422" s="3"/>
      <c r="I422" s="3"/>
      <c r="J422" s="3"/>
      <c r="K422" s="4"/>
      <c r="L422" s="3"/>
      <c r="M422" s="3"/>
      <c r="N422" s="4"/>
      <c r="O422" s="3"/>
      <c r="P422" s="3"/>
      <c r="Q422" s="3"/>
      <c r="R422" s="3"/>
      <c r="S422" s="3"/>
      <c r="T422" s="3"/>
      <c r="U422" s="3"/>
      <c r="V422" s="3"/>
      <c r="W422" s="3"/>
      <c r="X422" s="3"/>
      <c r="Y422" s="3"/>
      <c r="Z422" s="3"/>
      <c r="AA422" s="3"/>
      <c r="AB422" s="3"/>
      <c r="AC422" s="3"/>
    </row>
    <row r="423" spans="1:29" ht="12.75">
      <c r="A423" s="3"/>
      <c r="B423" s="3"/>
      <c r="C423" s="3"/>
      <c r="D423" s="3"/>
      <c r="E423" s="3"/>
      <c r="F423" s="3"/>
      <c r="G423" s="3"/>
      <c r="H423" s="3"/>
      <c r="I423" s="3"/>
      <c r="J423" s="3"/>
      <c r="K423" s="4"/>
      <c r="L423" s="3"/>
      <c r="M423" s="3"/>
      <c r="N423" s="4"/>
      <c r="O423" s="3"/>
      <c r="P423" s="3"/>
      <c r="Q423" s="3"/>
      <c r="R423" s="3"/>
      <c r="S423" s="3"/>
      <c r="T423" s="3"/>
      <c r="U423" s="3"/>
      <c r="V423" s="3"/>
      <c r="W423" s="3"/>
      <c r="X423" s="3"/>
      <c r="Y423" s="3"/>
      <c r="Z423" s="3"/>
      <c r="AA423" s="3"/>
      <c r="AB423" s="3"/>
      <c r="AC423" s="3"/>
    </row>
    <row r="424" spans="1:29" ht="12.75">
      <c r="A424" s="3"/>
      <c r="B424" s="3"/>
      <c r="C424" s="3"/>
      <c r="D424" s="3"/>
      <c r="E424" s="3"/>
      <c r="F424" s="3"/>
      <c r="G424" s="3"/>
      <c r="H424" s="3"/>
      <c r="I424" s="3"/>
      <c r="J424" s="3"/>
      <c r="K424" s="4"/>
      <c r="L424" s="3"/>
      <c r="M424" s="3"/>
      <c r="N424" s="4"/>
      <c r="O424" s="3"/>
      <c r="P424" s="3"/>
      <c r="Q424" s="3"/>
      <c r="R424" s="3"/>
      <c r="S424" s="3"/>
      <c r="T424" s="3"/>
      <c r="U424" s="3"/>
      <c r="V424" s="3"/>
      <c r="W424" s="3"/>
      <c r="X424" s="3"/>
      <c r="Y424" s="3"/>
      <c r="Z424" s="3"/>
      <c r="AA424" s="3"/>
      <c r="AB424" s="3"/>
      <c r="AC424" s="3"/>
    </row>
    <row r="425" spans="1:29" ht="12.75">
      <c r="A425" s="3"/>
      <c r="B425" s="3"/>
      <c r="C425" s="3"/>
      <c r="D425" s="3"/>
      <c r="E425" s="3"/>
      <c r="F425" s="3"/>
      <c r="G425" s="3"/>
      <c r="H425" s="3"/>
      <c r="I425" s="3"/>
      <c r="J425" s="3"/>
      <c r="K425" s="4"/>
      <c r="L425" s="3"/>
      <c r="M425" s="3"/>
      <c r="N425" s="4"/>
      <c r="O425" s="3"/>
      <c r="P425" s="3"/>
      <c r="Q425" s="3"/>
      <c r="R425" s="3"/>
      <c r="S425" s="3"/>
      <c r="T425" s="3"/>
      <c r="U425" s="3"/>
      <c r="V425" s="3"/>
      <c r="W425" s="3"/>
      <c r="X425" s="3"/>
      <c r="Y425" s="3"/>
      <c r="Z425" s="3"/>
      <c r="AA425" s="3"/>
      <c r="AB425" s="3"/>
      <c r="AC425" s="3"/>
    </row>
    <row r="426" spans="1:29" ht="12.75">
      <c r="A426" s="3"/>
      <c r="B426" s="3"/>
      <c r="C426" s="3"/>
      <c r="D426" s="3"/>
      <c r="E426" s="3"/>
      <c r="F426" s="3"/>
      <c r="G426" s="3"/>
      <c r="H426" s="3"/>
      <c r="I426" s="3"/>
      <c r="J426" s="3"/>
      <c r="K426" s="4"/>
      <c r="L426" s="3"/>
      <c r="M426" s="3"/>
      <c r="N426" s="4"/>
      <c r="O426" s="3"/>
      <c r="P426" s="3"/>
      <c r="Q426" s="3"/>
      <c r="R426" s="3"/>
      <c r="S426" s="3"/>
      <c r="T426" s="3"/>
      <c r="U426" s="3"/>
      <c r="V426" s="3"/>
      <c r="W426" s="3"/>
      <c r="X426" s="3"/>
      <c r="Y426" s="3"/>
      <c r="Z426" s="3"/>
      <c r="AA426" s="3"/>
      <c r="AB426" s="3"/>
      <c r="AC426" s="3"/>
    </row>
    <row r="427" spans="1:29" ht="12.75">
      <c r="A427" s="3"/>
      <c r="B427" s="3"/>
      <c r="C427" s="3"/>
      <c r="D427" s="3"/>
      <c r="E427" s="3"/>
      <c r="F427" s="3"/>
      <c r="G427" s="3"/>
      <c r="H427" s="3"/>
      <c r="I427" s="3"/>
      <c r="J427" s="3"/>
      <c r="K427" s="4"/>
      <c r="L427" s="3"/>
      <c r="M427" s="3"/>
      <c r="N427" s="4"/>
      <c r="O427" s="3"/>
      <c r="P427" s="3"/>
      <c r="Q427" s="3"/>
      <c r="R427" s="3"/>
      <c r="S427" s="3"/>
      <c r="T427" s="3"/>
      <c r="U427" s="3"/>
      <c r="V427" s="3"/>
      <c r="W427" s="3"/>
      <c r="X427" s="3"/>
      <c r="Y427" s="3"/>
      <c r="Z427" s="3"/>
      <c r="AA427" s="3"/>
      <c r="AB427" s="3"/>
      <c r="AC427" s="3"/>
    </row>
    <row r="428" spans="1:29" ht="12.75">
      <c r="A428" s="3"/>
      <c r="B428" s="3"/>
      <c r="C428" s="3"/>
      <c r="D428" s="3"/>
      <c r="E428" s="3"/>
      <c r="F428" s="3"/>
      <c r="G428" s="3"/>
      <c r="H428" s="3"/>
      <c r="I428" s="3"/>
      <c r="J428" s="3"/>
      <c r="K428" s="4"/>
      <c r="L428" s="3"/>
      <c r="M428" s="3"/>
      <c r="N428" s="4"/>
      <c r="O428" s="3"/>
      <c r="P428" s="3"/>
      <c r="Q428" s="3"/>
      <c r="R428" s="3"/>
      <c r="S428" s="3"/>
      <c r="T428" s="3"/>
      <c r="U428" s="3"/>
      <c r="V428" s="3"/>
      <c r="W428" s="3"/>
      <c r="X428" s="3"/>
      <c r="Y428" s="3"/>
      <c r="Z428" s="3"/>
      <c r="AA428" s="3"/>
      <c r="AB428" s="3"/>
      <c r="AC428" s="3"/>
    </row>
    <row r="429" spans="1:29" ht="12.75">
      <c r="A429" s="3"/>
      <c r="B429" s="3"/>
      <c r="C429" s="3"/>
      <c r="D429" s="3"/>
      <c r="E429" s="3"/>
      <c r="F429" s="3"/>
      <c r="G429" s="3"/>
      <c r="H429" s="3"/>
      <c r="I429" s="3"/>
      <c r="J429" s="3"/>
      <c r="K429" s="4"/>
      <c r="L429" s="3"/>
      <c r="M429" s="3"/>
      <c r="N429" s="4"/>
      <c r="O429" s="3"/>
      <c r="P429" s="3"/>
      <c r="Q429" s="3"/>
      <c r="R429" s="3"/>
      <c r="S429" s="3"/>
      <c r="T429" s="3"/>
      <c r="U429" s="3"/>
      <c r="V429" s="3"/>
      <c r="W429" s="3"/>
      <c r="X429" s="3"/>
      <c r="Y429" s="3"/>
      <c r="Z429" s="3"/>
      <c r="AA429" s="3"/>
      <c r="AB429" s="3"/>
      <c r="AC429" s="3"/>
    </row>
    <row r="430" spans="1:29" ht="12.75">
      <c r="A430" s="3"/>
      <c r="B430" s="3"/>
      <c r="C430" s="3"/>
      <c r="D430" s="3"/>
      <c r="E430" s="3"/>
      <c r="F430" s="3"/>
      <c r="G430" s="3"/>
      <c r="H430" s="3"/>
      <c r="I430" s="3"/>
      <c r="J430" s="3"/>
      <c r="K430" s="4"/>
      <c r="L430" s="3"/>
      <c r="M430" s="3"/>
      <c r="N430" s="4"/>
      <c r="O430" s="3"/>
      <c r="P430" s="3"/>
      <c r="Q430" s="3"/>
      <c r="R430" s="3"/>
      <c r="S430" s="3"/>
      <c r="T430" s="3"/>
      <c r="U430" s="3"/>
      <c r="V430" s="3"/>
      <c r="W430" s="3"/>
      <c r="X430" s="3"/>
      <c r="Y430" s="3"/>
      <c r="Z430" s="3"/>
      <c r="AA430" s="3"/>
      <c r="AB430" s="3"/>
      <c r="AC430" s="3"/>
    </row>
    <row r="431" spans="1:29" ht="12.75">
      <c r="A431" s="3"/>
      <c r="B431" s="3"/>
      <c r="C431" s="3"/>
      <c r="D431" s="3"/>
      <c r="E431" s="3"/>
      <c r="F431" s="3"/>
      <c r="G431" s="3"/>
      <c r="H431" s="3"/>
      <c r="I431" s="3"/>
      <c r="J431" s="3"/>
      <c r="K431" s="4"/>
      <c r="L431" s="3"/>
      <c r="M431" s="3"/>
      <c r="N431" s="4"/>
      <c r="O431" s="3"/>
      <c r="P431" s="3"/>
      <c r="Q431" s="3"/>
      <c r="R431" s="3"/>
      <c r="S431" s="3"/>
      <c r="T431" s="3"/>
      <c r="U431" s="3"/>
      <c r="V431" s="3"/>
      <c r="W431" s="3"/>
      <c r="X431" s="3"/>
      <c r="Y431" s="3"/>
      <c r="Z431" s="3"/>
      <c r="AA431" s="3"/>
      <c r="AB431" s="3"/>
      <c r="AC431" s="3"/>
    </row>
    <row r="432" spans="1:29" ht="12.75">
      <c r="A432" s="3"/>
      <c r="B432" s="3"/>
      <c r="C432" s="3"/>
      <c r="D432" s="3"/>
      <c r="E432" s="3"/>
      <c r="F432" s="3"/>
      <c r="G432" s="3"/>
      <c r="H432" s="3"/>
      <c r="I432" s="3"/>
      <c r="J432" s="3"/>
      <c r="K432" s="4"/>
      <c r="L432" s="3"/>
      <c r="M432" s="3"/>
      <c r="N432" s="4"/>
      <c r="O432" s="3"/>
      <c r="P432" s="3"/>
      <c r="Q432" s="3"/>
      <c r="R432" s="3"/>
      <c r="S432" s="3"/>
      <c r="T432" s="3"/>
      <c r="U432" s="3"/>
      <c r="V432" s="3"/>
      <c r="W432" s="3"/>
      <c r="X432" s="3"/>
      <c r="Y432" s="3"/>
      <c r="Z432" s="3"/>
      <c r="AA432" s="3"/>
      <c r="AB432" s="3"/>
      <c r="AC432" s="3"/>
    </row>
    <row r="433" spans="1:29" ht="12.75">
      <c r="A433" s="3"/>
      <c r="B433" s="3"/>
      <c r="C433" s="3"/>
      <c r="D433" s="3"/>
      <c r="E433" s="3"/>
      <c r="F433" s="3"/>
      <c r="G433" s="3"/>
      <c r="H433" s="3"/>
      <c r="I433" s="3"/>
      <c r="J433" s="3"/>
      <c r="K433" s="4"/>
      <c r="L433" s="3"/>
      <c r="M433" s="3"/>
      <c r="N433" s="4"/>
      <c r="O433" s="3"/>
      <c r="P433" s="3"/>
      <c r="Q433" s="3"/>
      <c r="R433" s="3"/>
      <c r="S433" s="3"/>
      <c r="T433" s="3"/>
      <c r="U433" s="3"/>
      <c r="V433" s="3"/>
      <c r="W433" s="3"/>
      <c r="X433" s="3"/>
      <c r="Y433" s="3"/>
      <c r="Z433" s="3"/>
      <c r="AA433" s="3"/>
      <c r="AB433" s="3"/>
      <c r="AC433" s="3"/>
    </row>
    <row r="434" spans="1:29" ht="12.75">
      <c r="A434" s="3"/>
      <c r="B434" s="3"/>
      <c r="C434" s="3"/>
      <c r="D434" s="3"/>
      <c r="E434" s="3"/>
      <c r="F434" s="3"/>
      <c r="G434" s="3"/>
      <c r="H434" s="3"/>
      <c r="I434" s="3"/>
      <c r="J434" s="3"/>
      <c r="K434" s="4"/>
      <c r="L434" s="3"/>
      <c r="M434" s="3"/>
      <c r="N434" s="4"/>
      <c r="O434" s="3"/>
      <c r="P434" s="3"/>
      <c r="Q434" s="3"/>
      <c r="R434" s="3"/>
      <c r="S434" s="3"/>
      <c r="T434" s="3"/>
      <c r="U434" s="3"/>
      <c r="V434" s="3"/>
      <c r="W434" s="3"/>
      <c r="X434" s="3"/>
      <c r="Y434" s="3"/>
      <c r="Z434" s="3"/>
      <c r="AA434" s="3"/>
      <c r="AB434" s="3"/>
      <c r="AC434" s="3"/>
    </row>
    <row r="435" spans="1:29" ht="12.75">
      <c r="A435" s="3"/>
      <c r="B435" s="3"/>
      <c r="C435" s="3"/>
      <c r="D435" s="3"/>
      <c r="E435" s="3"/>
      <c r="F435" s="3"/>
      <c r="G435" s="3"/>
      <c r="H435" s="3"/>
      <c r="I435" s="3"/>
      <c r="J435" s="3"/>
      <c r="K435" s="4"/>
      <c r="L435" s="3"/>
      <c r="M435" s="3"/>
      <c r="N435" s="4"/>
      <c r="O435" s="3"/>
      <c r="P435" s="3"/>
      <c r="Q435" s="3"/>
      <c r="R435" s="3"/>
      <c r="S435" s="3"/>
      <c r="T435" s="3"/>
      <c r="U435" s="3"/>
      <c r="V435" s="3"/>
      <c r="W435" s="3"/>
      <c r="X435" s="3"/>
      <c r="Y435" s="3"/>
      <c r="Z435" s="3"/>
      <c r="AA435" s="3"/>
      <c r="AB435" s="3"/>
      <c r="AC435" s="3"/>
    </row>
    <row r="436" spans="1:29" ht="12.75">
      <c r="A436" s="3"/>
      <c r="B436" s="3"/>
      <c r="C436" s="3"/>
      <c r="D436" s="3"/>
      <c r="E436" s="3"/>
      <c r="F436" s="3"/>
      <c r="G436" s="3"/>
      <c r="H436" s="3"/>
      <c r="I436" s="3"/>
      <c r="J436" s="3"/>
      <c r="K436" s="4"/>
      <c r="L436" s="3"/>
      <c r="M436" s="3"/>
      <c r="N436" s="4"/>
      <c r="O436" s="3"/>
      <c r="P436" s="3"/>
      <c r="Q436" s="3"/>
      <c r="R436" s="3"/>
      <c r="S436" s="3"/>
      <c r="T436" s="3"/>
      <c r="U436" s="3"/>
      <c r="V436" s="3"/>
      <c r="W436" s="3"/>
      <c r="X436" s="3"/>
      <c r="Y436" s="3"/>
      <c r="Z436" s="3"/>
      <c r="AA436" s="3"/>
      <c r="AB436" s="3"/>
      <c r="AC436" s="3"/>
    </row>
    <row r="437" spans="1:29" ht="12.75">
      <c r="A437" s="3"/>
      <c r="B437" s="3"/>
      <c r="C437" s="3"/>
      <c r="D437" s="3"/>
      <c r="E437" s="3"/>
      <c r="F437" s="3"/>
      <c r="G437" s="3"/>
      <c r="H437" s="3"/>
      <c r="I437" s="3"/>
      <c r="J437" s="3"/>
      <c r="K437" s="4"/>
      <c r="L437" s="3"/>
      <c r="M437" s="3"/>
      <c r="N437" s="4"/>
      <c r="O437" s="3"/>
      <c r="P437" s="3"/>
      <c r="Q437" s="3"/>
      <c r="R437" s="3"/>
      <c r="S437" s="3"/>
      <c r="T437" s="3"/>
      <c r="U437" s="3"/>
      <c r="V437" s="3"/>
      <c r="W437" s="3"/>
      <c r="X437" s="3"/>
      <c r="Y437" s="3"/>
      <c r="Z437" s="3"/>
      <c r="AA437" s="3"/>
      <c r="AB437" s="3"/>
      <c r="AC437" s="3"/>
    </row>
    <row r="438" spans="1:29" ht="12.75">
      <c r="A438" s="3"/>
      <c r="B438" s="3"/>
      <c r="C438" s="3"/>
      <c r="D438" s="3"/>
      <c r="E438" s="3"/>
      <c r="F438" s="3"/>
      <c r="G438" s="3"/>
      <c r="H438" s="3"/>
      <c r="I438" s="3"/>
      <c r="J438" s="3"/>
      <c r="K438" s="4"/>
      <c r="L438" s="3"/>
      <c r="M438" s="3"/>
      <c r="N438" s="4"/>
      <c r="O438" s="3"/>
      <c r="P438" s="3"/>
      <c r="Q438" s="3"/>
      <c r="R438" s="3"/>
      <c r="S438" s="3"/>
      <c r="T438" s="3"/>
      <c r="U438" s="3"/>
      <c r="V438" s="3"/>
      <c r="W438" s="3"/>
      <c r="X438" s="3"/>
      <c r="Y438" s="3"/>
      <c r="Z438" s="3"/>
      <c r="AA438" s="3"/>
      <c r="AB438" s="3"/>
      <c r="AC438" s="3"/>
    </row>
    <row r="439" spans="1:29" ht="12.75">
      <c r="A439" s="3"/>
      <c r="B439" s="3"/>
      <c r="C439" s="3"/>
      <c r="D439" s="3"/>
      <c r="E439" s="3"/>
      <c r="F439" s="3"/>
      <c r="G439" s="3"/>
      <c r="H439" s="3"/>
      <c r="I439" s="3"/>
      <c r="J439" s="3"/>
      <c r="K439" s="4"/>
      <c r="L439" s="3"/>
      <c r="M439" s="3"/>
      <c r="N439" s="4"/>
      <c r="O439" s="3"/>
      <c r="P439" s="3"/>
      <c r="Q439" s="3"/>
      <c r="R439" s="3"/>
      <c r="S439" s="3"/>
      <c r="T439" s="3"/>
      <c r="U439" s="3"/>
      <c r="V439" s="3"/>
      <c r="W439" s="3"/>
      <c r="X439" s="3"/>
      <c r="Y439" s="3"/>
      <c r="Z439" s="3"/>
      <c r="AA439" s="3"/>
      <c r="AB439" s="3"/>
      <c r="AC439" s="3"/>
    </row>
    <row r="440" spans="1:29" ht="12.75">
      <c r="A440" s="3"/>
      <c r="B440" s="3"/>
      <c r="C440" s="3"/>
      <c r="D440" s="3"/>
      <c r="E440" s="3"/>
      <c r="F440" s="3"/>
      <c r="G440" s="3"/>
      <c r="H440" s="3"/>
      <c r="I440" s="3"/>
      <c r="J440" s="3"/>
      <c r="K440" s="4"/>
      <c r="L440" s="3"/>
      <c r="M440" s="3"/>
      <c r="N440" s="4"/>
      <c r="O440" s="3"/>
      <c r="P440" s="3"/>
      <c r="Q440" s="3"/>
      <c r="R440" s="3"/>
      <c r="S440" s="3"/>
      <c r="T440" s="3"/>
      <c r="U440" s="3"/>
      <c r="V440" s="3"/>
      <c r="W440" s="3"/>
      <c r="X440" s="3"/>
      <c r="Y440" s="3"/>
      <c r="Z440" s="3"/>
      <c r="AA440" s="3"/>
      <c r="AB440" s="3"/>
      <c r="AC440" s="3"/>
    </row>
    <row r="441" spans="1:29" ht="12.75">
      <c r="A441" s="3"/>
      <c r="B441" s="3"/>
      <c r="C441" s="3"/>
      <c r="D441" s="3"/>
      <c r="E441" s="3"/>
      <c r="F441" s="3"/>
      <c r="G441" s="3"/>
      <c r="H441" s="3"/>
      <c r="I441" s="3"/>
      <c r="J441" s="3"/>
      <c r="K441" s="4"/>
      <c r="L441" s="3"/>
      <c r="M441" s="3"/>
      <c r="N441" s="4"/>
      <c r="O441" s="3"/>
      <c r="P441" s="3"/>
      <c r="Q441" s="3"/>
      <c r="R441" s="3"/>
      <c r="S441" s="3"/>
      <c r="T441" s="3"/>
      <c r="U441" s="3"/>
      <c r="V441" s="3"/>
      <c r="W441" s="3"/>
      <c r="X441" s="3"/>
      <c r="Y441" s="3"/>
      <c r="Z441" s="3"/>
      <c r="AA441" s="3"/>
      <c r="AB441" s="3"/>
      <c r="AC441" s="3"/>
    </row>
    <row r="442" spans="1:29" ht="12.75">
      <c r="A442" s="3"/>
      <c r="B442" s="3"/>
      <c r="C442" s="3"/>
      <c r="D442" s="3"/>
      <c r="E442" s="3"/>
      <c r="F442" s="3"/>
      <c r="G442" s="3"/>
      <c r="H442" s="3"/>
      <c r="I442" s="3"/>
      <c r="J442" s="3"/>
      <c r="K442" s="4"/>
      <c r="L442" s="3"/>
      <c r="M442" s="3"/>
      <c r="N442" s="4"/>
      <c r="O442" s="3"/>
      <c r="P442" s="3"/>
      <c r="Q442" s="3"/>
      <c r="R442" s="3"/>
      <c r="S442" s="3"/>
      <c r="T442" s="3"/>
      <c r="U442" s="3"/>
      <c r="V442" s="3"/>
      <c r="W442" s="3"/>
      <c r="X442" s="3"/>
      <c r="Y442" s="3"/>
      <c r="Z442" s="3"/>
      <c r="AA442" s="3"/>
      <c r="AB442" s="3"/>
      <c r="AC442" s="3"/>
    </row>
    <row r="443" spans="1:29" ht="12.75">
      <c r="A443" s="3"/>
      <c r="B443" s="3"/>
      <c r="C443" s="3"/>
      <c r="D443" s="3"/>
      <c r="E443" s="3"/>
      <c r="F443" s="3"/>
      <c r="G443" s="3"/>
      <c r="H443" s="3"/>
      <c r="I443" s="3"/>
      <c r="J443" s="3"/>
      <c r="K443" s="4"/>
      <c r="L443" s="3"/>
      <c r="M443" s="3"/>
      <c r="N443" s="4"/>
      <c r="O443" s="3"/>
      <c r="P443" s="3"/>
      <c r="Q443" s="3"/>
      <c r="R443" s="3"/>
      <c r="S443" s="3"/>
      <c r="T443" s="3"/>
      <c r="U443" s="3"/>
      <c r="V443" s="3"/>
      <c r="W443" s="3"/>
      <c r="X443" s="3"/>
      <c r="Y443" s="3"/>
      <c r="Z443" s="3"/>
      <c r="AA443" s="3"/>
      <c r="AB443" s="3"/>
      <c r="AC443" s="3"/>
    </row>
    <row r="444" spans="1:29" ht="12.75">
      <c r="A444" s="3"/>
      <c r="B444" s="3"/>
      <c r="C444" s="3"/>
      <c r="D444" s="3"/>
      <c r="E444" s="3"/>
      <c r="F444" s="3"/>
      <c r="G444" s="3"/>
      <c r="H444" s="3"/>
      <c r="I444" s="3"/>
      <c r="J444" s="3"/>
      <c r="K444" s="4"/>
      <c r="L444" s="3"/>
      <c r="M444" s="3"/>
      <c r="N444" s="4"/>
      <c r="O444" s="3"/>
      <c r="P444" s="3"/>
      <c r="Q444" s="3"/>
      <c r="R444" s="3"/>
      <c r="S444" s="3"/>
      <c r="T444" s="3"/>
      <c r="U444" s="3"/>
      <c r="V444" s="3"/>
      <c r="W444" s="3"/>
      <c r="X444" s="3"/>
      <c r="Y444" s="3"/>
      <c r="Z444" s="3"/>
      <c r="AA444" s="3"/>
      <c r="AB444" s="3"/>
      <c r="AC444" s="3"/>
    </row>
    <row r="445" spans="1:29" ht="12.75">
      <c r="A445" s="3"/>
      <c r="B445" s="3"/>
      <c r="C445" s="3"/>
      <c r="D445" s="3"/>
      <c r="E445" s="3"/>
      <c r="F445" s="3"/>
      <c r="G445" s="3"/>
      <c r="H445" s="3"/>
      <c r="I445" s="3"/>
      <c r="J445" s="3"/>
      <c r="K445" s="4"/>
      <c r="L445" s="3"/>
      <c r="M445" s="3"/>
      <c r="N445" s="4"/>
      <c r="O445" s="3"/>
      <c r="P445" s="3"/>
      <c r="Q445" s="3"/>
      <c r="R445" s="3"/>
      <c r="S445" s="3"/>
      <c r="T445" s="3"/>
      <c r="U445" s="3"/>
      <c r="V445" s="3"/>
      <c r="W445" s="3"/>
      <c r="X445" s="3"/>
      <c r="Y445" s="3"/>
      <c r="Z445" s="3"/>
      <c r="AA445" s="3"/>
      <c r="AB445" s="3"/>
      <c r="AC445" s="3"/>
    </row>
    <row r="446" spans="1:29" ht="12.75">
      <c r="A446" s="3"/>
      <c r="B446" s="3"/>
      <c r="C446" s="3"/>
      <c r="D446" s="3"/>
      <c r="E446" s="3"/>
      <c r="F446" s="3"/>
      <c r="G446" s="3"/>
      <c r="H446" s="3"/>
      <c r="I446" s="3"/>
      <c r="J446" s="3"/>
      <c r="K446" s="4"/>
      <c r="L446" s="3"/>
      <c r="M446" s="3"/>
      <c r="N446" s="4"/>
      <c r="O446" s="3"/>
      <c r="P446" s="3"/>
      <c r="Q446" s="3"/>
      <c r="R446" s="3"/>
      <c r="S446" s="3"/>
      <c r="T446" s="3"/>
      <c r="U446" s="3"/>
      <c r="V446" s="3"/>
      <c r="W446" s="3"/>
      <c r="X446" s="3"/>
      <c r="Y446" s="3"/>
      <c r="Z446" s="3"/>
      <c r="AA446" s="3"/>
      <c r="AB446" s="3"/>
      <c r="AC446" s="3"/>
    </row>
    <row r="447" spans="1:29" ht="12.75">
      <c r="A447" s="3"/>
      <c r="B447" s="3"/>
      <c r="C447" s="3"/>
      <c r="D447" s="3"/>
      <c r="E447" s="3"/>
      <c r="F447" s="3"/>
      <c r="G447" s="3"/>
      <c r="H447" s="3"/>
      <c r="I447" s="3"/>
      <c r="J447" s="3"/>
      <c r="K447" s="4"/>
      <c r="L447" s="3"/>
      <c r="M447" s="3"/>
      <c r="N447" s="4"/>
      <c r="O447" s="3"/>
      <c r="P447" s="3"/>
      <c r="Q447" s="3"/>
      <c r="R447" s="3"/>
      <c r="S447" s="3"/>
      <c r="T447" s="3"/>
      <c r="U447" s="3"/>
      <c r="V447" s="3"/>
      <c r="W447" s="3"/>
      <c r="X447" s="3"/>
      <c r="Y447" s="3"/>
      <c r="Z447" s="3"/>
      <c r="AA447" s="3"/>
      <c r="AB447" s="3"/>
      <c r="AC447" s="3"/>
    </row>
    <row r="448" spans="1:29" ht="12.75">
      <c r="A448" s="3"/>
      <c r="B448" s="3"/>
      <c r="C448" s="3"/>
      <c r="D448" s="3"/>
      <c r="E448" s="3"/>
      <c r="F448" s="3"/>
      <c r="G448" s="3"/>
      <c r="H448" s="3"/>
      <c r="I448" s="3"/>
      <c r="J448" s="3"/>
      <c r="K448" s="4"/>
      <c r="L448" s="3"/>
      <c r="M448" s="3"/>
      <c r="N448" s="4"/>
      <c r="O448" s="3"/>
      <c r="P448" s="3"/>
      <c r="Q448" s="3"/>
      <c r="R448" s="3"/>
      <c r="S448" s="3"/>
      <c r="T448" s="3"/>
      <c r="U448" s="3"/>
      <c r="V448" s="3"/>
      <c r="W448" s="3"/>
      <c r="X448" s="3"/>
      <c r="Y448" s="3"/>
      <c r="Z448" s="3"/>
      <c r="AA448" s="3"/>
      <c r="AB448" s="3"/>
      <c r="AC448" s="3"/>
    </row>
    <row r="449" spans="1:29" ht="12.75">
      <c r="A449" s="3"/>
      <c r="B449" s="3"/>
      <c r="C449" s="3"/>
      <c r="D449" s="3"/>
      <c r="E449" s="3"/>
      <c r="F449" s="3"/>
      <c r="G449" s="3"/>
      <c r="H449" s="3"/>
      <c r="I449" s="3"/>
      <c r="J449" s="3"/>
      <c r="K449" s="4"/>
      <c r="L449" s="3"/>
      <c r="M449" s="3"/>
      <c r="N449" s="4"/>
      <c r="O449" s="3"/>
      <c r="P449" s="3"/>
      <c r="Q449" s="3"/>
      <c r="R449" s="3"/>
      <c r="S449" s="3"/>
      <c r="T449" s="3"/>
      <c r="U449" s="3"/>
      <c r="V449" s="3"/>
      <c r="W449" s="3"/>
      <c r="X449" s="3"/>
      <c r="Y449" s="3"/>
      <c r="Z449" s="3"/>
      <c r="AA449" s="3"/>
      <c r="AB449" s="3"/>
      <c r="AC449" s="3"/>
    </row>
    <row r="450" spans="1:29" ht="12.75">
      <c r="A450" s="3"/>
      <c r="B450" s="3"/>
      <c r="C450" s="3"/>
      <c r="D450" s="3"/>
      <c r="E450" s="3"/>
      <c r="F450" s="3"/>
      <c r="G450" s="3"/>
      <c r="H450" s="3"/>
      <c r="I450" s="3"/>
      <c r="J450" s="3"/>
      <c r="K450" s="4"/>
      <c r="L450" s="3"/>
      <c r="M450" s="3"/>
      <c r="N450" s="4"/>
      <c r="O450" s="3"/>
      <c r="P450" s="3"/>
      <c r="Q450" s="3"/>
      <c r="R450" s="3"/>
      <c r="S450" s="3"/>
      <c r="T450" s="3"/>
      <c r="U450" s="3"/>
      <c r="V450" s="3"/>
      <c r="W450" s="3"/>
      <c r="X450" s="3"/>
      <c r="Y450" s="3"/>
      <c r="Z450" s="3"/>
      <c r="AA450" s="3"/>
      <c r="AB450" s="3"/>
      <c r="AC450" s="3"/>
    </row>
    <row r="451" spans="1:29" ht="12.75">
      <c r="A451" s="3"/>
      <c r="B451" s="3"/>
      <c r="C451" s="3"/>
      <c r="D451" s="3"/>
      <c r="E451" s="3"/>
      <c r="F451" s="3"/>
      <c r="G451" s="3"/>
      <c r="H451" s="3"/>
      <c r="I451" s="3"/>
      <c r="J451" s="3"/>
      <c r="K451" s="4"/>
      <c r="L451" s="3"/>
      <c r="M451" s="3"/>
      <c r="N451" s="4"/>
      <c r="O451" s="3"/>
      <c r="P451" s="3"/>
      <c r="Q451" s="3"/>
      <c r="R451" s="3"/>
      <c r="S451" s="3"/>
      <c r="T451" s="3"/>
      <c r="U451" s="3"/>
      <c r="V451" s="3"/>
      <c r="W451" s="3"/>
      <c r="X451" s="3"/>
      <c r="Y451" s="3"/>
      <c r="Z451" s="3"/>
      <c r="AA451" s="3"/>
      <c r="AB451" s="3"/>
      <c r="AC451" s="3"/>
    </row>
    <row r="452" spans="1:29" ht="12.75">
      <c r="A452" s="3"/>
      <c r="B452" s="3"/>
      <c r="C452" s="3"/>
      <c r="D452" s="3"/>
      <c r="E452" s="3"/>
      <c r="F452" s="3"/>
      <c r="G452" s="3"/>
      <c r="H452" s="3"/>
      <c r="I452" s="3"/>
      <c r="J452" s="3"/>
      <c r="K452" s="4"/>
      <c r="L452" s="3"/>
      <c r="M452" s="3"/>
      <c r="N452" s="4"/>
      <c r="O452" s="3"/>
      <c r="P452" s="3"/>
      <c r="Q452" s="3"/>
      <c r="R452" s="3"/>
      <c r="S452" s="3"/>
      <c r="T452" s="3"/>
      <c r="U452" s="3"/>
      <c r="V452" s="3"/>
      <c r="W452" s="3"/>
      <c r="X452" s="3"/>
      <c r="Y452" s="3"/>
      <c r="Z452" s="3"/>
      <c r="AA452" s="3"/>
      <c r="AB452" s="3"/>
      <c r="AC452" s="3"/>
    </row>
    <row r="453" spans="1:29" ht="12.75">
      <c r="A453" s="3"/>
      <c r="B453" s="3"/>
      <c r="C453" s="3"/>
      <c r="D453" s="3"/>
      <c r="E453" s="3"/>
      <c r="F453" s="3"/>
      <c r="G453" s="3"/>
      <c r="H453" s="3"/>
      <c r="I453" s="3"/>
      <c r="J453" s="3"/>
      <c r="K453" s="4"/>
      <c r="L453" s="3"/>
      <c r="M453" s="3"/>
      <c r="N453" s="4"/>
      <c r="O453" s="3"/>
      <c r="P453" s="3"/>
      <c r="Q453" s="3"/>
      <c r="R453" s="3"/>
      <c r="S453" s="3"/>
      <c r="T453" s="3"/>
      <c r="U453" s="3"/>
      <c r="V453" s="3"/>
      <c r="W453" s="3"/>
      <c r="X453" s="3"/>
      <c r="Y453" s="3"/>
      <c r="Z453" s="3"/>
      <c r="AA453" s="3"/>
      <c r="AB453" s="3"/>
      <c r="AC453" s="3"/>
    </row>
    <row r="454" spans="1:29" ht="12.75">
      <c r="A454" s="3"/>
      <c r="B454" s="3"/>
      <c r="C454" s="3"/>
      <c r="D454" s="3"/>
      <c r="E454" s="3"/>
      <c r="F454" s="3"/>
      <c r="G454" s="3"/>
      <c r="H454" s="3"/>
      <c r="I454" s="3"/>
      <c r="J454" s="3"/>
      <c r="K454" s="4"/>
      <c r="L454" s="3"/>
      <c r="M454" s="3"/>
      <c r="N454" s="4"/>
      <c r="O454" s="3"/>
      <c r="P454" s="3"/>
      <c r="Q454" s="3"/>
      <c r="R454" s="3"/>
      <c r="S454" s="3"/>
      <c r="T454" s="3"/>
      <c r="U454" s="3"/>
      <c r="V454" s="3"/>
      <c r="W454" s="3"/>
      <c r="X454" s="3"/>
      <c r="Y454" s="3"/>
      <c r="Z454" s="3"/>
      <c r="AA454" s="3"/>
      <c r="AB454" s="3"/>
      <c r="AC454" s="3"/>
    </row>
    <row r="455" spans="1:29" ht="12.75">
      <c r="A455" s="3"/>
      <c r="B455" s="3"/>
      <c r="C455" s="3"/>
      <c r="D455" s="3"/>
      <c r="E455" s="3"/>
      <c r="F455" s="3"/>
      <c r="G455" s="3"/>
      <c r="H455" s="3"/>
      <c r="I455" s="3"/>
      <c r="J455" s="3"/>
      <c r="K455" s="4"/>
      <c r="L455" s="3"/>
      <c r="M455" s="3"/>
      <c r="N455" s="4"/>
      <c r="O455" s="3"/>
      <c r="P455" s="3"/>
      <c r="Q455" s="3"/>
      <c r="R455" s="3"/>
      <c r="S455" s="3"/>
      <c r="T455" s="3"/>
      <c r="U455" s="3"/>
      <c r="V455" s="3"/>
      <c r="W455" s="3"/>
      <c r="X455" s="3"/>
      <c r="Y455" s="3"/>
      <c r="Z455" s="3"/>
      <c r="AA455" s="3"/>
      <c r="AB455" s="3"/>
      <c r="AC455" s="3"/>
    </row>
    <row r="456" spans="1:29" ht="12.75">
      <c r="A456" s="3"/>
      <c r="B456" s="3"/>
      <c r="C456" s="3"/>
      <c r="D456" s="3"/>
      <c r="E456" s="3"/>
      <c r="F456" s="3"/>
      <c r="G456" s="3"/>
      <c r="H456" s="3"/>
      <c r="I456" s="3"/>
      <c r="J456" s="3"/>
      <c r="K456" s="4"/>
      <c r="L456" s="3"/>
      <c r="M456" s="3"/>
      <c r="N456" s="4"/>
      <c r="O456" s="3"/>
      <c r="P456" s="3"/>
      <c r="Q456" s="3"/>
      <c r="R456" s="3"/>
      <c r="S456" s="3"/>
      <c r="T456" s="3"/>
      <c r="U456" s="3"/>
      <c r="V456" s="3"/>
      <c r="W456" s="3"/>
      <c r="X456" s="3"/>
      <c r="Y456" s="3"/>
      <c r="Z456" s="3"/>
      <c r="AA456" s="3"/>
      <c r="AB456" s="3"/>
      <c r="AC456" s="3"/>
    </row>
    <row r="457" spans="1:29" ht="12.75">
      <c r="A457" s="3"/>
      <c r="B457" s="3"/>
      <c r="C457" s="3"/>
      <c r="D457" s="3"/>
      <c r="E457" s="3"/>
      <c r="F457" s="3"/>
      <c r="G457" s="3"/>
      <c r="H457" s="3"/>
      <c r="I457" s="3"/>
      <c r="J457" s="3"/>
      <c r="K457" s="4"/>
      <c r="L457" s="3"/>
      <c r="M457" s="3"/>
      <c r="N457" s="4"/>
      <c r="O457" s="3"/>
      <c r="P457" s="3"/>
      <c r="Q457" s="3"/>
      <c r="R457" s="3"/>
      <c r="S457" s="3"/>
      <c r="T457" s="3"/>
      <c r="U457" s="3"/>
      <c r="V457" s="3"/>
      <c r="W457" s="3"/>
      <c r="X457" s="3"/>
      <c r="Y457" s="3"/>
      <c r="Z457" s="3"/>
      <c r="AA457" s="3"/>
      <c r="AB457" s="3"/>
      <c r="AC457" s="3"/>
    </row>
    <row r="458" spans="1:29" ht="12.75">
      <c r="A458" s="3"/>
      <c r="B458" s="3"/>
      <c r="C458" s="3"/>
      <c r="D458" s="3"/>
      <c r="E458" s="3"/>
      <c r="F458" s="3"/>
      <c r="G458" s="3"/>
      <c r="H458" s="3"/>
      <c r="I458" s="3"/>
      <c r="J458" s="3"/>
      <c r="K458" s="4"/>
      <c r="L458" s="3"/>
      <c r="M458" s="3"/>
      <c r="N458" s="4"/>
      <c r="O458" s="3"/>
      <c r="P458" s="3"/>
      <c r="Q458" s="3"/>
      <c r="R458" s="3"/>
      <c r="S458" s="3"/>
      <c r="T458" s="3"/>
      <c r="U458" s="3"/>
      <c r="V458" s="3"/>
      <c r="W458" s="3"/>
      <c r="X458" s="3"/>
      <c r="Y458" s="3"/>
      <c r="Z458" s="3"/>
      <c r="AA458" s="3"/>
      <c r="AB458" s="3"/>
      <c r="AC458" s="3"/>
    </row>
    <row r="459" spans="1:29" ht="12.75">
      <c r="A459" s="3"/>
      <c r="B459" s="3"/>
      <c r="C459" s="3"/>
      <c r="D459" s="3"/>
      <c r="E459" s="3"/>
      <c r="F459" s="3"/>
      <c r="G459" s="3"/>
      <c r="H459" s="3"/>
      <c r="I459" s="3"/>
      <c r="J459" s="3"/>
      <c r="K459" s="4"/>
      <c r="L459" s="3"/>
      <c r="M459" s="3"/>
      <c r="N459" s="4"/>
      <c r="O459" s="3"/>
      <c r="P459" s="3"/>
      <c r="Q459" s="3"/>
      <c r="R459" s="3"/>
      <c r="S459" s="3"/>
      <c r="T459" s="3"/>
      <c r="U459" s="3"/>
      <c r="V459" s="3"/>
      <c r="W459" s="3"/>
      <c r="X459" s="3"/>
      <c r="Y459" s="3"/>
      <c r="Z459" s="3"/>
      <c r="AA459" s="3"/>
      <c r="AB459" s="3"/>
      <c r="AC459" s="3"/>
    </row>
    <row r="460" spans="1:29" ht="12.75">
      <c r="A460" s="3"/>
      <c r="B460" s="3"/>
      <c r="C460" s="3"/>
      <c r="D460" s="3"/>
      <c r="E460" s="3"/>
      <c r="F460" s="3"/>
      <c r="G460" s="3"/>
      <c r="H460" s="3"/>
      <c r="I460" s="3"/>
      <c r="J460" s="3"/>
      <c r="K460" s="4"/>
      <c r="L460" s="3"/>
      <c r="M460" s="3"/>
      <c r="N460" s="4"/>
      <c r="O460" s="3"/>
      <c r="P460" s="3"/>
      <c r="Q460" s="3"/>
      <c r="R460" s="3"/>
      <c r="S460" s="3"/>
      <c r="T460" s="3"/>
      <c r="U460" s="3"/>
      <c r="V460" s="3"/>
      <c r="W460" s="3"/>
      <c r="X460" s="3"/>
      <c r="Y460" s="3"/>
      <c r="Z460" s="3"/>
      <c r="AA460" s="3"/>
      <c r="AB460" s="3"/>
      <c r="AC460" s="3"/>
    </row>
    <row r="461" spans="1:29" ht="12.75">
      <c r="A461" s="3"/>
      <c r="B461" s="3"/>
      <c r="C461" s="3"/>
      <c r="D461" s="3"/>
      <c r="E461" s="3"/>
      <c r="F461" s="3"/>
      <c r="G461" s="3"/>
      <c r="H461" s="3"/>
      <c r="I461" s="3"/>
      <c r="J461" s="3"/>
      <c r="K461" s="4"/>
      <c r="L461" s="3"/>
      <c r="M461" s="3"/>
      <c r="N461" s="4"/>
      <c r="O461" s="3"/>
      <c r="P461" s="3"/>
      <c r="Q461" s="3"/>
      <c r="R461" s="3"/>
      <c r="S461" s="3"/>
      <c r="T461" s="3"/>
      <c r="U461" s="3"/>
      <c r="V461" s="3"/>
      <c r="W461" s="3"/>
      <c r="X461" s="3"/>
      <c r="Y461" s="3"/>
      <c r="Z461" s="3"/>
      <c r="AA461" s="3"/>
      <c r="AB461" s="3"/>
      <c r="AC461" s="3"/>
    </row>
    <row r="462" spans="1:29" ht="12.75">
      <c r="A462" s="3"/>
      <c r="B462" s="3"/>
      <c r="C462" s="3"/>
      <c r="D462" s="3"/>
      <c r="E462" s="3"/>
      <c r="F462" s="3"/>
      <c r="G462" s="3"/>
      <c r="H462" s="3"/>
      <c r="I462" s="3"/>
      <c r="J462" s="3"/>
      <c r="K462" s="4"/>
      <c r="L462" s="3"/>
      <c r="M462" s="3"/>
      <c r="N462" s="4"/>
      <c r="O462" s="3"/>
      <c r="P462" s="3"/>
      <c r="Q462" s="3"/>
      <c r="R462" s="3"/>
      <c r="S462" s="3"/>
      <c r="T462" s="3"/>
      <c r="U462" s="3"/>
      <c r="V462" s="3"/>
      <c r="W462" s="3"/>
      <c r="X462" s="3"/>
      <c r="Y462" s="3"/>
      <c r="Z462" s="3"/>
      <c r="AA462" s="3"/>
      <c r="AB462" s="3"/>
      <c r="AC462" s="3"/>
    </row>
    <row r="463" spans="1:29" ht="12.75">
      <c r="A463" s="3"/>
      <c r="B463" s="3"/>
      <c r="C463" s="3"/>
      <c r="D463" s="3"/>
      <c r="E463" s="3"/>
      <c r="F463" s="3"/>
      <c r="G463" s="3"/>
      <c r="H463" s="3"/>
      <c r="I463" s="3"/>
      <c r="J463" s="3"/>
      <c r="K463" s="4"/>
      <c r="L463" s="3"/>
      <c r="M463" s="3"/>
      <c r="N463" s="4"/>
      <c r="O463" s="3"/>
      <c r="P463" s="3"/>
      <c r="Q463" s="3"/>
      <c r="R463" s="3"/>
      <c r="S463" s="3"/>
      <c r="T463" s="3"/>
      <c r="U463" s="3"/>
      <c r="V463" s="3"/>
      <c r="W463" s="3"/>
      <c r="X463" s="3"/>
      <c r="Y463" s="3"/>
      <c r="Z463" s="3"/>
      <c r="AA463" s="3"/>
      <c r="AB463" s="3"/>
      <c r="AC463" s="3"/>
    </row>
    <row r="464" spans="1:29" ht="12.75">
      <c r="A464" s="3"/>
      <c r="B464" s="3"/>
      <c r="C464" s="3"/>
      <c r="D464" s="3"/>
      <c r="E464" s="3"/>
      <c r="F464" s="3"/>
      <c r="G464" s="3"/>
      <c r="H464" s="3"/>
      <c r="I464" s="3"/>
      <c r="J464" s="3"/>
      <c r="K464" s="4"/>
      <c r="L464" s="3"/>
      <c r="M464" s="3"/>
      <c r="N464" s="4"/>
      <c r="O464" s="3"/>
      <c r="P464" s="3"/>
      <c r="Q464" s="3"/>
      <c r="R464" s="3"/>
      <c r="S464" s="3"/>
      <c r="T464" s="3"/>
      <c r="U464" s="3"/>
      <c r="V464" s="3"/>
      <c r="W464" s="3"/>
      <c r="X464" s="3"/>
      <c r="Y464" s="3"/>
      <c r="Z464" s="3"/>
      <c r="AA464" s="3"/>
      <c r="AB464" s="3"/>
      <c r="AC464" s="3"/>
    </row>
    <row r="465" spans="1:29" ht="12.75">
      <c r="A465" s="3"/>
      <c r="B465" s="3"/>
      <c r="C465" s="3"/>
      <c r="D465" s="3"/>
      <c r="E465" s="3"/>
      <c r="F465" s="3"/>
      <c r="G465" s="3"/>
      <c r="H465" s="3"/>
      <c r="I465" s="3"/>
      <c r="J465" s="3"/>
      <c r="K465" s="4"/>
      <c r="L465" s="3"/>
      <c r="M465" s="3"/>
      <c r="N465" s="4"/>
      <c r="O465" s="3"/>
      <c r="P465" s="3"/>
      <c r="Q465" s="3"/>
      <c r="R465" s="3"/>
      <c r="S465" s="3"/>
      <c r="T465" s="3"/>
      <c r="U465" s="3"/>
      <c r="V465" s="3"/>
      <c r="W465" s="3"/>
      <c r="X465" s="3"/>
      <c r="Y465" s="3"/>
      <c r="Z465" s="3"/>
      <c r="AA465" s="3"/>
      <c r="AB465" s="3"/>
      <c r="AC465" s="3"/>
    </row>
    <row r="466" spans="1:29" ht="12.75">
      <c r="A466" s="3"/>
      <c r="B466" s="3"/>
      <c r="C466" s="3"/>
      <c r="D466" s="3"/>
      <c r="E466" s="3"/>
      <c r="F466" s="3"/>
      <c r="G466" s="3"/>
      <c r="H466" s="3"/>
      <c r="I466" s="3"/>
      <c r="J466" s="3"/>
      <c r="K466" s="4"/>
      <c r="L466" s="3"/>
      <c r="M466" s="3"/>
      <c r="N466" s="4"/>
      <c r="O466" s="3"/>
      <c r="P466" s="3"/>
      <c r="Q466" s="3"/>
      <c r="R466" s="3"/>
      <c r="S466" s="3"/>
      <c r="T466" s="3"/>
      <c r="U466" s="3"/>
      <c r="V466" s="3"/>
      <c r="W466" s="3"/>
      <c r="X466" s="3"/>
      <c r="Y466" s="3"/>
      <c r="Z466" s="3"/>
      <c r="AA466" s="3"/>
      <c r="AB466" s="3"/>
      <c r="AC466" s="3"/>
    </row>
    <row r="467" spans="1:29" ht="12.75">
      <c r="A467" s="3"/>
      <c r="B467" s="3"/>
      <c r="C467" s="3"/>
      <c r="D467" s="3"/>
      <c r="E467" s="3"/>
      <c r="F467" s="3"/>
      <c r="G467" s="3"/>
      <c r="H467" s="3"/>
      <c r="I467" s="3"/>
      <c r="J467" s="3"/>
      <c r="K467" s="4"/>
      <c r="L467" s="3"/>
      <c r="M467" s="3"/>
      <c r="N467" s="4"/>
      <c r="O467" s="3"/>
      <c r="P467" s="3"/>
      <c r="Q467" s="3"/>
      <c r="R467" s="3"/>
      <c r="S467" s="3"/>
      <c r="T467" s="3"/>
      <c r="U467" s="3"/>
      <c r="V467" s="3"/>
      <c r="W467" s="3"/>
      <c r="X467" s="3"/>
      <c r="Y467" s="3"/>
      <c r="Z467" s="3"/>
      <c r="AA467" s="3"/>
      <c r="AB467" s="3"/>
      <c r="AC467" s="3"/>
    </row>
    <row r="468" spans="1:29" ht="12.75">
      <c r="A468" s="3"/>
      <c r="B468" s="3"/>
      <c r="C468" s="3"/>
      <c r="D468" s="3"/>
      <c r="E468" s="3"/>
      <c r="F468" s="3"/>
      <c r="G468" s="3"/>
      <c r="H468" s="3"/>
      <c r="I468" s="3"/>
      <c r="J468" s="3"/>
      <c r="K468" s="4"/>
      <c r="L468" s="3"/>
      <c r="M468" s="3"/>
      <c r="N468" s="4"/>
      <c r="O468" s="3"/>
      <c r="P468" s="3"/>
      <c r="Q468" s="3"/>
      <c r="R468" s="3"/>
      <c r="S468" s="3"/>
      <c r="T468" s="3"/>
      <c r="U468" s="3"/>
      <c r="V468" s="3"/>
      <c r="W468" s="3"/>
      <c r="X468" s="3"/>
      <c r="Y468" s="3"/>
      <c r="Z468" s="3"/>
      <c r="AA468" s="3"/>
      <c r="AB468" s="3"/>
      <c r="AC468" s="3"/>
    </row>
    <row r="469" spans="1:29" ht="12.75">
      <c r="A469" s="3"/>
      <c r="B469" s="3"/>
      <c r="C469" s="3"/>
      <c r="D469" s="3"/>
      <c r="E469" s="3"/>
      <c r="F469" s="3"/>
      <c r="G469" s="3"/>
      <c r="H469" s="3"/>
      <c r="I469" s="3"/>
      <c r="J469" s="3"/>
      <c r="K469" s="4"/>
      <c r="L469" s="3"/>
      <c r="M469" s="3"/>
      <c r="N469" s="4"/>
      <c r="O469" s="3"/>
      <c r="P469" s="3"/>
      <c r="Q469" s="3"/>
      <c r="R469" s="3"/>
      <c r="S469" s="3"/>
      <c r="T469" s="3"/>
      <c r="U469" s="3"/>
      <c r="V469" s="3"/>
      <c r="W469" s="3"/>
      <c r="X469" s="3"/>
      <c r="Y469" s="3"/>
      <c r="Z469" s="3"/>
      <c r="AA469" s="3"/>
      <c r="AB469" s="3"/>
      <c r="AC469" s="3"/>
    </row>
    <row r="470" spans="1:29" ht="12.75">
      <c r="A470" s="3"/>
      <c r="B470" s="3"/>
      <c r="C470" s="3"/>
      <c r="D470" s="3"/>
      <c r="E470" s="3"/>
      <c r="F470" s="3"/>
      <c r="G470" s="3"/>
      <c r="H470" s="3"/>
      <c r="I470" s="3"/>
      <c r="J470" s="3"/>
      <c r="K470" s="4"/>
      <c r="L470" s="3"/>
      <c r="M470" s="3"/>
      <c r="N470" s="4"/>
      <c r="O470" s="3"/>
      <c r="P470" s="3"/>
      <c r="Q470" s="3"/>
      <c r="R470" s="3"/>
      <c r="S470" s="3"/>
      <c r="T470" s="3"/>
      <c r="U470" s="3"/>
      <c r="V470" s="3"/>
      <c r="W470" s="3"/>
      <c r="X470" s="3"/>
      <c r="Y470" s="3"/>
      <c r="Z470" s="3"/>
      <c r="AA470" s="3"/>
      <c r="AB470" s="3"/>
      <c r="AC470" s="3"/>
    </row>
    <row r="471" spans="1:29" ht="12.75">
      <c r="A471" s="3"/>
      <c r="B471" s="3"/>
      <c r="C471" s="3"/>
      <c r="D471" s="3"/>
      <c r="E471" s="3"/>
      <c r="F471" s="3"/>
      <c r="G471" s="3"/>
      <c r="H471" s="3"/>
      <c r="I471" s="3"/>
      <c r="J471" s="3"/>
      <c r="K471" s="4"/>
      <c r="L471" s="3"/>
      <c r="M471" s="3"/>
      <c r="N471" s="4"/>
      <c r="O471" s="3"/>
      <c r="P471" s="3"/>
      <c r="Q471" s="3"/>
      <c r="R471" s="3"/>
      <c r="S471" s="3"/>
      <c r="T471" s="3"/>
      <c r="U471" s="3"/>
      <c r="V471" s="3"/>
      <c r="W471" s="3"/>
      <c r="X471" s="3"/>
      <c r="Y471" s="3"/>
      <c r="Z471" s="3"/>
      <c r="AA471" s="3"/>
      <c r="AB471" s="3"/>
      <c r="AC471" s="3"/>
    </row>
    <row r="472" spans="1:29" ht="12.75">
      <c r="A472" s="3"/>
      <c r="B472" s="3"/>
      <c r="C472" s="3"/>
      <c r="D472" s="3"/>
      <c r="E472" s="3"/>
      <c r="F472" s="3"/>
      <c r="G472" s="3"/>
      <c r="H472" s="3"/>
      <c r="I472" s="3"/>
      <c r="J472" s="3"/>
      <c r="K472" s="4"/>
      <c r="L472" s="3"/>
      <c r="M472" s="3"/>
      <c r="N472" s="4"/>
      <c r="O472" s="3"/>
      <c r="P472" s="3"/>
      <c r="Q472" s="3"/>
      <c r="R472" s="3"/>
      <c r="S472" s="3"/>
      <c r="T472" s="3"/>
      <c r="U472" s="3"/>
      <c r="V472" s="3"/>
      <c r="W472" s="3"/>
      <c r="X472" s="3"/>
      <c r="Y472" s="3"/>
      <c r="Z472" s="3"/>
      <c r="AA472" s="3"/>
      <c r="AB472" s="3"/>
      <c r="AC472" s="3"/>
    </row>
    <row r="473" spans="1:29" ht="12.75">
      <c r="A473" s="3"/>
      <c r="B473" s="3"/>
      <c r="C473" s="3"/>
      <c r="D473" s="3"/>
      <c r="E473" s="3"/>
      <c r="F473" s="3"/>
      <c r="G473" s="3"/>
      <c r="H473" s="3"/>
      <c r="I473" s="3"/>
      <c r="J473" s="3"/>
      <c r="K473" s="4"/>
      <c r="L473" s="3"/>
      <c r="M473" s="3"/>
      <c r="N473" s="4"/>
      <c r="O473" s="3"/>
      <c r="P473" s="3"/>
      <c r="Q473" s="3"/>
      <c r="R473" s="3"/>
      <c r="S473" s="3"/>
      <c r="T473" s="3"/>
      <c r="U473" s="3"/>
      <c r="V473" s="3"/>
      <c r="W473" s="3"/>
      <c r="X473" s="3"/>
      <c r="Y473" s="3"/>
      <c r="Z473" s="3"/>
      <c r="AA473" s="3"/>
      <c r="AB473" s="3"/>
      <c r="AC473" s="3"/>
    </row>
    <row r="474" spans="1:29" ht="12.75">
      <c r="A474" s="3"/>
      <c r="B474" s="3"/>
      <c r="C474" s="3"/>
      <c r="D474" s="3"/>
      <c r="E474" s="3"/>
      <c r="F474" s="3"/>
      <c r="G474" s="3"/>
      <c r="H474" s="3"/>
      <c r="I474" s="3"/>
      <c r="J474" s="3"/>
      <c r="K474" s="4"/>
      <c r="L474" s="3"/>
      <c r="M474" s="3"/>
      <c r="N474" s="4"/>
      <c r="O474" s="3"/>
      <c r="P474" s="3"/>
      <c r="Q474" s="3"/>
      <c r="R474" s="3"/>
      <c r="S474" s="3"/>
      <c r="T474" s="3"/>
      <c r="U474" s="3"/>
      <c r="V474" s="3"/>
      <c r="W474" s="3"/>
      <c r="X474" s="3"/>
      <c r="Y474" s="3"/>
      <c r="Z474" s="3"/>
      <c r="AA474" s="3"/>
      <c r="AB474" s="3"/>
      <c r="AC474" s="3"/>
    </row>
    <row r="475" spans="1:29" ht="12.75">
      <c r="A475" s="3"/>
      <c r="B475" s="3"/>
      <c r="C475" s="3"/>
      <c r="D475" s="3"/>
      <c r="E475" s="3"/>
      <c r="F475" s="3"/>
      <c r="G475" s="3"/>
      <c r="H475" s="3"/>
      <c r="I475" s="3"/>
      <c r="J475" s="3"/>
      <c r="K475" s="4"/>
      <c r="L475" s="3"/>
      <c r="M475" s="3"/>
      <c r="N475" s="4"/>
      <c r="O475" s="3"/>
      <c r="P475" s="3"/>
      <c r="Q475" s="3"/>
      <c r="R475" s="3"/>
      <c r="S475" s="3"/>
      <c r="T475" s="3"/>
      <c r="U475" s="3"/>
      <c r="V475" s="3"/>
      <c r="W475" s="3"/>
      <c r="X475" s="3"/>
      <c r="Y475" s="3"/>
      <c r="Z475" s="3"/>
      <c r="AA475" s="3"/>
      <c r="AB475" s="3"/>
      <c r="AC475" s="3"/>
    </row>
    <row r="476" spans="1:29" ht="12.75">
      <c r="A476" s="3"/>
      <c r="B476" s="3"/>
      <c r="C476" s="3"/>
      <c r="D476" s="3"/>
      <c r="E476" s="3"/>
      <c r="F476" s="3"/>
      <c r="G476" s="3"/>
      <c r="H476" s="3"/>
      <c r="I476" s="3"/>
      <c r="J476" s="3"/>
      <c r="K476" s="4"/>
      <c r="L476" s="3"/>
      <c r="M476" s="3"/>
      <c r="N476" s="4"/>
      <c r="O476" s="3"/>
      <c r="P476" s="3"/>
      <c r="Q476" s="3"/>
      <c r="R476" s="3"/>
      <c r="S476" s="3"/>
      <c r="T476" s="3"/>
      <c r="U476" s="3"/>
      <c r="V476" s="3"/>
      <c r="W476" s="3"/>
      <c r="X476" s="3"/>
      <c r="Y476" s="3"/>
      <c r="Z476" s="3"/>
      <c r="AA476" s="3"/>
      <c r="AB476" s="3"/>
      <c r="AC476" s="3"/>
    </row>
    <row r="477" spans="1:29" ht="12.75">
      <c r="A477" s="3"/>
      <c r="B477" s="3"/>
      <c r="C477" s="3"/>
      <c r="D477" s="3"/>
      <c r="E477" s="3"/>
      <c r="F477" s="3"/>
      <c r="G477" s="3"/>
      <c r="H477" s="3"/>
      <c r="I477" s="3"/>
      <c r="J477" s="3"/>
      <c r="K477" s="4"/>
      <c r="L477" s="3"/>
      <c r="M477" s="3"/>
      <c r="N477" s="4"/>
      <c r="O477" s="3"/>
      <c r="P477" s="3"/>
      <c r="Q477" s="3"/>
      <c r="R477" s="3"/>
      <c r="S477" s="3"/>
      <c r="T477" s="3"/>
      <c r="U477" s="3"/>
      <c r="V477" s="3"/>
      <c r="W477" s="3"/>
      <c r="X477" s="3"/>
      <c r="Y477" s="3"/>
      <c r="Z477" s="3"/>
      <c r="AA477" s="3"/>
      <c r="AB477" s="3"/>
      <c r="AC477" s="3"/>
    </row>
    <row r="478" spans="1:29" ht="12.75">
      <c r="A478" s="3"/>
      <c r="B478" s="3"/>
      <c r="C478" s="3"/>
      <c r="D478" s="3"/>
      <c r="E478" s="3"/>
      <c r="F478" s="3"/>
      <c r="G478" s="3"/>
      <c r="H478" s="3"/>
      <c r="I478" s="3"/>
      <c r="J478" s="3"/>
      <c r="K478" s="4"/>
      <c r="L478" s="3"/>
      <c r="M478" s="3"/>
      <c r="N478" s="4"/>
      <c r="O478" s="3"/>
      <c r="P478" s="3"/>
      <c r="Q478" s="3"/>
      <c r="R478" s="3"/>
      <c r="S478" s="3"/>
      <c r="T478" s="3"/>
      <c r="U478" s="3"/>
      <c r="V478" s="3"/>
      <c r="W478" s="3"/>
      <c r="X478" s="3"/>
      <c r="Y478" s="3"/>
      <c r="Z478" s="3"/>
      <c r="AA478" s="3"/>
      <c r="AB478" s="3"/>
      <c r="AC478" s="3"/>
    </row>
    <row r="479" spans="1:29" ht="12.75">
      <c r="A479" s="3"/>
      <c r="B479" s="3"/>
      <c r="C479" s="3"/>
      <c r="D479" s="3"/>
      <c r="E479" s="3"/>
      <c r="F479" s="3"/>
      <c r="G479" s="3"/>
      <c r="H479" s="3"/>
      <c r="I479" s="3"/>
      <c r="J479" s="3"/>
      <c r="K479" s="4"/>
      <c r="L479" s="3"/>
      <c r="M479" s="3"/>
      <c r="N479" s="4"/>
      <c r="O479" s="3"/>
      <c r="P479" s="3"/>
      <c r="Q479" s="3"/>
      <c r="R479" s="3"/>
      <c r="S479" s="3"/>
      <c r="T479" s="3"/>
      <c r="U479" s="3"/>
      <c r="V479" s="3"/>
      <c r="W479" s="3"/>
      <c r="X479" s="3"/>
      <c r="Y479" s="3"/>
      <c r="Z479" s="3"/>
      <c r="AA479" s="3"/>
      <c r="AB479" s="3"/>
      <c r="AC479" s="3"/>
    </row>
    <row r="480" spans="1:29" ht="12.75">
      <c r="A480" s="3"/>
      <c r="B480" s="3"/>
      <c r="C480" s="3"/>
      <c r="D480" s="3"/>
      <c r="E480" s="3"/>
      <c r="F480" s="3"/>
      <c r="G480" s="3"/>
      <c r="H480" s="3"/>
      <c r="I480" s="3"/>
      <c r="J480" s="3"/>
      <c r="K480" s="4"/>
      <c r="L480" s="3"/>
      <c r="M480" s="3"/>
      <c r="N480" s="4"/>
      <c r="O480" s="3"/>
      <c r="P480" s="3"/>
      <c r="Q480" s="3"/>
      <c r="R480" s="3"/>
      <c r="S480" s="3"/>
      <c r="T480" s="3"/>
      <c r="U480" s="3"/>
      <c r="V480" s="3"/>
      <c r="W480" s="3"/>
      <c r="X480" s="3"/>
      <c r="Y480" s="3"/>
      <c r="Z480" s="3"/>
      <c r="AA480" s="3"/>
      <c r="AB480" s="3"/>
      <c r="AC480" s="3"/>
    </row>
    <row r="481" spans="1:29" ht="12.75">
      <c r="A481" s="3"/>
      <c r="B481" s="3"/>
      <c r="C481" s="3"/>
      <c r="D481" s="3"/>
      <c r="E481" s="3"/>
      <c r="F481" s="3"/>
      <c r="G481" s="3"/>
      <c r="H481" s="3"/>
      <c r="I481" s="3"/>
      <c r="J481" s="3"/>
      <c r="K481" s="4"/>
      <c r="L481" s="3"/>
      <c r="M481" s="3"/>
      <c r="N481" s="4"/>
      <c r="O481" s="3"/>
      <c r="P481" s="3"/>
      <c r="Q481" s="3"/>
      <c r="R481" s="3"/>
      <c r="S481" s="3"/>
      <c r="T481" s="3"/>
      <c r="U481" s="3"/>
      <c r="V481" s="3"/>
      <c r="W481" s="3"/>
      <c r="X481" s="3"/>
      <c r="Y481" s="3"/>
      <c r="Z481" s="3"/>
      <c r="AA481" s="3"/>
      <c r="AB481" s="3"/>
      <c r="AC481" s="3"/>
    </row>
    <row r="482" spans="1:29" ht="12.75">
      <c r="A482" s="3"/>
      <c r="B482" s="3"/>
      <c r="C482" s="3"/>
      <c r="D482" s="3"/>
      <c r="E482" s="3"/>
      <c r="F482" s="3"/>
      <c r="G482" s="3"/>
      <c r="H482" s="3"/>
      <c r="I482" s="3"/>
      <c r="J482" s="3"/>
      <c r="K482" s="4"/>
      <c r="L482" s="3"/>
      <c r="M482" s="3"/>
      <c r="N482" s="4"/>
      <c r="O482" s="3"/>
      <c r="P482" s="3"/>
      <c r="Q482" s="3"/>
      <c r="R482" s="3"/>
      <c r="S482" s="3"/>
      <c r="T482" s="3"/>
      <c r="U482" s="3"/>
      <c r="V482" s="3"/>
      <c r="W482" s="3"/>
      <c r="X482" s="3"/>
      <c r="Y482" s="3"/>
      <c r="Z482" s="3"/>
      <c r="AA482" s="3"/>
      <c r="AB482" s="3"/>
      <c r="AC482" s="3"/>
    </row>
    <row r="483" spans="1:29" ht="12.75">
      <c r="A483" s="3"/>
      <c r="B483" s="3"/>
      <c r="C483" s="3"/>
      <c r="D483" s="3"/>
      <c r="E483" s="3"/>
      <c r="F483" s="3"/>
      <c r="G483" s="3"/>
      <c r="H483" s="3"/>
      <c r="I483" s="3"/>
      <c r="J483" s="3"/>
      <c r="K483" s="4"/>
      <c r="L483" s="3"/>
      <c r="M483" s="3"/>
      <c r="N483" s="4"/>
      <c r="O483" s="3"/>
      <c r="P483" s="3"/>
      <c r="Q483" s="3"/>
      <c r="R483" s="3"/>
      <c r="S483" s="3"/>
      <c r="T483" s="3"/>
      <c r="U483" s="3"/>
      <c r="V483" s="3"/>
      <c r="W483" s="3"/>
      <c r="X483" s="3"/>
      <c r="Y483" s="3"/>
      <c r="Z483" s="3"/>
      <c r="AA483" s="3"/>
      <c r="AB483" s="3"/>
      <c r="AC483" s="3"/>
    </row>
    <row r="484" spans="1:29" ht="12.75">
      <c r="A484" s="3"/>
      <c r="B484" s="3"/>
      <c r="C484" s="3"/>
      <c r="D484" s="3"/>
      <c r="E484" s="3"/>
      <c r="F484" s="3"/>
      <c r="G484" s="3"/>
      <c r="H484" s="3"/>
      <c r="I484" s="3"/>
      <c r="J484" s="3"/>
      <c r="K484" s="4"/>
      <c r="L484" s="3"/>
      <c r="M484" s="3"/>
      <c r="N484" s="4"/>
      <c r="O484" s="3"/>
      <c r="P484" s="3"/>
      <c r="Q484" s="3"/>
      <c r="R484" s="3"/>
      <c r="S484" s="3"/>
      <c r="T484" s="3"/>
      <c r="U484" s="3"/>
      <c r="V484" s="3"/>
      <c r="W484" s="3"/>
      <c r="X484" s="3"/>
      <c r="Y484" s="3"/>
      <c r="Z484" s="3"/>
      <c r="AA484" s="3"/>
      <c r="AB484" s="3"/>
      <c r="AC484" s="3"/>
    </row>
    <row r="485" spans="1:29" ht="12.75">
      <c r="A485" s="3"/>
      <c r="B485" s="3"/>
      <c r="C485" s="3"/>
      <c r="D485" s="3"/>
      <c r="E485" s="3"/>
      <c r="F485" s="3"/>
      <c r="G485" s="3"/>
      <c r="H485" s="3"/>
      <c r="I485" s="3"/>
      <c r="J485" s="3"/>
      <c r="K485" s="4"/>
      <c r="L485" s="3"/>
      <c r="M485" s="3"/>
      <c r="N485" s="4"/>
      <c r="O485" s="3"/>
      <c r="P485" s="3"/>
      <c r="Q485" s="3"/>
      <c r="R485" s="3"/>
      <c r="S485" s="3"/>
      <c r="T485" s="3"/>
      <c r="U485" s="3"/>
      <c r="V485" s="3"/>
      <c r="W485" s="3"/>
      <c r="X485" s="3"/>
      <c r="Y485" s="3"/>
      <c r="Z485" s="3"/>
      <c r="AA485" s="3"/>
      <c r="AB485" s="3"/>
      <c r="AC485" s="3"/>
    </row>
    <row r="486" spans="1:29" ht="12.75">
      <c r="A486" s="3"/>
      <c r="B486" s="3"/>
      <c r="C486" s="3"/>
      <c r="D486" s="3"/>
      <c r="E486" s="3"/>
      <c r="F486" s="3"/>
      <c r="G486" s="3"/>
      <c r="H486" s="3"/>
      <c r="I486" s="3"/>
      <c r="J486" s="3"/>
      <c r="K486" s="4"/>
      <c r="L486" s="3"/>
      <c r="M486" s="3"/>
      <c r="N486" s="4"/>
      <c r="O486" s="3"/>
      <c r="P486" s="3"/>
      <c r="Q486" s="3"/>
      <c r="R486" s="3"/>
      <c r="S486" s="3"/>
      <c r="T486" s="3"/>
      <c r="U486" s="3"/>
      <c r="V486" s="3"/>
      <c r="W486" s="3"/>
      <c r="X486" s="3"/>
      <c r="Y486" s="3"/>
      <c r="Z486" s="3"/>
      <c r="AA486" s="3"/>
      <c r="AB486" s="3"/>
      <c r="AC486" s="3"/>
    </row>
    <row r="487" spans="1:29" ht="12.75">
      <c r="A487" s="3"/>
      <c r="B487" s="3"/>
      <c r="C487" s="3"/>
      <c r="D487" s="3"/>
      <c r="E487" s="3"/>
      <c r="F487" s="3"/>
      <c r="G487" s="3"/>
      <c r="H487" s="3"/>
      <c r="I487" s="3"/>
      <c r="J487" s="3"/>
      <c r="K487" s="4"/>
      <c r="L487" s="3"/>
      <c r="M487" s="3"/>
      <c r="N487" s="4"/>
      <c r="O487" s="3"/>
      <c r="P487" s="3"/>
      <c r="Q487" s="3"/>
      <c r="R487" s="3"/>
      <c r="S487" s="3"/>
      <c r="T487" s="3"/>
      <c r="U487" s="3"/>
      <c r="V487" s="3"/>
      <c r="W487" s="3"/>
      <c r="X487" s="3"/>
      <c r="Y487" s="3"/>
      <c r="Z487" s="3"/>
      <c r="AA487" s="3"/>
      <c r="AB487" s="3"/>
      <c r="AC487" s="3"/>
    </row>
    <row r="488" spans="1:29" ht="12.75">
      <c r="A488" s="3"/>
      <c r="B488" s="3"/>
      <c r="C488" s="3"/>
      <c r="D488" s="3"/>
      <c r="E488" s="3"/>
      <c r="F488" s="3"/>
      <c r="G488" s="3"/>
      <c r="H488" s="3"/>
      <c r="I488" s="3"/>
      <c r="J488" s="3"/>
      <c r="K488" s="4"/>
      <c r="L488" s="3"/>
      <c r="M488" s="3"/>
      <c r="N488" s="4"/>
      <c r="O488" s="3"/>
      <c r="P488" s="3"/>
      <c r="Q488" s="3"/>
      <c r="R488" s="3"/>
      <c r="S488" s="3"/>
      <c r="T488" s="3"/>
      <c r="U488" s="3"/>
      <c r="V488" s="3"/>
      <c r="W488" s="3"/>
      <c r="X488" s="3"/>
      <c r="Y488" s="3"/>
      <c r="Z488" s="3"/>
      <c r="AA488" s="3"/>
      <c r="AB488" s="3"/>
      <c r="AC488" s="3"/>
    </row>
    <row r="489" spans="1:29" ht="12.75">
      <c r="A489" s="3"/>
      <c r="B489" s="3"/>
      <c r="C489" s="3"/>
      <c r="D489" s="3"/>
      <c r="E489" s="3"/>
      <c r="F489" s="3"/>
      <c r="G489" s="3"/>
      <c r="H489" s="3"/>
      <c r="I489" s="3"/>
      <c r="J489" s="3"/>
      <c r="K489" s="4"/>
      <c r="L489" s="3"/>
      <c r="M489" s="3"/>
      <c r="N489" s="4"/>
      <c r="O489" s="3"/>
      <c r="P489" s="3"/>
      <c r="Q489" s="3"/>
      <c r="R489" s="3"/>
      <c r="S489" s="3"/>
      <c r="T489" s="3"/>
      <c r="U489" s="3"/>
      <c r="V489" s="3"/>
      <c r="W489" s="3"/>
      <c r="X489" s="3"/>
      <c r="Y489" s="3"/>
      <c r="Z489" s="3"/>
      <c r="AA489" s="3"/>
      <c r="AB489" s="3"/>
      <c r="AC489" s="3"/>
    </row>
    <row r="490" spans="1:29" ht="12.75">
      <c r="A490" s="3"/>
      <c r="B490" s="3"/>
      <c r="C490" s="3"/>
      <c r="D490" s="3"/>
      <c r="E490" s="3"/>
      <c r="F490" s="3"/>
      <c r="G490" s="3"/>
      <c r="H490" s="3"/>
      <c r="I490" s="3"/>
      <c r="J490" s="3"/>
      <c r="K490" s="4"/>
      <c r="L490" s="3"/>
      <c r="M490" s="3"/>
      <c r="N490" s="4"/>
      <c r="O490" s="3"/>
      <c r="P490" s="3"/>
      <c r="Q490" s="3"/>
      <c r="R490" s="3"/>
      <c r="S490" s="3"/>
      <c r="T490" s="3"/>
      <c r="U490" s="3"/>
      <c r="V490" s="3"/>
      <c r="W490" s="3"/>
      <c r="X490" s="3"/>
      <c r="Y490" s="3"/>
      <c r="Z490" s="3"/>
      <c r="AA490" s="3"/>
      <c r="AB490" s="3"/>
      <c r="AC490" s="3"/>
    </row>
    <row r="491" spans="1:29" ht="12.75">
      <c r="A491" s="3"/>
      <c r="B491" s="3"/>
      <c r="C491" s="3"/>
      <c r="D491" s="3"/>
      <c r="E491" s="3"/>
      <c r="F491" s="3"/>
      <c r="G491" s="3"/>
      <c r="H491" s="3"/>
      <c r="I491" s="3"/>
      <c r="J491" s="3"/>
      <c r="K491" s="4"/>
      <c r="L491" s="3"/>
      <c r="M491" s="3"/>
      <c r="N491" s="4"/>
      <c r="O491" s="3"/>
      <c r="P491" s="3"/>
      <c r="Q491" s="3"/>
      <c r="R491" s="3"/>
      <c r="S491" s="3"/>
      <c r="T491" s="3"/>
      <c r="U491" s="3"/>
      <c r="V491" s="3"/>
      <c r="W491" s="3"/>
      <c r="X491" s="3"/>
      <c r="Y491" s="3"/>
      <c r="Z491" s="3"/>
      <c r="AA491" s="3"/>
      <c r="AB491" s="3"/>
      <c r="AC491" s="3"/>
    </row>
    <row r="492" spans="1:29" ht="12.75">
      <c r="A492" s="3"/>
      <c r="B492" s="3"/>
      <c r="C492" s="3"/>
      <c r="D492" s="3"/>
      <c r="E492" s="3"/>
      <c r="F492" s="3"/>
      <c r="G492" s="3"/>
      <c r="H492" s="3"/>
      <c r="I492" s="3"/>
      <c r="J492" s="3"/>
      <c r="K492" s="4"/>
      <c r="L492" s="3"/>
      <c r="M492" s="3"/>
      <c r="N492" s="4"/>
      <c r="O492" s="3"/>
      <c r="P492" s="3"/>
      <c r="Q492" s="3"/>
      <c r="R492" s="3"/>
      <c r="S492" s="3"/>
      <c r="T492" s="3"/>
      <c r="U492" s="3"/>
      <c r="V492" s="3"/>
      <c r="W492" s="3"/>
      <c r="X492" s="3"/>
      <c r="Y492" s="3"/>
      <c r="Z492" s="3"/>
      <c r="AA492" s="3"/>
      <c r="AB492" s="3"/>
      <c r="AC492" s="3"/>
    </row>
    <row r="493" spans="1:29" ht="12.75">
      <c r="A493" s="3"/>
      <c r="B493" s="3"/>
      <c r="C493" s="3"/>
      <c r="D493" s="3"/>
      <c r="E493" s="3"/>
      <c r="F493" s="3"/>
      <c r="G493" s="3"/>
      <c r="H493" s="3"/>
      <c r="I493" s="3"/>
      <c r="J493" s="3"/>
      <c r="K493" s="4"/>
      <c r="L493" s="3"/>
      <c r="M493" s="3"/>
      <c r="N493" s="4"/>
      <c r="O493" s="3"/>
      <c r="P493" s="3"/>
      <c r="Q493" s="3"/>
      <c r="R493" s="3"/>
      <c r="S493" s="3"/>
      <c r="T493" s="3"/>
      <c r="U493" s="3"/>
      <c r="V493" s="3"/>
      <c r="W493" s="3"/>
      <c r="X493" s="3"/>
      <c r="Y493" s="3"/>
      <c r="Z493" s="3"/>
      <c r="AA493" s="3"/>
      <c r="AB493" s="3"/>
      <c r="AC493" s="3"/>
    </row>
    <row r="494" spans="1:29" ht="12.75">
      <c r="A494" s="3"/>
      <c r="B494" s="3"/>
      <c r="C494" s="3"/>
      <c r="D494" s="3"/>
      <c r="E494" s="3"/>
      <c r="F494" s="3"/>
      <c r="G494" s="3"/>
      <c r="H494" s="3"/>
      <c r="I494" s="3"/>
      <c r="J494" s="3"/>
      <c r="K494" s="4"/>
      <c r="L494" s="3"/>
      <c r="M494" s="3"/>
      <c r="N494" s="4"/>
      <c r="O494" s="3"/>
      <c r="P494" s="3"/>
      <c r="Q494" s="3"/>
      <c r="R494" s="3"/>
      <c r="S494" s="3"/>
      <c r="T494" s="3"/>
      <c r="U494" s="3"/>
      <c r="V494" s="3"/>
      <c r="W494" s="3"/>
      <c r="X494" s="3"/>
      <c r="Y494" s="3"/>
      <c r="Z494" s="3"/>
      <c r="AA494" s="3"/>
      <c r="AB494" s="3"/>
      <c r="AC494" s="3"/>
    </row>
    <row r="495" spans="1:29" ht="12.75">
      <c r="A495" s="3"/>
      <c r="B495" s="3"/>
      <c r="C495" s="3"/>
      <c r="D495" s="3"/>
      <c r="E495" s="3"/>
      <c r="F495" s="3"/>
      <c r="G495" s="3"/>
      <c r="H495" s="3"/>
      <c r="I495" s="3"/>
      <c r="J495" s="3"/>
      <c r="K495" s="4"/>
      <c r="L495" s="3"/>
      <c r="M495" s="3"/>
      <c r="N495" s="4"/>
      <c r="O495" s="3"/>
      <c r="P495" s="3"/>
      <c r="Q495" s="3"/>
      <c r="R495" s="3"/>
      <c r="S495" s="3"/>
      <c r="T495" s="3"/>
      <c r="U495" s="3"/>
      <c r="V495" s="3"/>
      <c r="W495" s="3"/>
      <c r="X495" s="3"/>
      <c r="Y495" s="3"/>
      <c r="Z495" s="3"/>
      <c r="AA495" s="3"/>
      <c r="AB495" s="3"/>
      <c r="AC495" s="3"/>
    </row>
    <row r="496" spans="1:29" ht="12.75">
      <c r="A496" s="3"/>
      <c r="B496" s="3"/>
      <c r="C496" s="3"/>
      <c r="D496" s="3"/>
      <c r="E496" s="3"/>
      <c r="F496" s="3"/>
      <c r="G496" s="3"/>
      <c r="H496" s="3"/>
      <c r="I496" s="3"/>
      <c r="J496" s="3"/>
      <c r="K496" s="4"/>
      <c r="L496" s="3"/>
      <c r="M496" s="3"/>
      <c r="N496" s="4"/>
      <c r="O496" s="3"/>
      <c r="P496" s="3"/>
      <c r="Q496" s="3"/>
      <c r="R496" s="3"/>
      <c r="S496" s="3"/>
      <c r="T496" s="3"/>
      <c r="U496" s="3"/>
      <c r="V496" s="3"/>
      <c r="W496" s="3"/>
      <c r="X496" s="3"/>
      <c r="Y496" s="3"/>
      <c r="Z496" s="3"/>
      <c r="AA496" s="3"/>
      <c r="AB496" s="3"/>
      <c r="AC496" s="3"/>
    </row>
    <row r="497" spans="1:29" ht="12.75">
      <c r="A497" s="3"/>
      <c r="B497" s="3"/>
      <c r="C497" s="3"/>
      <c r="D497" s="3"/>
      <c r="E497" s="3"/>
      <c r="F497" s="3"/>
      <c r="G497" s="3"/>
      <c r="H497" s="3"/>
      <c r="I497" s="3"/>
      <c r="J497" s="3"/>
      <c r="K497" s="4"/>
      <c r="L497" s="3"/>
      <c r="M497" s="3"/>
      <c r="N497" s="4"/>
      <c r="O497" s="3"/>
      <c r="P497" s="3"/>
      <c r="Q497" s="3"/>
      <c r="R497" s="3"/>
      <c r="S497" s="3"/>
      <c r="T497" s="3"/>
      <c r="U497" s="3"/>
      <c r="V497" s="3"/>
      <c r="W497" s="3"/>
      <c r="X497" s="3"/>
      <c r="Y497" s="3"/>
      <c r="Z497" s="3"/>
      <c r="AA497" s="3"/>
      <c r="AB497" s="3"/>
      <c r="AC497" s="3"/>
    </row>
    <row r="498" spans="1:29" ht="12.75">
      <c r="A498" s="3"/>
      <c r="B498" s="3"/>
      <c r="C498" s="3"/>
      <c r="D498" s="3"/>
      <c r="E498" s="3"/>
      <c r="F498" s="3"/>
      <c r="G498" s="3"/>
      <c r="H498" s="3"/>
      <c r="I498" s="3"/>
      <c r="J498" s="3"/>
      <c r="K498" s="4"/>
      <c r="L498" s="3"/>
      <c r="M498" s="3"/>
      <c r="N498" s="4"/>
      <c r="O498" s="3"/>
      <c r="P498" s="3"/>
      <c r="Q498" s="3"/>
      <c r="R498" s="3"/>
      <c r="S498" s="3"/>
      <c r="T498" s="3"/>
      <c r="U498" s="3"/>
      <c r="V498" s="3"/>
      <c r="W498" s="3"/>
      <c r="X498" s="3"/>
      <c r="Y498" s="3"/>
      <c r="Z498" s="3"/>
      <c r="AA498" s="3"/>
      <c r="AB498" s="3"/>
      <c r="AC498" s="3"/>
    </row>
    <row r="499" spans="1:29" ht="12.75">
      <c r="A499" s="3"/>
      <c r="B499" s="3"/>
      <c r="C499" s="3"/>
      <c r="D499" s="3"/>
      <c r="E499" s="3"/>
      <c r="F499" s="3"/>
      <c r="G499" s="3"/>
      <c r="H499" s="3"/>
      <c r="I499" s="3"/>
      <c r="J499" s="3"/>
      <c r="K499" s="4"/>
      <c r="L499" s="3"/>
      <c r="M499" s="3"/>
      <c r="N499" s="4"/>
      <c r="O499" s="3"/>
      <c r="P499" s="3"/>
      <c r="Q499" s="3"/>
      <c r="R499" s="3"/>
      <c r="S499" s="3"/>
      <c r="T499" s="3"/>
      <c r="U499" s="3"/>
      <c r="V499" s="3"/>
      <c r="W499" s="3"/>
      <c r="X499" s="3"/>
      <c r="Y499" s="3"/>
      <c r="Z499" s="3"/>
      <c r="AA499" s="3"/>
      <c r="AB499" s="3"/>
      <c r="AC499" s="3"/>
    </row>
    <row r="500" spans="1:29" ht="12.75">
      <c r="A500" s="3"/>
      <c r="B500" s="3"/>
      <c r="C500" s="3"/>
      <c r="D500" s="3"/>
      <c r="E500" s="3"/>
      <c r="F500" s="3"/>
      <c r="G500" s="3"/>
      <c r="H500" s="3"/>
      <c r="I500" s="3"/>
      <c r="J500" s="3"/>
      <c r="K500" s="4"/>
      <c r="L500" s="3"/>
      <c r="M500" s="3"/>
      <c r="N500" s="4"/>
      <c r="O500" s="3"/>
      <c r="P500" s="3"/>
      <c r="Q500" s="3"/>
      <c r="R500" s="3"/>
      <c r="S500" s="3"/>
      <c r="T500" s="3"/>
      <c r="U500" s="3"/>
      <c r="V500" s="3"/>
      <c r="W500" s="3"/>
      <c r="X500" s="3"/>
      <c r="Y500" s="3"/>
      <c r="Z500" s="3"/>
      <c r="AA500" s="3"/>
      <c r="AB500" s="3"/>
      <c r="AC500" s="3"/>
    </row>
    <row r="501" spans="1:29" ht="12.75">
      <c r="A501" s="3"/>
      <c r="B501" s="3"/>
      <c r="C501" s="3"/>
      <c r="D501" s="3"/>
      <c r="E501" s="3"/>
      <c r="F501" s="3"/>
      <c r="G501" s="3"/>
      <c r="H501" s="3"/>
      <c r="I501" s="3"/>
      <c r="J501" s="3"/>
      <c r="K501" s="4"/>
      <c r="L501" s="3"/>
      <c r="M501" s="3"/>
      <c r="N501" s="4"/>
      <c r="O501" s="3"/>
      <c r="P501" s="3"/>
      <c r="Q501" s="3"/>
      <c r="R501" s="3"/>
      <c r="S501" s="3"/>
      <c r="T501" s="3"/>
      <c r="U501" s="3"/>
      <c r="V501" s="3"/>
      <c r="W501" s="3"/>
      <c r="X501" s="3"/>
      <c r="Y501" s="3"/>
      <c r="Z501" s="3"/>
      <c r="AA501" s="3"/>
      <c r="AB501" s="3"/>
      <c r="AC501" s="3"/>
    </row>
    <row r="502" spans="1:29" ht="12.75">
      <c r="A502" s="3"/>
      <c r="B502" s="3"/>
      <c r="C502" s="3"/>
      <c r="D502" s="3"/>
      <c r="E502" s="3"/>
      <c r="F502" s="3"/>
      <c r="G502" s="3"/>
      <c r="H502" s="3"/>
      <c r="I502" s="3"/>
      <c r="J502" s="3"/>
      <c r="K502" s="4"/>
      <c r="L502" s="3"/>
      <c r="M502" s="3"/>
      <c r="N502" s="4"/>
      <c r="O502" s="3"/>
      <c r="P502" s="3"/>
      <c r="Q502" s="3"/>
      <c r="R502" s="3"/>
      <c r="S502" s="3"/>
      <c r="T502" s="3"/>
      <c r="U502" s="3"/>
      <c r="V502" s="3"/>
      <c r="W502" s="3"/>
      <c r="X502" s="3"/>
      <c r="Y502" s="3"/>
      <c r="Z502" s="3"/>
      <c r="AA502" s="3"/>
      <c r="AB502" s="3"/>
      <c r="AC502" s="3"/>
    </row>
    <row r="503" spans="1:29" ht="12.75">
      <c r="A503" s="3"/>
      <c r="B503" s="3"/>
      <c r="C503" s="3"/>
      <c r="D503" s="3"/>
      <c r="E503" s="3"/>
      <c r="F503" s="3"/>
      <c r="G503" s="3"/>
      <c r="H503" s="3"/>
      <c r="I503" s="3"/>
      <c r="J503" s="3"/>
      <c r="K503" s="4"/>
      <c r="L503" s="3"/>
      <c r="M503" s="3"/>
      <c r="N503" s="4"/>
      <c r="O503" s="3"/>
      <c r="P503" s="3"/>
      <c r="Q503" s="3"/>
      <c r="R503" s="3"/>
      <c r="S503" s="3"/>
      <c r="T503" s="3"/>
      <c r="U503" s="3"/>
      <c r="V503" s="3"/>
      <c r="W503" s="3"/>
      <c r="X503" s="3"/>
      <c r="Y503" s="3"/>
      <c r="Z503" s="3"/>
      <c r="AA503" s="3"/>
      <c r="AB503" s="3"/>
      <c r="AC503" s="3"/>
    </row>
    <row r="504" spans="1:29" ht="12.75">
      <c r="A504" s="3"/>
      <c r="B504" s="3"/>
      <c r="C504" s="3"/>
      <c r="D504" s="3"/>
      <c r="E504" s="3"/>
      <c r="F504" s="3"/>
      <c r="G504" s="3"/>
      <c r="H504" s="3"/>
      <c r="I504" s="3"/>
      <c r="J504" s="3"/>
      <c r="K504" s="4"/>
      <c r="L504" s="3"/>
      <c r="M504" s="3"/>
      <c r="N504" s="4"/>
      <c r="O504" s="3"/>
      <c r="P504" s="3"/>
      <c r="Q504" s="3"/>
      <c r="R504" s="3"/>
      <c r="S504" s="3"/>
      <c r="T504" s="3"/>
      <c r="U504" s="3"/>
      <c r="V504" s="3"/>
      <c r="W504" s="3"/>
      <c r="X504" s="3"/>
      <c r="Y504" s="3"/>
      <c r="Z504" s="3"/>
      <c r="AA504" s="3"/>
      <c r="AB504" s="3"/>
      <c r="AC504" s="3"/>
    </row>
    <row r="505" spans="1:29" ht="12.75">
      <c r="A505" s="3"/>
      <c r="B505" s="3"/>
      <c r="C505" s="3"/>
      <c r="D505" s="3"/>
      <c r="E505" s="3"/>
      <c r="F505" s="3"/>
      <c r="G505" s="3"/>
      <c r="H505" s="3"/>
      <c r="I505" s="3"/>
      <c r="J505" s="3"/>
      <c r="K505" s="4"/>
      <c r="L505" s="3"/>
      <c r="M505" s="3"/>
      <c r="N505" s="4"/>
      <c r="O505" s="3"/>
      <c r="P505" s="3"/>
      <c r="Q505" s="3"/>
      <c r="R505" s="3"/>
      <c r="S505" s="3"/>
      <c r="T505" s="3"/>
      <c r="U505" s="3"/>
      <c r="V505" s="3"/>
      <c r="W505" s="3"/>
      <c r="X505" s="3"/>
      <c r="Y505" s="3"/>
      <c r="Z505" s="3"/>
      <c r="AA505" s="3"/>
      <c r="AB505" s="3"/>
      <c r="AC505" s="3"/>
    </row>
    <row r="506" spans="1:29" ht="12.75">
      <c r="A506" s="3"/>
      <c r="B506" s="3"/>
      <c r="C506" s="3"/>
      <c r="D506" s="3"/>
      <c r="E506" s="3"/>
      <c r="F506" s="3"/>
      <c r="G506" s="3"/>
      <c r="H506" s="3"/>
      <c r="I506" s="3"/>
      <c r="J506" s="3"/>
      <c r="K506" s="4"/>
      <c r="L506" s="3"/>
      <c r="M506" s="3"/>
      <c r="N506" s="4"/>
      <c r="O506" s="3"/>
      <c r="P506" s="3"/>
      <c r="Q506" s="3"/>
      <c r="R506" s="3"/>
      <c r="S506" s="3"/>
      <c r="T506" s="3"/>
      <c r="U506" s="3"/>
      <c r="V506" s="3"/>
      <c r="W506" s="3"/>
      <c r="X506" s="3"/>
      <c r="Y506" s="3"/>
      <c r="Z506" s="3"/>
      <c r="AA506" s="3"/>
      <c r="AB506" s="3"/>
      <c r="AC506" s="3"/>
    </row>
    <row r="507" spans="1:29" ht="12.75">
      <c r="A507" s="3"/>
      <c r="B507" s="3"/>
      <c r="C507" s="3"/>
      <c r="D507" s="3"/>
      <c r="E507" s="3"/>
      <c r="F507" s="3"/>
      <c r="G507" s="3"/>
      <c r="H507" s="3"/>
      <c r="I507" s="3"/>
      <c r="J507" s="3"/>
      <c r="K507" s="4"/>
      <c r="L507" s="3"/>
      <c r="M507" s="3"/>
      <c r="N507" s="4"/>
      <c r="O507" s="3"/>
      <c r="P507" s="3"/>
      <c r="Q507" s="3"/>
      <c r="R507" s="3"/>
      <c r="S507" s="3"/>
      <c r="T507" s="3"/>
      <c r="U507" s="3"/>
      <c r="V507" s="3"/>
      <c r="W507" s="3"/>
      <c r="X507" s="3"/>
      <c r="Y507" s="3"/>
      <c r="Z507" s="3"/>
      <c r="AA507" s="3"/>
      <c r="AB507" s="3"/>
      <c r="AC507" s="3"/>
    </row>
    <row r="508" spans="1:29" ht="12.75">
      <c r="A508" s="3"/>
      <c r="B508" s="3"/>
      <c r="C508" s="3"/>
      <c r="D508" s="3"/>
      <c r="E508" s="3"/>
      <c r="F508" s="3"/>
      <c r="G508" s="3"/>
      <c r="H508" s="3"/>
      <c r="I508" s="3"/>
      <c r="J508" s="3"/>
      <c r="K508" s="4"/>
      <c r="L508" s="3"/>
      <c r="M508" s="3"/>
      <c r="N508" s="4"/>
      <c r="O508" s="3"/>
      <c r="P508" s="3"/>
      <c r="Q508" s="3"/>
      <c r="R508" s="3"/>
      <c r="S508" s="3"/>
      <c r="T508" s="3"/>
      <c r="U508" s="3"/>
      <c r="V508" s="3"/>
      <c r="W508" s="3"/>
      <c r="X508" s="3"/>
      <c r="Y508" s="3"/>
      <c r="Z508" s="3"/>
      <c r="AA508" s="3"/>
      <c r="AB508" s="3"/>
      <c r="AC508" s="3"/>
    </row>
    <row r="509" spans="1:29" ht="12.75">
      <c r="A509" s="3"/>
      <c r="B509" s="3"/>
      <c r="C509" s="3"/>
      <c r="D509" s="3"/>
      <c r="E509" s="3"/>
      <c r="F509" s="3"/>
      <c r="G509" s="3"/>
      <c r="H509" s="3"/>
      <c r="I509" s="3"/>
      <c r="J509" s="3"/>
      <c r="K509" s="4"/>
      <c r="L509" s="3"/>
      <c r="M509" s="3"/>
      <c r="N509" s="4"/>
      <c r="O509" s="3"/>
      <c r="P509" s="3"/>
      <c r="Q509" s="3"/>
      <c r="R509" s="3"/>
      <c r="S509" s="3"/>
      <c r="T509" s="3"/>
      <c r="U509" s="3"/>
      <c r="V509" s="3"/>
      <c r="W509" s="3"/>
      <c r="X509" s="3"/>
      <c r="Y509" s="3"/>
      <c r="Z509" s="3"/>
      <c r="AA509" s="3"/>
      <c r="AB509" s="3"/>
      <c r="AC509" s="3"/>
    </row>
    <row r="510" spans="1:29" ht="12.75">
      <c r="A510" s="3"/>
      <c r="B510" s="3"/>
      <c r="C510" s="3"/>
      <c r="D510" s="3"/>
      <c r="E510" s="3"/>
      <c r="F510" s="3"/>
      <c r="G510" s="3"/>
      <c r="H510" s="3"/>
      <c r="I510" s="3"/>
      <c r="J510" s="3"/>
      <c r="K510" s="4"/>
      <c r="L510" s="3"/>
      <c r="M510" s="3"/>
      <c r="N510" s="4"/>
      <c r="O510" s="3"/>
      <c r="P510" s="3"/>
      <c r="Q510" s="3"/>
      <c r="R510" s="3"/>
      <c r="S510" s="3"/>
      <c r="T510" s="3"/>
      <c r="U510" s="3"/>
      <c r="V510" s="3"/>
      <c r="W510" s="3"/>
      <c r="X510" s="3"/>
      <c r="Y510" s="3"/>
      <c r="Z510" s="3"/>
      <c r="AA510" s="3"/>
      <c r="AB510" s="3"/>
      <c r="AC510" s="3"/>
    </row>
    <row r="511" spans="1:29" ht="12.75">
      <c r="A511" s="3"/>
      <c r="B511" s="3"/>
      <c r="C511" s="3"/>
      <c r="D511" s="3"/>
      <c r="E511" s="3"/>
      <c r="F511" s="3"/>
      <c r="G511" s="3"/>
      <c r="H511" s="3"/>
      <c r="I511" s="3"/>
      <c r="J511" s="3"/>
      <c r="K511" s="4"/>
      <c r="L511" s="3"/>
      <c r="M511" s="3"/>
      <c r="N511" s="4"/>
      <c r="O511" s="3"/>
      <c r="P511" s="3"/>
      <c r="Q511" s="3"/>
      <c r="R511" s="3"/>
      <c r="S511" s="3"/>
      <c r="T511" s="3"/>
      <c r="U511" s="3"/>
      <c r="V511" s="3"/>
      <c r="W511" s="3"/>
      <c r="X511" s="3"/>
      <c r="Y511" s="3"/>
      <c r="Z511" s="3"/>
      <c r="AA511" s="3"/>
      <c r="AB511" s="3"/>
      <c r="AC511" s="3"/>
    </row>
    <row r="512" spans="1:29" ht="12.75">
      <c r="A512" s="3"/>
      <c r="B512" s="3"/>
      <c r="C512" s="3"/>
      <c r="D512" s="3"/>
      <c r="E512" s="3"/>
      <c r="F512" s="3"/>
      <c r="G512" s="3"/>
      <c r="H512" s="3"/>
      <c r="I512" s="3"/>
      <c r="J512" s="3"/>
      <c r="K512" s="4"/>
      <c r="L512" s="3"/>
      <c r="M512" s="3"/>
      <c r="N512" s="4"/>
      <c r="O512" s="3"/>
      <c r="P512" s="3"/>
      <c r="Q512" s="3"/>
      <c r="R512" s="3"/>
      <c r="S512" s="3"/>
      <c r="T512" s="3"/>
      <c r="U512" s="3"/>
      <c r="V512" s="3"/>
      <c r="W512" s="3"/>
      <c r="X512" s="3"/>
      <c r="Y512" s="3"/>
      <c r="Z512" s="3"/>
      <c r="AA512" s="3"/>
      <c r="AB512" s="3"/>
      <c r="AC512" s="3"/>
    </row>
    <row r="513" spans="1:29" ht="12.75">
      <c r="A513" s="3"/>
      <c r="B513" s="3"/>
      <c r="C513" s="3"/>
      <c r="D513" s="3"/>
      <c r="E513" s="3"/>
      <c r="F513" s="3"/>
      <c r="G513" s="3"/>
      <c r="H513" s="3"/>
      <c r="I513" s="3"/>
      <c r="J513" s="3"/>
      <c r="K513" s="4"/>
      <c r="L513" s="3"/>
      <c r="M513" s="3"/>
      <c r="N513" s="4"/>
      <c r="O513" s="3"/>
      <c r="P513" s="3"/>
      <c r="Q513" s="3"/>
      <c r="R513" s="3"/>
      <c r="S513" s="3"/>
      <c r="T513" s="3"/>
      <c r="U513" s="3"/>
      <c r="V513" s="3"/>
      <c r="W513" s="3"/>
      <c r="X513" s="3"/>
      <c r="Y513" s="3"/>
      <c r="Z513" s="3"/>
      <c r="AA513" s="3"/>
      <c r="AB513" s="3"/>
      <c r="AC513" s="3"/>
    </row>
    <row r="514" spans="1:29" ht="12.75">
      <c r="A514" s="3"/>
      <c r="B514" s="3"/>
      <c r="C514" s="3"/>
      <c r="D514" s="3"/>
      <c r="E514" s="3"/>
      <c r="F514" s="3"/>
      <c r="G514" s="3"/>
      <c r="H514" s="3"/>
      <c r="I514" s="3"/>
      <c r="J514" s="3"/>
      <c r="K514" s="4"/>
      <c r="L514" s="3"/>
      <c r="M514" s="3"/>
      <c r="N514" s="4"/>
      <c r="O514" s="3"/>
      <c r="P514" s="3"/>
      <c r="Q514" s="3"/>
      <c r="R514" s="3"/>
      <c r="S514" s="3"/>
      <c r="T514" s="3"/>
      <c r="U514" s="3"/>
      <c r="V514" s="3"/>
      <c r="W514" s="3"/>
      <c r="X514" s="3"/>
      <c r="Y514" s="3"/>
      <c r="Z514" s="3"/>
      <c r="AA514" s="3"/>
      <c r="AB514" s="3"/>
      <c r="AC514" s="3"/>
    </row>
    <row r="515" spans="1:29" ht="12.75">
      <c r="A515" s="3"/>
      <c r="B515" s="3"/>
      <c r="C515" s="3"/>
      <c r="D515" s="3"/>
      <c r="E515" s="3"/>
      <c r="F515" s="3"/>
      <c r="G515" s="3"/>
      <c r="H515" s="3"/>
      <c r="I515" s="3"/>
      <c r="J515" s="3"/>
      <c r="K515" s="4"/>
      <c r="L515" s="3"/>
      <c r="M515" s="3"/>
      <c r="N515" s="4"/>
      <c r="O515" s="3"/>
      <c r="P515" s="3"/>
      <c r="Q515" s="3"/>
      <c r="R515" s="3"/>
      <c r="S515" s="3"/>
      <c r="T515" s="3"/>
      <c r="U515" s="3"/>
      <c r="V515" s="3"/>
      <c r="W515" s="3"/>
      <c r="X515" s="3"/>
      <c r="Y515" s="3"/>
      <c r="Z515" s="3"/>
      <c r="AA515" s="3"/>
      <c r="AB515" s="3"/>
      <c r="AC515" s="3"/>
    </row>
    <row r="516" spans="1:29" ht="12.75">
      <c r="A516" s="3"/>
      <c r="B516" s="3"/>
      <c r="C516" s="3"/>
      <c r="D516" s="3"/>
      <c r="E516" s="3"/>
      <c r="F516" s="3"/>
      <c r="G516" s="3"/>
      <c r="H516" s="3"/>
      <c r="I516" s="3"/>
      <c r="J516" s="3"/>
      <c r="K516" s="4"/>
      <c r="L516" s="3"/>
      <c r="M516" s="3"/>
      <c r="N516" s="4"/>
      <c r="O516" s="3"/>
      <c r="P516" s="3"/>
      <c r="Q516" s="3"/>
      <c r="R516" s="3"/>
      <c r="S516" s="3"/>
      <c r="T516" s="3"/>
      <c r="U516" s="3"/>
      <c r="V516" s="3"/>
      <c r="W516" s="3"/>
      <c r="X516" s="3"/>
      <c r="Y516" s="3"/>
      <c r="Z516" s="3"/>
      <c r="AA516" s="3"/>
      <c r="AB516" s="3"/>
      <c r="AC516" s="3"/>
    </row>
    <row r="517" spans="1:29" ht="12.75">
      <c r="A517" s="3"/>
      <c r="B517" s="3"/>
      <c r="C517" s="3"/>
      <c r="D517" s="3"/>
      <c r="E517" s="3"/>
      <c r="F517" s="3"/>
      <c r="G517" s="3"/>
      <c r="H517" s="3"/>
      <c r="I517" s="3"/>
      <c r="J517" s="3"/>
      <c r="K517" s="4"/>
      <c r="L517" s="3"/>
      <c r="M517" s="3"/>
      <c r="N517" s="4"/>
      <c r="O517" s="3"/>
      <c r="P517" s="3"/>
      <c r="Q517" s="3"/>
      <c r="R517" s="3"/>
      <c r="S517" s="3"/>
      <c r="T517" s="3"/>
      <c r="U517" s="3"/>
      <c r="V517" s="3"/>
      <c r="W517" s="3"/>
      <c r="X517" s="3"/>
      <c r="Y517" s="3"/>
      <c r="Z517" s="3"/>
      <c r="AA517" s="3"/>
      <c r="AB517" s="3"/>
      <c r="AC517" s="3"/>
    </row>
    <row r="518" spans="1:29" ht="12.75">
      <c r="A518" s="3"/>
      <c r="B518" s="3"/>
      <c r="C518" s="3"/>
      <c r="D518" s="3"/>
      <c r="E518" s="3"/>
      <c r="F518" s="3"/>
      <c r="G518" s="3"/>
      <c r="H518" s="3"/>
      <c r="I518" s="3"/>
      <c r="J518" s="3"/>
      <c r="K518" s="4"/>
      <c r="L518" s="3"/>
      <c r="M518" s="3"/>
      <c r="N518" s="4"/>
      <c r="O518" s="3"/>
      <c r="P518" s="3"/>
      <c r="Q518" s="3"/>
      <c r="R518" s="3"/>
      <c r="S518" s="3"/>
      <c r="T518" s="3"/>
      <c r="U518" s="3"/>
      <c r="V518" s="3"/>
      <c r="W518" s="3"/>
      <c r="X518" s="3"/>
      <c r="Y518" s="3"/>
      <c r="Z518" s="3"/>
      <c r="AA518" s="3"/>
      <c r="AB518" s="3"/>
      <c r="AC518" s="3"/>
    </row>
    <row r="519" spans="1:29" ht="12.75">
      <c r="A519" s="3"/>
      <c r="B519" s="3"/>
      <c r="C519" s="3"/>
      <c r="D519" s="3"/>
      <c r="E519" s="3"/>
      <c r="F519" s="3"/>
      <c r="G519" s="3"/>
      <c r="H519" s="3"/>
      <c r="I519" s="3"/>
      <c r="J519" s="3"/>
      <c r="K519" s="4"/>
      <c r="L519" s="3"/>
      <c r="M519" s="3"/>
      <c r="N519" s="4"/>
      <c r="O519" s="3"/>
      <c r="P519" s="3"/>
      <c r="Q519" s="3"/>
      <c r="R519" s="3"/>
      <c r="S519" s="3"/>
      <c r="T519" s="3"/>
      <c r="U519" s="3"/>
      <c r="V519" s="3"/>
      <c r="W519" s="3"/>
      <c r="X519" s="3"/>
      <c r="Y519" s="3"/>
      <c r="Z519" s="3"/>
      <c r="AA519" s="3"/>
      <c r="AB519" s="3"/>
      <c r="AC519" s="3"/>
    </row>
    <row r="520" spans="1:29" ht="12.75">
      <c r="A520" s="3"/>
      <c r="B520" s="3"/>
      <c r="C520" s="3"/>
      <c r="D520" s="3"/>
      <c r="E520" s="3"/>
      <c r="F520" s="3"/>
      <c r="G520" s="3"/>
      <c r="H520" s="3"/>
      <c r="I520" s="3"/>
      <c r="J520" s="3"/>
      <c r="K520" s="4"/>
      <c r="L520" s="3"/>
      <c r="M520" s="3"/>
      <c r="N520" s="4"/>
      <c r="O520" s="3"/>
      <c r="P520" s="3"/>
      <c r="Q520" s="3"/>
      <c r="R520" s="3"/>
      <c r="S520" s="3"/>
      <c r="T520" s="3"/>
      <c r="U520" s="3"/>
      <c r="V520" s="3"/>
      <c r="W520" s="3"/>
      <c r="X520" s="3"/>
      <c r="Y520" s="3"/>
      <c r="Z520" s="3"/>
      <c r="AA520" s="3"/>
      <c r="AB520" s="3"/>
      <c r="AC520" s="3"/>
    </row>
    <row r="521" spans="1:29" ht="12.75">
      <c r="A521" s="3"/>
      <c r="B521" s="3"/>
      <c r="C521" s="3"/>
      <c r="D521" s="3"/>
      <c r="E521" s="3"/>
      <c r="F521" s="3"/>
      <c r="G521" s="3"/>
      <c r="H521" s="3"/>
      <c r="I521" s="3"/>
      <c r="J521" s="3"/>
      <c r="K521" s="4"/>
      <c r="L521" s="3"/>
      <c r="M521" s="3"/>
      <c r="N521" s="4"/>
      <c r="O521" s="3"/>
      <c r="P521" s="3"/>
      <c r="Q521" s="3"/>
      <c r="R521" s="3"/>
      <c r="S521" s="3"/>
      <c r="T521" s="3"/>
      <c r="U521" s="3"/>
      <c r="V521" s="3"/>
      <c r="W521" s="3"/>
      <c r="X521" s="3"/>
      <c r="Y521" s="3"/>
      <c r="Z521" s="3"/>
      <c r="AA521" s="3"/>
      <c r="AB521" s="3"/>
      <c r="AC521" s="3"/>
    </row>
    <row r="522" spans="1:29" ht="12.75">
      <c r="A522" s="3"/>
      <c r="B522" s="3"/>
      <c r="C522" s="3"/>
      <c r="D522" s="3"/>
      <c r="E522" s="3"/>
      <c r="F522" s="3"/>
      <c r="G522" s="3"/>
      <c r="H522" s="3"/>
      <c r="I522" s="3"/>
      <c r="J522" s="3"/>
      <c r="K522" s="4"/>
      <c r="L522" s="3"/>
      <c r="M522" s="3"/>
      <c r="N522" s="4"/>
      <c r="O522" s="3"/>
      <c r="P522" s="3"/>
      <c r="Q522" s="3"/>
      <c r="R522" s="3"/>
      <c r="S522" s="3"/>
      <c r="T522" s="3"/>
      <c r="U522" s="3"/>
      <c r="V522" s="3"/>
      <c r="W522" s="3"/>
      <c r="X522" s="3"/>
      <c r="Y522" s="3"/>
      <c r="Z522" s="3"/>
      <c r="AA522" s="3"/>
      <c r="AB522" s="3"/>
      <c r="AC522" s="3"/>
    </row>
    <row r="523" spans="1:29" ht="12.75">
      <c r="A523" s="3"/>
      <c r="B523" s="3"/>
      <c r="C523" s="3"/>
      <c r="D523" s="3"/>
      <c r="E523" s="3"/>
      <c r="F523" s="3"/>
      <c r="G523" s="3"/>
      <c r="H523" s="3"/>
      <c r="I523" s="3"/>
      <c r="J523" s="3"/>
      <c r="K523" s="4"/>
      <c r="L523" s="3"/>
      <c r="M523" s="3"/>
      <c r="N523" s="4"/>
      <c r="O523" s="3"/>
      <c r="P523" s="3"/>
      <c r="Q523" s="3"/>
      <c r="R523" s="3"/>
      <c r="S523" s="3"/>
      <c r="T523" s="3"/>
      <c r="U523" s="3"/>
      <c r="V523" s="3"/>
      <c r="W523" s="3"/>
      <c r="X523" s="3"/>
      <c r="Y523" s="3"/>
      <c r="Z523" s="3"/>
      <c r="AA523" s="3"/>
      <c r="AB523" s="3"/>
      <c r="AC523" s="3"/>
    </row>
    <row r="524" spans="1:29" ht="12.75">
      <c r="A524" s="3"/>
      <c r="B524" s="3"/>
      <c r="C524" s="3"/>
      <c r="D524" s="3"/>
      <c r="E524" s="3"/>
      <c r="F524" s="3"/>
      <c r="G524" s="3"/>
      <c r="H524" s="3"/>
      <c r="I524" s="3"/>
      <c r="J524" s="3"/>
      <c r="K524" s="4"/>
      <c r="L524" s="3"/>
      <c r="M524" s="3"/>
      <c r="N524" s="4"/>
      <c r="O524" s="3"/>
      <c r="P524" s="3"/>
      <c r="Q524" s="3"/>
      <c r="R524" s="3"/>
      <c r="S524" s="3"/>
      <c r="T524" s="3"/>
      <c r="U524" s="3"/>
      <c r="V524" s="3"/>
      <c r="W524" s="3"/>
      <c r="X524" s="3"/>
      <c r="Y524" s="3"/>
      <c r="Z524" s="3"/>
      <c r="AA524" s="3"/>
      <c r="AB524" s="3"/>
      <c r="AC524" s="3"/>
    </row>
    <row r="525" spans="1:29" ht="12.75">
      <c r="A525" s="3"/>
      <c r="B525" s="3"/>
      <c r="C525" s="3"/>
      <c r="D525" s="3"/>
      <c r="E525" s="3"/>
      <c r="F525" s="3"/>
      <c r="G525" s="3"/>
      <c r="H525" s="3"/>
      <c r="I525" s="3"/>
      <c r="J525" s="3"/>
      <c r="K525" s="4"/>
      <c r="L525" s="3"/>
      <c r="M525" s="3"/>
      <c r="N525" s="4"/>
      <c r="O525" s="3"/>
      <c r="P525" s="3"/>
      <c r="Q525" s="3"/>
      <c r="R525" s="3"/>
      <c r="S525" s="3"/>
      <c r="T525" s="3"/>
      <c r="U525" s="3"/>
      <c r="V525" s="3"/>
      <c r="W525" s="3"/>
      <c r="X525" s="3"/>
      <c r="Y525" s="3"/>
      <c r="Z525" s="3"/>
      <c r="AA525" s="3"/>
      <c r="AB525" s="3"/>
      <c r="AC525" s="3"/>
    </row>
    <row r="526" spans="1:29" ht="12.75">
      <c r="A526" s="3"/>
      <c r="B526" s="3"/>
      <c r="C526" s="3"/>
      <c r="D526" s="3"/>
      <c r="E526" s="3"/>
      <c r="F526" s="3"/>
      <c r="G526" s="3"/>
      <c r="H526" s="3"/>
      <c r="I526" s="3"/>
      <c r="J526" s="3"/>
      <c r="K526" s="4"/>
      <c r="L526" s="3"/>
      <c r="M526" s="3"/>
      <c r="N526" s="4"/>
      <c r="O526" s="3"/>
      <c r="P526" s="3"/>
      <c r="Q526" s="3"/>
      <c r="R526" s="3"/>
      <c r="S526" s="3"/>
      <c r="T526" s="3"/>
      <c r="U526" s="3"/>
      <c r="V526" s="3"/>
      <c r="W526" s="3"/>
      <c r="X526" s="3"/>
      <c r="Y526" s="3"/>
      <c r="Z526" s="3"/>
      <c r="AA526" s="3"/>
      <c r="AB526" s="3"/>
      <c r="AC526" s="3"/>
    </row>
    <row r="527" spans="1:29" ht="12.75">
      <c r="A527" s="3"/>
      <c r="B527" s="3"/>
      <c r="C527" s="3"/>
      <c r="D527" s="3"/>
      <c r="E527" s="3"/>
      <c r="F527" s="3"/>
      <c r="G527" s="3"/>
      <c r="H527" s="3"/>
      <c r="I527" s="3"/>
      <c r="J527" s="3"/>
      <c r="K527" s="4"/>
      <c r="L527" s="3"/>
      <c r="M527" s="3"/>
      <c r="N527" s="4"/>
      <c r="O527" s="3"/>
      <c r="P527" s="3"/>
      <c r="Q527" s="3"/>
      <c r="R527" s="3"/>
      <c r="S527" s="3"/>
      <c r="T527" s="3"/>
      <c r="U527" s="3"/>
      <c r="V527" s="3"/>
      <c r="W527" s="3"/>
      <c r="X527" s="3"/>
      <c r="Y527" s="3"/>
      <c r="Z527" s="3"/>
      <c r="AA527" s="3"/>
      <c r="AB527" s="3"/>
      <c r="AC527" s="3"/>
    </row>
    <row r="528" spans="1:29" ht="12.75">
      <c r="A528" s="3"/>
      <c r="B528" s="3"/>
      <c r="C528" s="3"/>
      <c r="D528" s="3"/>
      <c r="E528" s="3"/>
      <c r="F528" s="3"/>
      <c r="G528" s="3"/>
      <c r="H528" s="3"/>
      <c r="I528" s="3"/>
      <c r="J528" s="3"/>
      <c r="K528" s="4"/>
      <c r="L528" s="3"/>
      <c r="M528" s="3"/>
      <c r="N528" s="4"/>
      <c r="O528" s="3"/>
      <c r="P528" s="3"/>
      <c r="Q528" s="3"/>
      <c r="R528" s="3"/>
      <c r="S528" s="3"/>
      <c r="T528" s="3"/>
      <c r="U528" s="3"/>
      <c r="V528" s="3"/>
      <c r="W528" s="3"/>
      <c r="X528" s="3"/>
      <c r="Y528" s="3"/>
      <c r="Z528" s="3"/>
      <c r="AA528" s="3"/>
      <c r="AB528" s="3"/>
      <c r="AC528" s="3"/>
    </row>
    <row r="529" spans="1:29" ht="12.75">
      <c r="A529" s="3"/>
      <c r="B529" s="3"/>
      <c r="C529" s="3"/>
      <c r="D529" s="3"/>
      <c r="E529" s="3"/>
      <c r="F529" s="3"/>
      <c r="G529" s="3"/>
      <c r="H529" s="3"/>
      <c r="I529" s="3"/>
      <c r="J529" s="3"/>
      <c r="K529" s="4"/>
      <c r="L529" s="3"/>
      <c r="M529" s="3"/>
      <c r="N529" s="4"/>
      <c r="O529" s="3"/>
      <c r="P529" s="3"/>
      <c r="Q529" s="3"/>
      <c r="R529" s="3"/>
      <c r="S529" s="3"/>
      <c r="T529" s="3"/>
      <c r="U529" s="3"/>
      <c r="V529" s="3"/>
      <c r="W529" s="3"/>
      <c r="X529" s="3"/>
      <c r="Y529" s="3"/>
      <c r="Z529" s="3"/>
      <c r="AA529" s="3"/>
      <c r="AB529" s="3"/>
      <c r="AC529" s="3"/>
    </row>
    <row r="530" spans="1:29" ht="12.75">
      <c r="A530" s="3"/>
      <c r="B530" s="3"/>
      <c r="C530" s="3"/>
      <c r="D530" s="3"/>
      <c r="E530" s="3"/>
      <c r="F530" s="3"/>
      <c r="G530" s="3"/>
      <c r="H530" s="3"/>
      <c r="I530" s="3"/>
      <c r="J530" s="3"/>
      <c r="K530" s="4"/>
      <c r="L530" s="3"/>
      <c r="M530" s="3"/>
      <c r="N530" s="4"/>
      <c r="O530" s="3"/>
      <c r="P530" s="3"/>
      <c r="Q530" s="3"/>
      <c r="R530" s="3"/>
      <c r="S530" s="3"/>
      <c r="T530" s="3"/>
      <c r="U530" s="3"/>
      <c r="V530" s="3"/>
      <c r="W530" s="3"/>
      <c r="X530" s="3"/>
      <c r="Y530" s="3"/>
      <c r="Z530" s="3"/>
      <c r="AA530" s="3"/>
      <c r="AB530" s="3"/>
      <c r="AC530" s="3"/>
    </row>
    <row r="531" spans="1:29" ht="12.75">
      <c r="A531" s="3"/>
      <c r="B531" s="3"/>
      <c r="C531" s="3"/>
      <c r="D531" s="3"/>
      <c r="E531" s="3"/>
      <c r="F531" s="3"/>
      <c r="G531" s="3"/>
      <c r="H531" s="3"/>
      <c r="I531" s="3"/>
      <c r="J531" s="3"/>
      <c r="K531" s="4"/>
      <c r="L531" s="3"/>
      <c r="M531" s="3"/>
      <c r="N531" s="4"/>
      <c r="O531" s="3"/>
      <c r="P531" s="3"/>
      <c r="Q531" s="3"/>
      <c r="R531" s="3"/>
      <c r="S531" s="3"/>
      <c r="T531" s="3"/>
      <c r="U531" s="3"/>
      <c r="V531" s="3"/>
      <c r="W531" s="3"/>
      <c r="X531" s="3"/>
      <c r="Y531" s="3"/>
      <c r="Z531" s="3"/>
      <c r="AA531" s="3"/>
      <c r="AB531" s="3"/>
      <c r="AC531" s="3"/>
    </row>
    <row r="532" spans="1:29" ht="12.75">
      <c r="A532" s="3"/>
      <c r="B532" s="3"/>
      <c r="C532" s="3"/>
      <c r="D532" s="3"/>
      <c r="E532" s="3"/>
      <c r="F532" s="3"/>
      <c r="G532" s="3"/>
      <c r="H532" s="3"/>
      <c r="I532" s="3"/>
      <c r="J532" s="3"/>
      <c r="K532" s="4"/>
      <c r="L532" s="3"/>
      <c r="M532" s="3"/>
      <c r="N532" s="4"/>
      <c r="O532" s="3"/>
      <c r="P532" s="3"/>
      <c r="Q532" s="3"/>
      <c r="R532" s="3"/>
      <c r="S532" s="3"/>
      <c r="T532" s="3"/>
      <c r="U532" s="3"/>
      <c r="V532" s="3"/>
      <c r="W532" s="3"/>
      <c r="X532" s="3"/>
      <c r="Y532" s="3"/>
      <c r="Z532" s="3"/>
      <c r="AA532" s="3"/>
      <c r="AB532" s="3"/>
      <c r="AC532" s="3"/>
    </row>
    <row r="533" spans="1:29" ht="12.75">
      <c r="A533" s="3"/>
      <c r="B533" s="3"/>
      <c r="C533" s="3"/>
      <c r="D533" s="3"/>
      <c r="E533" s="3"/>
      <c r="F533" s="3"/>
      <c r="G533" s="3"/>
      <c r="H533" s="3"/>
      <c r="I533" s="3"/>
      <c r="J533" s="3"/>
      <c r="K533" s="4"/>
      <c r="L533" s="3"/>
      <c r="M533" s="3"/>
      <c r="N533" s="4"/>
      <c r="O533" s="3"/>
      <c r="P533" s="3"/>
      <c r="Q533" s="3"/>
      <c r="R533" s="3"/>
      <c r="S533" s="3"/>
      <c r="T533" s="3"/>
      <c r="U533" s="3"/>
      <c r="V533" s="3"/>
      <c r="W533" s="3"/>
      <c r="X533" s="3"/>
      <c r="Y533" s="3"/>
      <c r="Z533" s="3"/>
      <c r="AA533" s="3"/>
      <c r="AB533" s="3"/>
      <c r="AC533" s="3"/>
    </row>
    <row r="534" spans="1:29" ht="12.75">
      <c r="A534" s="3"/>
      <c r="B534" s="3"/>
      <c r="C534" s="3"/>
      <c r="D534" s="3"/>
      <c r="E534" s="3"/>
      <c r="F534" s="3"/>
      <c r="G534" s="3"/>
      <c r="H534" s="3"/>
      <c r="I534" s="3"/>
      <c r="J534" s="3"/>
      <c r="K534" s="4"/>
      <c r="L534" s="3"/>
      <c r="M534" s="3"/>
      <c r="N534" s="4"/>
      <c r="O534" s="3"/>
      <c r="P534" s="3"/>
      <c r="Q534" s="3"/>
      <c r="R534" s="3"/>
      <c r="S534" s="3"/>
      <c r="T534" s="3"/>
      <c r="U534" s="3"/>
      <c r="V534" s="3"/>
      <c r="W534" s="3"/>
      <c r="X534" s="3"/>
      <c r="Y534" s="3"/>
      <c r="Z534" s="3"/>
      <c r="AA534" s="3"/>
      <c r="AB534" s="3"/>
      <c r="AC534" s="3"/>
    </row>
    <row r="535" spans="1:29" ht="12.75">
      <c r="A535" s="3"/>
      <c r="B535" s="3"/>
      <c r="C535" s="3"/>
      <c r="D535" s="3"/>
      <c r="E535" s="3"/>
      <c r="F535" s="3"/>
      <c r="G535" s="3"/>
      <c r="H535" s="3"/>
      <c r="I535" s="3"/>
      <c r="J535" s="3"/>
      <c r="K535" s="4"/>
      <c r="L535" s="3"/>
      <c r="M535" s="3"/>
      <c r="N535" s="4"/>
      <c r="O535" s="3"/>
      <c r="P535" s="3"/>
      <c r="Q535" s="3"/>
      <c r="R535" s="3"/>
      <c r="S535" s="3"/>
      <c r="T535" s="3"/>
      <c r="U535" s="3"/>
      <c r="V535" s="3"/>
      <c r="W535" s="3"/>
      <c r="X535" s="3"/>
      <c r="Y535" s="3"/>
      <c r="Z535" s="3"/>
      <c r="AA535" s="3"/>
      <c r="AB535" s="3"/>
      <c r="AC535" s="3"/>
    </row>
    <row r="536" spans="1:29" ht="12.75">
      <c r="A536" s="3"/>
      <c r="B536" s="3"/>
      <c r="C536" s="3"/>
      <c r="D536" s="3"/>
      <c r="E536" s="3"/>
      <c r="F536" s="3"/>
      <c r="G536" s="3"/>
      <c r="H536" s="3"/>
      <c r="I536" s="3"/>
      <c r="J536" s="3"/>
      <c r="K536" s="4"/>
      <c r="L536" s="3"/>
      <c r="M536" s="3"/>
      <c r="N536" s="4"/>
      <c r="O536" s="3"/>
      <c r="P536" s="3"/>
      <c r="Q536" s="3"/>
      <c r="R536" s="3"/>
      <c r="S536" s="3"/>
      <c r="T536" s="3"/>
      <c r="U536" s="3"/>
      <c r="V536" s="3"/>
      <c r="W536" s="3"/>
      <c r="X536" s="3"/>
      <c r="Y536" s="3"/>
      <c r="Z536" s="3"/>
      <c r="AA536" s="3"/>
      <c r="AB536" s="3"/>
      <c r="AC536" s="3"/>
    </row>
    <row r="537" spans="1:29" ht="12.75">
      <c r="A537" s="3"/>
      <c r="B537" s="3"/>
      <c r="C537" s="3"/>
      <c r="D537" s="3"/>
      <c r="E537" s="3"/>
      <c r="F537" s="3"/>
      <c r="G537" s="3"/>
      <c r="H537" s="3"/>
      <c r="I537" s="3"/>
      <c r="J537" s="3"/>
      <c r="K537" s="4"/>
      <c r="L537" s="3"/>
      <c r="M537" s="3"/>
      <c r="N537" s="4"/>
      <c r="O537" s="3"/>
      <c r="P537" s="3"/>
      <c r="Q537" s="3"/>
      <c r="R537" s="3"/>
      <c r="S537" s="3"/>
      <c r="T537" s="3"/>
      <c r="U537" s="3"/>
      <c r="V537" s="3"/>
      <c r="W537" s="3"/>
      <c r="X537" s="3"/>
      <c r="Y537" s="3"/>
      <c r="Z537" s="3"/>
      <c r="AA537" s="3"/>
      <c r="AB537" s="3"/>
      <c r="AC537" s="3"/>
    </row>
    <row r="538" spans="1:29" ht="12.75">
      <c r="A538" s="3"/>
      <c r="B538" s="3"/>
      <c r="C538" s="3"/>
      <c r="D538" s="3"/>
      <c r="E538" s="3"/>
      <c r="F538" s="3"/>
      <c r="G538" s="3"/>
      <c r="H538" s="3"/>
      <c r="I538" s="3"/>
      <c r="J538" s="3"/>
      <c r="K538" s="4"/>
      <c r="L538" s="3"/>
      <c r="M538" s="3"/>
      <c r="N538" s="4"/>
      <c r="O538" s="3"/>
      <c r="P538" s="3"/>
      <c r="Q538" s="3"/>
      <c r="R538" s="3"/>
      <c r="S538" s="3"/>
      <c r="T538" s="3"/>
      <c r="U538" s="3"/>
      <c r="V538" s="3"/>
      <c r="W538" s="3"/>
      <c r="X538" s="3"/>
      <c r="Y538" s="3"/>
      <c r="Z538" s="3"/>
      <c r="AA538" s="3"/>
      <c r="AB538" s="3"/>
      <c r="AC538" s="3"/>
    </row>
    <row r="539" spans="1:29" ht="12.75">
      <c r="A539" s="3"/>
      <c r="B539" s="3"/>
      <c r="C539" s="3"/>
      <c r="D539" s="3"/>
      <c r="E539" s="3"/>
      <c r="F539" s="3"/>
      <c r="G539" s="3"/>
      <c r="H539" s="3"/>
      <c r="I539" s="3"/>
      <c r="J539" s="3"/>
      <c r="K539" s="4"/>
      <c r="L539" s="3"/>
      <c r="M539" s="3"/>
      <c r="N539" s="4"/>
      <c r="O539" s="3"/>
      <c r="P539" s="3"/>
      <c r="Q539" s="3"/>
      <c r="R539" s="3"/>
      <c r="S539" s="3"/>
      <c r="T539" s="3"/>
      <c r="U539" s="3"/>
      <c r="V539" s="3"/>
      <c r="W539" s="3"/>
      <c r="X539" s="3"/>
      <c r="Y539" s="3"/>
      <c r="Z539" s="3"/>
      <c r="AA539" s="3"/>
      <c r="AB539" s="3"/>
      <c r="AC539" s="3"/>
    </row>
    <row r="540" spans="1:29" ht="12.75">
      <c r="A540" s="3"/>
      <c r="B540" s="3"/>
      <c r="C540" s="3"/>
      <c r="D540" s="3"/>
      <c r="E540" s="3"/>
      <c r="F540" s="3"/>
      <c r="G540" s="3"/>
      <c r="H540" s="3"/>
      <c r="I540" s="3"/>
      <c r="J540" s="3"/>
      <c r="K540" s="4"/>
      <c r="L540" s="3"/>
      <c r="M540" s="3"/>
      <c r="N540" s="4"/>
      <c r="O540" s="3"/>
      <c r="P540" s="3"/>
      <c r="Q540" s="3"/>
      <c r="R540" s="3"/>
      <c r="S540" s="3"/>
      <c r="T540" s="3"/>
      <c r="U540" s="3"/>
      <c r="V540" s="3"/>
      <c r="W540" s="3"/>
      <c r="X540" s="3"/>
      <c r="Y540" s="3"/>
      <c r="Z540" s="3"/>
      <c r="AA540" s="3"/>
      <c r="AB540" s="3"/>
      <c r="AC540" s="3"/>
    </row>
    <row r="541" spans="1:29" ht="12.75">
      <c r="A541" s="3"/>
      <c r="B541" s="3"/>
      <c r="C541" s="3"/>
      <c r="D541" s="3"/>
      <c r="E541" s="3"/>
      <c r="F541" s="3"/>
      <c r="G541" s="3"/>
      <c r="H541" s="3"/>
      <c r="I541" s="3"/>
      <c r="J541" s="3"/>
      <c r="K541" s="4"/>
      <c r="L541" s="3"/>
      <c r="M541" s="3"/>
      <c r="N541" s="4"/>
      <c r="O541" s="3"/>
      <c r="P541" s="3"/>
      <c r="Q541" s="3"/>
      <c r="R541" s="3"/>
      <c r="S541" s="3"/>
      <c r="T541" s="3"/>
      <c r="U541" s="3"/>
      <c r="V541" s="3"/>
      <c r="W541" s="3"/>
      <c r="X541" s="3"/>
      <c r="Y541" s="3"/>
      <c r="Z541" s="3"/>
      <c r="AA541" s="3"/>
      <c r="AB541" s="3"/>
      <c r="AC541" s="3"/>
    </row>
    <row r="542" spans="1:29" ht="12.75">
      <c r="A542" s="3"/>
      <c r="B542" s="3"/>
      <c r="C542" s="3"/>
      <c r="D542" s="3"/>
      <c r="E542" s="3"/>
      <c r="F542" s="3"/>
      <c r="G542" s="3"/>
      <c r="H542" s="3"/>
      <c r="I542" s="3"/>
      <c r="J542" s="3"/>
      <c r="K542" s="4"/>
      <c r="L542" s="3"/>
      <c r="M542" s="3"/>
      <c r="N542" s="4"/>
      <c r="O542" s="3"/>
      <c r="P542" s="3"/>
      <c r="Q542" s="3"/>
      <c r="R542" s="3"/>
      <c r="S542" s="3"/>
      <c r="T542" s="3"/>
      <c r="U542" s="3"/>
      <c r="V542" s="3"/>
      <c r="W542" s="3"/>
      <c r="X542" s="3"/>
      <c r="Y542" s="3"/>
      <c r="Z542" s="3"/>
      <c r="AA542" s="3"/>
      <c r="AB542" s="3"/>
      <c r="AC542" s="3"/>
    </row>
    <row r="543" spans="1:29" ht="12.75">
      <c r="A543" s="3"/>
      <c r="B543" s="3"/>
      <c r="C543" s="3"/>
      <c r="D543" s="3"/>
      <c r="E543" s="3"/>
      <c r="F543" s="3"/>
      <c r="G543" s="3"/>
      <c r="H543" s="3"/>
      <c r="I543" s="3"/>
      <c r="J543" s="3"/>
      <c r="K543" s="4"/>
      <c r="L543" s="3"/>
      <c r="M543" s="3"/>
      <c r="N543" s="4"/>
      <c r="O543" s="3"/>
      <c r="P543" s="3"/>
      <c r="Q543" s="3"/>
      <c r="R543" s="3"/>
      <c r="S543" s="3"/>
      <c r="T543" s="3"/>
      <c r="U543" s="3"/>
      <c r="V543" s="3"/>
      <c r="W543" s="3"/>
      <c r="X543" s="3"/>
      <c r="Y543" s="3"/>
      <c r="Z543" s="3"/>
      <c r="AA543" s="3"/>
      <c r="AB543" s="3"/>
      <c r="AC543" s="3"/>
    </row>
    <row r="544" spans="1:29" ht="12.75">
      <c r="A544" s="3"/>
      <c r="B544" s="3"/>
      <c r="C544" s="3"/>
      <c r="D544" s="3"/>
      <c r="E544" s="3"/>
      <c r="F544" s="3"/>
      <c r="G544" s="3"/>
      <c r="H544" s="3"/>
      <c r="I544" s="3"/>
      <c r="J544" s="3"/>
      <c r="K544" s="4"/>
      <c r="L544" s="3"/>
      <c r="M544" s="3"/>
      <c r="N544" s="4"/>
      <c r="O544" s="3"/>
      <c r="P544" s="3"/>
      <c r="Q544" s="3"/>
      <c r="R544" s="3"/>
      <c r="S544" s="3"/>
      <c r="T544" s="3"/>
      <c r="U544" s="3"/>
      <c r="V544" s="3"/>
      <c r="W544" s="3"/>
      <c r="X544" s="3"/>
      <c r="Y544" s="3"/>
      <c r="Z544" s="3"/>
      <c r="AA544" s="3"/>
      <c r="AB544" s="3"/>
      <c r="AC544" s="3"/>
    </row>
    <row r="545" spans="1:29" ht="12.75">
      <c r="A545" s="3"/>
      <c r="B545" s="3"/>
      <c r="C545" s="3"/>
      <c r="D545" s="3"/>
      <c r="E545" s="3"/>
      <c r="F545" s="3"/>
      <c r="G545" s="3"/>
      <c r="H545" s="3"/>
      <c r="I545" s="3"/>
      <c r="J545" s="3"/>
      <c r="K545" s="4"/>
      <c r="L545" s="3"/>
      <c r="M545" s="3"/>
      <c r="N545" s="4"/>
      <c r="O545" s="3"/>
      <c r="P545" s="3"/>
      <c r="Q545" s="3"/>
      <c r="R545" s="3"/>
      <c r="S545" s="3"/>
      <c r="T545" s="3"/>
      <c r="U545" s="3"/>
      <c r="V545" s="3"/>
      <c r="W545" s="3"/>
      <c r="X545" s="3"/>
      <c r="Y545" s="3"/>
      <c r="Z545" s="3"/>
      <c r="AA545" s="3"/>
      <c r="AB545" s="3"/>
      <c r="AC545" s="3"/>
    </row>
    <row r="546" spans="1:29" ht="12.75">
      <c r="A546" s="3"/>
      <c r="B546" s="3"/>
      <c r="C546" s="3"/>
      <c r="D546" s="3"/>
      <c r="E546" s="3"/>
      <c r="F546" s="3"/>
      <c r="G546" s="3"/>
      <c r="H546" s="3"/>
      <c r="I546" s="3"/>
      <c r="J546" s="3"/>
      <c r="K546" s="4"/>
      <c r="L546" s="3"/>
      <c r="M546" s="3"/>
      <c r="N546" s="4"/>
      <c r="O546" s="3"/>
      <c r="P546" s="3"/>
      <c r="Q546" s="3"/>
      <c r="R546" s="3"/>
      <c r="S546" s="3"/>
      <c r="T546" s="3"/>
      <c r="U546" s="3"/>
      <c r="V546" s="3"/>
      <c r="W546" s="3"/>
      <c r="X546" s="3"/>
      <c r="Y546" s="3"/>
      <c r="Z546" s="3"/>
      <c r="AA546" s="3"/>
      <c r="AB546" s="3"/>
      <c r="AC546" s="3"/>
    </row>
    <row r="547" spans="1:29" ht="12.75">
      <c r="A547" s="3"/>
      <c r="B547" s="3"/>
      <c r="C547" s="3"/>
      <c r="D547" s="3"/>
      <c r="E547" s="3"/>
      <c r="F547" s="3"/>
      <c r="G547" s="3"/>
      <c r="H547" s="3"/>
      <c r="I547" s="3"/>
      <c r="J547" s="3"/>
      <c r="K547" s="4"/>
      <c r="L547" s="3"/>
      <c r="M547" s="3"/>
      <c r="N547" s="4"/>
      <c r="O547" s="3"/>
      <c r="P547" s="3"/>
      <c r="Q547" s="3"/>
      <c r="R547" s="3"/>
      <c r="S547" s="3"/>
      <c r="T547" s="3"/>
      <c r="U547" s="3"/>
      <c r="V547" s="3"/>
      <c r="W547" s="3"/>
      <c r="X547" s="3"/>
      <c r="Y547" s="3"/>
      <c r="Z547" s="3"/>
      <c r="AA547" s="3"/>
      <c r="AB547" s="3"/>
      <c r="AC547" s="3"/>
    </row>
    <row r="548" spans="1:29" ht="12.75">
      <c r="A548" s="3"/>
      <c r="B548" s="3"/>
      <c r="C548" s="3"/>
      <c r="D548" s="3"/>
      <c r="E548" s="3"/>
      <c r="F548" s="3"/>
      <c r="G548" s="3"/>
      <c r="H548" s="3"/>
      <c r="I548" s="3"/>
      <c r="J548" s="3"/>
      <c r="K548" s="4"/>
      <c r="L548" s="3"/>
      <c r="M548" s="3"/>
      <c r="N548" s="4"/>
      <c r="O548" s="3"/>
      <c r="P548" s="3"/>
      <c r="Q548" s="3"/>
      <c r="R548" s="3"/>
      <c r="S548" s="3"/>
      <c r="T548" s="3"/>
      <c r="U548" s="3"/>
      <c r="V548" s="3"/>
      <c r="W548" s="3"/>
      <c r="X548" s="3"/>
      <c r="Y548" s="3"/>
      <c r="Z548" s="3"/>
      <c r="AA548" s="3"/>
      <c r="AB548" s="3"/>
      <c r="AC548" s="3"/>
    </row>
    <row r="549" spans="1:29" ht="12.75">
      <c r="A549" s="3"/>
      <c r="B549" s="3"/>
      <c r="C549" s="3"/>
      <c r="D549" s="3"/>
      <c r="E549" s="3"/>
      <c r="F549" s="3"/>
      <c r="G549" s="3"/>
      <c r="H549" s="3"/>
      <c r="I549" s="3"/>
      <c r="J549" s="3"/>
      <c r="K549" s="4"/>
      <c r="L549" s="3"/>
      <c r="M549" s="3"/>
      <c r="N549" s="4"/>
      <c r="O549" s="3"/>
      <c r="P549" s="3"/>
      <c r="Q549" s="3"/>
      <c r="R549" s="3"/>
      <c r="S549" s="3"/>
      <c r="T549" s="3"/>
      <c r="U549" s="3"/>
      <c r="V549" s="3"/>
      <c r="W549" s="3"/>
      <c r="X549" s="3"/>
      <c r="Y549" s="3"/>
      <c r="Z549" s="3"/>
      <c r="AA549" s="3"/>
      <c r="AB549" s="3"/>
      <c r="AC549" s="3"/>
    </row>
    <row r="550" spans="1:29" ht="12.75">
      <c r="A550" s="3"/>
      <c r="B550" s="3"/>
      <c r="C550" s="3"/>
      <c r="D550" s="3"/>
      <c r="E550" s="3"/>
      <c r="F550" s="3"/>
      <c r="G550" s="3"/>
      <c r="H550" s="3"/>
      <c r="I550" s="3"/>
      <c r="J550" s="3"/>
      <c r="K550" s="4"/>
      <c r="L550" s="3"/>
      <c r="M550" s="3"/>
      <c r="N550" s="4"/>
      <c r="O550" s="3"/>
      <c r="P550" s="3"/>
      <c r="Q550" s="3"/>
      <c r="R550" s="3"/>
      <c r="S550" s="3"/>
      <c r="T550" s="3"/>
      <c r="U550" s="3"/>
      <c r="V550" s="3"/>
      <c r="W550" s="3"/>
      <c r="X550" s="3"/>
      <c r="Y550" s="3"/>
      <c r="Z550" s="3"/>
      <c r="AA550" s="3"/>
      <c r="AB550" s="3"/>
      <c r="AC550" s="3"/>
    </row>
    <row r="551" spans="1:29" ht="12.75">
      <c r="A551" s="3"/>
      <c r="B551" s="3"/>
      <c r="C551" s="3"/>
      <c r="D551" s="3"/>
      <c r="E551" s="3"/>
      <c r="F551" s="3"/>
      <c r="G551" s="3"/>
      <c r="H551" s="3"/>
      <c r="I551" s="3"/>
      <c r="J551" s="3"/>
      <c r="K551" s="4"/>
      <c r="L551" s="3"/>
      <c r="M551" s="3"/>
      <c r="N551" s="4"/>
      <c r="O551" s="3"/>
      <c r="P551" s="3"/>
      <c r="Q551" s="3"/>
      <c r="R551" s="3"/>
      <c r="S551" s="3"/>
      <c r="T551" s="3"/>
      <c r="U551" s="3"/>
      <c r="V551" s="3"/>
      <c r="W551" s="3"/>
      <c r="X551" s="3"/>
      <c r="Y551" s="3"/>
      <c r="Z551" s="3"/>
      <c r="AA551" s="3"/>
      <c r="AB551" s="3"/>
      <c r="AC551" s="3"/>
    </row>
    <row r="552" spans="1:29" ht="12.75">
      <c r="A552" s="3"/>
      <c r="B552" s="3"/>
      <c r="C552" s="3"/>
      <c r="D552" s="3"/>
      <c r="E552" s="3"/>
      <c r="F552" s="3"/>
      <c r="G552" s="3"/>
      <c r="H552" s="3"/>
      <c r="I552" s="3"/>
      <c r="J552" s="3"/>
      <c r="K552" s="4"/>
      <c r="L552" s="3"/>
      <c r="M552" s="3"/>
      <c r="N552" s="4"/>
      <c r="O552" s="3"/>
      <c r="P552" s="3"/>
      <c r="Q552" s="3"/>
      <c r="R552" s="3"/>
      <c r="S552" s="3"/>
      <c r="T552" s="3"/>
      <c r="U552" s="3"/>
      <c r="V552" s="3"/>
      <c r="W552" s="3"/>
      <c r="X552" s="3"/>
      <c r="Y552" s="3"/>
      <c r="Z552" s="3"/>
      <c r="AA552" s="3"/>
      <c r="AB552" s="3"/>
      <c r="AC552" s="3"/>
    </row>
    <row r="553" spans="1:29" ht="12.75">
      <c r="A553" s="3"/>
      <c r="B553" s="3"/>
      <c r="C553" s="3"/>
      <c r="D553" s="3"/>
      <c r="E553" s="3"/>
      <c r="F553" s="3"/>
      <c r="G553" s="3"/>
      <c r="H553" s="3"/>
      <c r="I553" s="3"/>
      <c r="J553" s="3"/>
      <c r="K553" s="4"/>
      <c r="L553" s="3"/>
      <c r="M553" s="3"/>
      <c r="N553" s="4"/>
      <c r="O553" s="3"/>
      <c r="P553" s="3"/>
      <c r="Q553" s="3"/>
      <c r="R553" s="3"/>
      <c r="S553" s="3"/>
      <c r="T553" s="3"/>
      <c r="U553" s="3"/>
      <c r="V553" s="3"/>
      <c r="W553" s="3"/>
      <c r="X553" s="3"/>
      <c r="Y553" s="3"/>
      <c r="Z553" s="3"/>
      <c r="AA553" s="3"/>
      <c r="AB553" s="3"/>
      <c r="AC553" s="3"/>
    </row>
    <row r="554" spans="1:29" ht="12.75">
      <c r="A554" s="3"/>
      <c r="B554" s="3"/>
      <c r="C554" s="3"/>
      <c r="D554" s="3"/>
      <c r="E554" s="3"/>
      <c r="F554" s="3"/>
      <c r="G554" s="3"/>
      <c r="H554" s="3"/>
      <c r="I554" s="3"/>
      <c r="J554" s="3"/>
      <c r="K554" s="4"/>
      <c r="L554" s="3"/>
      <c r="M554" s="3"/>
      <c r="N554" s="4"/>
      <c r="O554" s="3"/>
      <c r="P554" s="3"/>
      <c r="Q554" s="3"/>
      <c r="R554" s="3"/>
      <c r="S554" s="3"/>
      <c r="T554" s="3"/>
      <c r="U554" s="3"/>
      <c r="V554" s="3"/>
      <c r="W554" s="3"/>
      <c r="X554" s="3"/>
      <c r="Y554" s="3"/>
      <c r="Z554" s="3"/>
      <c r="AA554" s="3"/>
      <c r="AB554" s="3"/>
      <c r="AC554" s="3"/>
    </row>
    <row r="555" spans="1:29" ht="12.75">
      <c r="A555" s="3"/>
      <c r="B555" s="3"/>
      <c r="C555" s="3"/>
      <c r="D555" s="3"/>
      <c r="E555" s="3"/>
      <c r="F555" s="3"/>
      <c r="G555" s="3"/>
      <c r="H555" s="3"/>
      <c r="I555" s="3"/>
      <c r="J555" s="3"/>
      <c r="K555" s="4"/>
      <c r="L555" s="3"/>
      <c r="M555" s="3"/>
      <c r="N555" s="4"/>
      <c r="O555" s="3"/>
      <c r="P555" s="3"/>
      <c r="Q555" s="3"/>
      <c r="R555" s="3"/>
      <c r="S555" s="3"/>
      <c r="T555" s="3"/>
      <c r="U555" s="3"/>
      <c r="V555" s="3"/>
      <c r="W555" s="3"/>
      <c r="X555" s="3"/>
      <c r="Y555" s="3"/>
      <c r="Z555" s="3"/>
      <c r="AA555" s="3"/>
      <c r="AB555" s="3"/>
      <c r="AC555" s="3"/>
    </row>
    <row r="556" spans="1:29" ht="12.75">
      <c r="A556" s="3"/>
      <c r="B556" s="3"/>
      <c r="C556" s="3"/>
      <c r="D556" s="3"/>
      <c r="E556" s="3"/>
      <c r="F556" s="3"/>
      <c r="G556" s="3"/>
      <c r="H556" s="3"/>
      <c r="I556" s="3"/>
      <c r="J556" s="3"/>
      <c r="K556" s="4"/>
      <c r="L556" s="3"/>
      <c r="M556" s="3"/>
      <c r="N556" s="4"/>
      <c r="O556" s="3"/>
      <c r="P556" s="3"/>
      <c r="Q556" s="3"/>
      <c r="R556" s="3"/>
      <c r="S556" s="3"/>
      <c r="T556" s="3"/>
      <c r="U556" s="3"/>
      <c r="V556" s="3"/>
      <c r="W556" s="3"/>
      <c r="X556" s="3"/>
      <c r="Y556" s="3"/>
      <c r="Z556" s="3"/>
      <c r="AA556" s="3"/>
      <c r="AB556" s="3"/>
      <c r="AC556" s="3"/>
    </row>
    <row r="557" spans="1:29" ht="12.75">
      <c r="A557" s="3"/>
      <c r="B557" s="3"/>
      <c r="C557" s="3"/>
      <c r="D557" s="3"/>
      <c r="E557" s="3"/>
      <c r="F557" s="3"/>
      <c r="G557" s="3"/>
      <c r="H557" s="3"/>
      <c r="I557" s="3"/>
      <c r="J557" s="3"/>
      <c r="K557" s="4"/>
      <c r="L557" s="3"/>
      <c r="M557" s="3"/>
      <c r="N557" s="4"/>
      <c r="O557" s="3"/>
      <c r="P557" s="3"/>
      <c r="Q557" s="3"/>
      <c r="R557" s="3"/>
      <c r="S557" s="3"/>
      <c r="T557" s="3"/>
      <c r="U557" s="3"/>
      <c r="V557" s="3"/>
      <c r="W557" s="3"/>
      <c r="X557" s="3"/>
      <c r="Y557" s="3"/>
      <c r="Z557" s="3"/>
      <c r="AA557" s="3"/>
      <c r="AB557" s="3"/>
      <c r="AC557" s="3"/>
    </row>
    <row r="558" spans="1:29" ht="12.75">
      <c r="A558" s="3"/>
      <c r="B558" s="3"/>
      <c r="C558" s="3"/>
      <c r="D558" s="3"/>
      <c r="E558" s="3"/>
      <c r="F558" s="3"/>
      <c r="G558" s="3"/>
      <c r="H558" s="3"/>
      <c r="I558" s="3"/>
      <c r="J558" s="3"/>
      <c r="K558" s="4"/>
      <c r="L558" s="3"/>
      <c r="M558" s="3"/>
      <c r="N558" s="4"/>
      <c r="O558" s="3"/>
      <c r="P558" s="3"/>
      <c r="Q558" s="3"/>
      <c r="R558" s="3"/>
      <c r="S558" s="3"/>
      <c r="T558" s="3"/>
      <c r="U558" s="3"/>
      <c r="V558" s="3"/>
      <c r="W558" s="3"/>
      <c r="X558" s="3"/>
      <c r="Y558" s="3"/>
      <c r="Z558" s="3"/>
      <c r="AA558" s="3"/>
      <c r="AB558" s="3"/>
      <c r="AC558" s="3"/>
    </row>
    <row r="559" spans="1:29" ht="12.75">
      <c r="A559" s="3"/>
      <c r="B559" s="3"/>
      <c r="C559" s="3"/>
      <c r="D559" s="3"/>
      <c r="E559" s="3"/>
      <c r="F559" s="3"/>
      <c r="G559" s="3"/>
      <c r="H559" s="3"/>
      <c r="I559" s="3"/>
      <c r="J559" s="3"/>
      <c r="K559" s="4"/>
      <c r="L559" s="3"/>
      <c r="M559" s="3"/>
      <c r="N559" s="4"/>
      <c r="O559" s="3"/>
      <c r="P559" s="3"/>
      <c r="Q559" s="3"/>
      <c r="R559" s="3"/>
      <c r="S559" s="3"/>
      <c r="T559" s="3"/>
      <c r="U559" s="3"/>
      <c r="V559" s="3"/>
      <c r="W559" s="3"/>
      <c r="X559" s="3"/>
      <c r="Y559" s="3"/>
      <c r="Z559" s="3"/>
      <c r="AA559" s="3"/>
      <c r="AB559" s="3"/>
      <c r="AC559" s="3"/>
    </row>
    <row r="560" spans="1:29" ht="12.75">
      <c r="A560" s="3"/>
      <c r="B560" s="3"/>
      <c r="C560" s="3"/>
      <c r="D560" s="3"/>
      <c r="E560" s="3"/>
      <c r="F560" s="3"/>
      <c r="G560" s="3"/>
      <c r="H560" s="3"/>
      <c r="I560" s="3"/>
      <c r="J560" s="3"/>
      <c r="K560" s="4"/>
      <c r="L560" s="3"/>
      <c r="M560" s="3"/>
      <c r="N560" s="4"/>
      <c r="O560" s="3"/>
      <c r="P560" s="3"/>
      <c r="Q560" s="3"/>
      <c r="R560" s="3"/>
      <c r="S560" s="3"/>
      <c r="T560" s="3"/>
      <c r="U560" s="3"/>
      <c r="V560" s="3"/>
      <c r="W560" s="3"/>
      <c r="X560" s="3"/>
      <c r="Y560" s="3"/>
      <c r="Z560" s="3"/>
      <c r="AA560" s="3"/>
      <c r="AB560" s="3"/>
      <c r="AC560" s="3"/>
    </row>
    <row r="561" spans="1:29" ht="12.75">
      <c r="A561" s="3"/>
      <c r="B561" s="3"/>
      <c r="C561" s="3"/>
      <c r="D561" s="3"/>
      <c r="E561" s="3"/>
      <c r="F561" s="3"/>
      <c r="G561" s="3"/>
      <c r="H561" s="3"/>
      <c r="I561" s="3"/>
      <c r="J561" s="3"/>
      <c r="K561" s="4"/>
      <c r="L561" s="3"/>
      <c r="M561" s="3"/>
      <c r="N561" s="4"/>
      <c r="O561" s="3"/>
      <c r="P561" s="3"/>
      <c r="Q561" s="3"/>
      <c r="R561" s="3"/>
      <c r="S561" s="3"/>
      <c r="T561" s="3"/>
      <c r="U561" s="3"/>
      <c r="V561" s="3"/>
      <c r="W561" s="3"/>
      <c r="X561" s="3"/>
      <c r="Y561" s="3"/>
      <c r="Z561" s="3"/>
      <c r="AA561" s="3"/>
      <c r="AB561" s="3"/>
      <c r="AC561" s="3"/>
    </row>
    <row r="562" spans="1:29" ht="12.75">
      <c r="A562" s="3"/>
      <c r="B562" s="3"/>
      <c r="C562" s="3"/>
      <c r="D562" s="3"/>
      <c r="E562" s="3"/>
      <c r="F562" s="3"/>
      <c r="G562" s="3"/>
      <c r="H562" s="3"/>
      <c r="I562" s="3"/>
      <c r="J562" s="3"/>
      <c r="K562" s="4"/>
      <c r="L562" s="3"/>
      <c r="M562" s="3"/>
      <c r="N562" s="4"/>
      <c r="O562" s="3"/>
      <c r="P562" s="3"/>
      <c r="Q562" s="3"/>
      <c r="R562" s="3"/>
      <c r="S562" s="3"/>
      <c r="T562" s="3"/>
      <c r="U562" s="3"/>
      <c r="V562" s="3"/>
      <c r="W562" s="3"/>
      <c r="X562" s="3"/>
      <c r="Y562" s="3"/>
      <c r="Z562" s="3"/>
      <c r="AA562" s="3"/>
      <c r="AB562" s="3"/>
      <c r="AC562" s="3"/>
    </row>
    <row r="563" spans="1:29" ht="12.75">
      <c r="A563" s="3"/>
      <c r="B563" s="3"/>
      <c r="C563" s="3"/>
      <c r="D563" s="3"/>
      <c r="E563" s="3"/>
      <c r="F563" s="3"/>
      <c r="G563" s="3"/>
      <c r="H563" s="3"/>
      <c r="I563" s="3"/>
      <c r="J563" s="3"/>
      <c r="K563" s="4"/>
      <c r="L563" s="3"/>
      <c r="M563" s="3"/>
      <c r="N563" s="4"/>
      <c r="O563" s="3"/>
      <c r="P563" s="3"/>
      <c r="Q563" s="3"/>
      <c r="R563" s="3"/>
      <c r="S563" s="3"/>
      <c r="T563" s="3"/>
      <c r="U563" s="3"/>
      <c r="V563" s="3"/>
      <c r="W563" s="3"/>
      <c r="X563" s="3"/>
      <c r="Y563" s="3"/>
      <c r="Z563" s="3"/>
      <c r="AA563" s="3"/>
      <c r="AB563" s="3"/>
      <c r="AC563" s="3"/>
    </row>
    <row r="564" spans="1:29" ht="12.75">
      <c r="A564" s="3"/>
      <c r="B564" s="3"/>
      <c r="C564" s="3"/>
      <c r="D564" s="3"/>
      <c r="E564" s="3"/>
      <c r="F564" s="3"/>
      <c r="G564" s="3"/>
      <c r="H564" s="3"/>
      <c r="I564" s="3"/>
      <c r="J564" s="3"/>
      <c r="K564" s="4"/>
      <c r="L564" s="3"/>
      <c r="M564" s="3"/>
      <c r="N564" s="4"/>
      <c r="O564" s="3"/>
      <c r="P564" s="3"/>
      <c r="Q564" s="3"/>
      <c r="R564" s="3"/>
      <c r="S564" s="3"/>
      <c r="T564" s="3"/>
      <c r="U564" s="3"/>
      <c r="V564" s="3"/>
      <c r="W564" s="3"/>
      <c r="X564" s="3"/>
      <c r="Y564" s="3"/>
      <c r="Z564" s="3"/>
      <c r="AA564" s="3"/>
      <c r="AB564" s="3"/>
      <c r="AC564" s="3"/>
    </row>
    <row r="565" spans="1:29" ht="12.75">
      <c r="A565" s="3"/>
      <c r="B565" s="3"/>
      <c r="C565" s="3"/>
      <c r="D565" s="3"/>
      <c r="E565" s="3"/>
      <c r="F565" s="3"/>
      <c r="G565" s="3"/>
      <c r="H565" s="3"/>
      <c r="I565" s="3"/>
      <c r="J565" s="3"/>
      <c r="K565" s="4"/>
      <c r="L565" s="3"/>
      <c r="M565" s="3"/>
      <c r="N565" s="4"/>
      <c r="O565" s="3"/>
      <c r="P565" s="3"/>
      <c r="Q565" s="3"/>
      <c r="R565" s="3"/>
      <c r="S565" s="3"/>
      <c r="T565" s="3"/>
      <c r="U565" s="3"/>
      <c r="V565" s="3"/>
      <c r="W565" s="3"/>
      <c r="X565" s="3"/>
      <c r="Y565" s="3"/>
      <c r="Z565" s="3"/>
      <c r="AA565" s="3"/>
      <c r="AB565" s="3"/>
      <c r="AC565" s="3"/>
    </row>
    <row r="566" spans="1:29" ht="12.75">
      <c r="A566" s="3"/>
      <c r="B566" s="3"/>
      <c r="C566" s="3"/>
      <c r="D566" s="3"/>
      <c r="E566" s="3"/>
      <c r="F566" s="3"/>
      <c r="G566" s="3"/>
      <c r="H566" s="3"/>
      <c r="I566" s="3"/>
      <c r="J566" s="3"/>
      <c r="K566" s="4"/>
      <c r="L566" s="3"/>
      <c r="M566" s="3"/>
      <c r="N566" s="4"/>
      <c r="O566" s="3"/>
      <c r="P566" s="3"/>
      <c r="Q566" s="3"/>
      <c r="R566" s="3"/>
      <c r="S566" s="3"/>
      <c r="T566" s="3"/>
      <c r="U566" s="3"/>
      <c r="V566" s="3"/>
      <c r="W566" s="3"/>
      <c r="X566" s="3"/>
      <c r="Y566" s="3"/>
      <c r="Z566" s="3"/>
      <c r="AA566" s="3"/>
      <c r="AB566" s="3"/>
      <c r="AC566" s="3"/>
    </row>
    <row r="567" spans="1:29" ht="12.75">
      <c r="A567" s="3"/>
      <c r="B567" s="3"/>
      <c r="C567" s="3"/>
      <c r="D567" s="3"/>
      <c r="E567" s="3"/>
      <c r="F567" s="3"/>
      <c r="G567" s="3"/>
      <c r="H567" s="3"/>
      <c r="I567" s="3"/>
      <c r="J567" s="3"/>
      <c r="K567" s="4"/>
      <c r="L567" s="3"/>
      <c r="M567" s="3"/>
      <c r="N567" s="4"/>
      <c r="O567" s="3"/>
      <c r="P567" s="3"/>
      <c r="Q567" s="3"/>
      <c r="R567" s="3"/>
      <c r="S567" s="3"/>
      <c r="T567" s="3"/>
      <c r="U567" s="3"/>
      <c r="V567" s="3"/>
      <c r="W567" s="3"/>
      <c r="X567" s="3"/>
      <c r="Y567" s="3"/>
      <c r="Z567" s="3"/>
      <c r="AA567" s="3"/>
      <c r="AB567" s="3"/>
      <c r="AC567" s="3"/>
    </row>
    <row r="568" spans="1:29" ht="12.75">
      <c r="A568" s="3"/>
      <c r="B568" s="3"/>
      <c r="C568" s="3"/>
      <c r="D568" s="3"/>
      <c r="E568" s="3"/>
      <c r="F568" s="3"/>
      <c r="G568" s="3"/>
      <c r="H568" s="3"/>
      <c r="I568" s="3"/>
      <c r="J568" s="3"/>
      <c r="K568" s="4"/>
      <c r="L568" s="3"/>
      <c r="M568" s="3"/>
      <c r="N568" s="4"/>
      <c r="O568" s="3"/>
      <c r="P568" s="3"/>
      <c r="Q568" s="3"/>
      <c r="R568" s="3"/>
      <c r="S568" s="3"/>
      <c r="T568" s="3"/>
      <c r="U568" s="3"/>
      <c r="V568" s="3"/>
      <c r="W568" s="3"/>
      <c r="X568" s="3"/>
      <c r="Y568" s="3"/>
      <c r="Z568" s="3"/>
      <c r="AA568" s="3"/>
      <c r="AB568" s="3"/>
      <c r="AC568" s="3"/>
    </row>
    <row r="569" spans="1:29" ht="12.75">
      <c r="A569" s="3"/>
      <c r="B569" s="3"/>
      <c r="C569" s="3"/>
      <c r="D569" s="3"/>
      <c r="E569" s="3"/>
      <c r="F569" s="3"/>
      <c r="G569" s="3"/>
      <c r="H569" s="3"/>
      <c r="I569" s="3"/>
      <c r="J569" s="3"/>
      <c r="K569" s="4"/>
      <c r="L569" s="3"/>
      <c r="M569" s="3"/>
      <c r="N569" s="4"/>
      <c r="O569" s="3"/>
      <c r="P569" s="3"/>
      <c r="Q569" s="3"/>
      <c r="R569" s="3"/>
      <c r="S569" s="3"/>
      <c r="T569" s="3"/>
      <c r="U569" s="3"/>
      <c r="V569" s="3"/>
      <c r="W569" s="3"/>
      <c r="X569" s="3"/>
      <c r="Y569" s="3"/>
      <c r="Z569" s="3"/>
      <c r="AA569" s="3"/>
      <c r="AB569" s="3"/>
      <c r="AC569" s="3"/>
    </row>
    <row r="570" spans="1:29" ht="12.75">
      <c r="A570" s="3"/>
      <c r="B570" s="3"/>
      <c r="C570" s="3"/>
      <c r="D570" s="3"/>
      <c r="E570" s="3"/>
      <c r="F570" s="3"/>
      <c r="G570" s="3"/>
      <c r="H570" s="3"/>
      <c r="I570" s="3"/>
      <c r="J570" s="3"/>
      <c r="K570" s="4"/>
      <c r="L570" s="3"/>
      <c r="M570" s="3"/>
      <c r="N570" s="4"/>
      <c r="O570" s="3"/>
      <c r="P570" s="3"/>
      <c r="Q570" s="3"/>
      <c r="R570" s="3"/>
      <c r="S570" s="3"/>
      <c r="T570" s="3"/>
      <c r="U570" s="3"/>
      <c r="V570" s="3"/>
      <c r="W570" s="3"/>
      <c r="X570" s="3"/>
      <c r="Y570" s="3"/>
      <c r="Z570" s="3"/>
      <c r="AA570" s="3"/>
      <c r="AB570" s="3"/>
      <c r="AC570" s="3"/>
    </row>
    <row r="571" spans="1:29" ht="12.75">
      <c r="A571" s="3"/>
      <c r="B571" s="3"/>
      <c r="C571" s="3"/>
      <c r="D571" s="3"/>
      <c r="E571" s="3"/>
      <c r="F571" s="3"/>
      <c r="G571" s="3"/>
      <c r="H571" s="3"/>
      <c r="I571" s="3"/>
      <c r="J571" s="3"/>
      <c r="K571" s="4"/>
      <c r="L571" s="3"/>
      <c r="M571" s="3"/>
      <c r="N571" s="4"/>
      <c r="O571" s="3"/>
      <c r="P571" s="3"/>
      <c r="Q571" s="3"/>
      <c r="R571" s="3"/>
      <c r="S571" s="3"/>
      <c r="T571" s="3"/>
      <c r="U571" s="3"/>
      <c r="V571" s="3"/>
      <c r="W571" s="3"/>
      <c r="X571" s="3"/>
      <c r="Y571" s="3"/>
      <c r="Z571" s="3"/>
      <c r="AA571" s="3"/>
      <c r="AB571" s="3"/>
      <c r="AC571" s="3"/>
    </row>
    <row r="572" spans="1:29" ht="12.75">
      <c r="A572" s="3"/>
      <c r="B572" s="3"/>
      <c r="C572" s="3"/>
      <c r="D572" s="3"/>
      <c r="E572" s="3"/>
      <c r="F572" s="3"/>
      <c r="G572" s="3"/>
      <c r="H572" s="3"/>
      <c r="I572" s="3"/>
      <c r="J572" s="3"/>
      <c r="K572" s="4"/>
      <c r="L572" s="3"/>
      <c r="M572" s="3"/>
      <c r="N572" s="4"/>
      <c r="O572" s="3"/>
      <c r="P572" s="3"/>
      <c r="Q572" s="3"/>
      <c r="R572" s="3"/>
      <c r="S572" s="3"/>
      <c r="T572" s="3"/>
      <c r="U572" s="3"/>
      <c r="V572" s="3"/>
      <c r="W572" s="3"/>
      <c r="X572" s="3"/>
      <c r="Y572" s="3"/>
      <c r="Z572" s="3"/>
      <c r="AA572" s="3"/>
      <c r="AB572" s="3"/>
      <c r="AC572" s="3"/>
    </row>
    <row r="573" spans="1:29" ht="12.75">
      <c r="A573" s="3"/>
      <c r="B573" s="3"/>
      <c r="C573" s="3"/>
      <c r="D573" s="3"/>
      <c r="E573" s="3"/>
      <c r="F573" s="3"/>
      <c r="G573" s="3"/>
      <c r="H573" s="3"/>
      <c r="I573" s="3"/>
      <c r="J573" s="3"/>
      <c r="K573" s="4"/>
      <c r="L573" s="3"/>
      <c r="M573" s="3"/>
      <c r="N573" s="4"/>
      <c r="O573" s="3"/>
      <c r="P573" s="3"/>
      <c r="Q573" s="3"/>
      <c r="R573" s="3"/>
      <c r="S573" s="3"/>
      <c r="T573" s="3"/>
      <c r="U573" s="3"/>
      <c r="V573" s="3"/>
      <c r="W573" s="3"/>
      <c r="X573" s="3"/>
      <c r="Y573" s="3"/>
      <c r="Z573" s="3"/>
      <c r="AA573" s="3"/>
      <c r="AB573" s="3"/>
      <c r="AC573" s="3"/>
    </row>
    <row r="574" spans="1:29" ht="12.75">
      <c r="A574" s="3"/>
      <c r="B574" s="3"/>
      <c r="C574" s="3"/>
      <c r="D574" s="3"/>
      <c r="E574" s="3"/>
      <c r="F574" s="3"/>
      <c r="G574" s="3"/>
      <c r="H574" s="3"/>
      <c r="I574" s="3"/>
      <c r="J574" s="3"/>
      <c r="K574" s="4"/>
      <c r="L574" s="3"/>
      <c r="M574" s="3"/>
      <c r="N574" s="4"/>
      <c r="O574" s="3"/>
      <c r="P574" s="3"/>
      <c r="Q574" s="3"/>
      <c r="R574" s="3"/>
      <c r="S574" s="3"/>
      <c r="T574" s="3"/>
      <c r="U574" s="3"/>
      <c r="V574" s="3"/>
      <c r="W574" s="3"/>
      <c r="X574" s="3"/>
      <c r="Y574" s="3"/>
      <c r="Z574" s="3"/>
      <c r="AA574" s="3"/>
      <c r="AB574" s="3"/>
      <c r="AC574" s="3"/>
    </row>
    <row r="575" spans="1:29" ht="12.75">
      <c r="A575" s="3"/>
      <c r="B575" s="3"/>
      <c r="C575" s="3"/>
      <c r="D575" s="3"/>
      <c r="E575" s="3"/>
      <c r="F575" s="3"/>
      <c r="G575" s="3"/>
      <c r="H575" s="3"/>
      <c r="I575" s="3"/>
      <c r="J575" s="3"/>
      <c r="K575" s="4"/>
      <c r="L575" s="3"/>
      <c r="M575" s="3"/>
      <c r="N575" s="4"/>
      <c r="O575" s="3"/>
      <c r="P575" s="3"/>
      <c r="Q575" s="3"/>
      <c r="R575" s="3"/>
      <c r="S575" s="3"/>
      <c r="T575" s="3"/>
      <c r="U575" s="3"/>
      <c r="V575" s="3"/>
      <c r="W575" s="3"/>
      <c r="X575" s="3"/>
      <c r="Y575" s="3"/>
      <c r="Z575" s="3"/>
      <c r="AA575" s="3"/>
      <c r="AB575" s="3"/>
      <c r="AC575" s="3"/>
    </row>
    <row r="576" spans="1:29" ht="12.75">
      <c r="A576" s="3"/>
      <c r="B576" s="3"/>
      <c r="C576" s="3"/>
      <c r="D576" s="3"/>
      <c r="E576" s="3"/>
      <c r="F576" s="3"/>
      <c r="G576" s="3"/>
      <c r="H576" s="3"/>
      <c r="I576" s="3"/>
      <c r="J576" s="3"/>
      <c r="K576" s="4"/>
      <c r="L576" s="3"/>
      <c r="M576" s="3"/>
      <c r="N576" s="4"/>
      <c r="O576" s="3"/>
      <c r="P576" s="3"/>
      <c r="Q576" s="3"/>
      <c r="R576" s="3"/>
      <c r="S576" s="3"/>
      <c r="T576" s="3"/>
      <c r="U576" s="3"/>
      <c r="V576" s="3"/>
      <c r="W576" s="3"/>
      <c r="X576" s="3"/>
      <c r="Y576" s="3"/>
      <c r="Z576" s="3"/>
      <c r="AA576" s="3"/>
      <c r="AB576" s="3"/>
      <c r="AC576" s="3"/>
    </row>
    <row r="577" spans="1:29" ht="12.75">
      <c r="A577" s="3"/>
      <c r="B577" s="3"/>
      <c r="C577" s="3"/>
      <c r="D577" s="3"/>
      <c r="E577" s="3"/>
      <c r="F577" s="3"/>
      <c r="G577" s="3"/>
      <c r="H577" s="3"/>
      <c r="I577" s="3"/>
      <c r="J577" s="3"/>
      <c r="K577" s="4"/>
      <c r="L577" s="3"/>
      <c r="M577" s="3"/>
      <c r="N577" s="4"/>
      <c r="O577" s="3"/>
      <c r="P577" s="3"/>
      <c r="Q577" s="3"/>
      <c r="R577" s="3"/>
      <c r="S577" s="3"/>
      <c r="T577" s="3"/>
      <c r="U577" s="3"/>
      <c r="V577" s="3"/>
      <c r="W577" s="3"/>
      <c r="X577" s="3"/>
      <c r="Y577" s="3"/>
      <c r="Z577" s="3"/>
      <c r="AA577" s="3"/>
      <c r="AB577" s="3"/>
      <c r="AC577" s="3"/>
    </row>
    <row r="578" spans="1:29" ht="12.75">
      <c r="A578" s="3"/>
      <c r="B578" s="3"/>
      <c r="C578" s="3"/>
      <c r="D578" s="3"/>
      <c r="E578" s="3"/>
      <c r="F578" s="3"/>
      <c r="G578" s="3"/>
      <c r="H578" s="3"/>
      <c r="I578" s="3"/>
      <c r="J578" s="3"/>
      <c r="K578" s="4"/>
      <c r="L578" s="3"/>
      <c r="M578" s="3"/>
      <c r="N578" s="4"/>
      <c r="O578" s="3"/>
      <c r="P578" s="3"/>
      <c r="Q578" s="3"/>
      <c r="R578" s="3"/>
      <c r="S578" s="3"/>
      <c r="T578" s="3"/>
      <c r="U578" s="3"/>
      <c r="V578" s="3"/>
      <c r="W578" s="3"/>
      <c r="X578" s="3"/>
      <c r="Y578" s="3"/>
      <c r="Z578" s="3"/>
      <c r="AA578" s="3"/>
      <c r="AB578" s="3"/>
      <c r="AC578" s="3"/>
    </row>
    <row r="579" spans="1:29" ht="12.75">
      <c r="A579" s="3"/>
      <c r="B579" s="3"/>
      <c r="C579" s="3"/>
      <c r="D579" s="3"/>
      <c r="E579" s="3"/>
      <c r="F579" s="3"/>
      <c r="G579" s="3"/>
      <c r="H579" s="3"/>
      <c r="I579" s="3"/>
      <c r="J579" s="3"/>
      <c r="K579" s="4"/>
      <c r="L579" s="3"/>
      <c r="M579" s="3"/>
      <c r="N579" s="4"/>
      <c r="O579" s="3"/>
      <c r="P579" s="3"/>
      <c r="Q579" s="3"/>
      <c r="R579" s="3"/>
      <c r="S579" s="3"/>
      <c r="T579" s="3"/>
      <c r="U579" s="3"/>
      <c r="V579" s="3"/>
      <c r="W579" s="3"/>
      <c r="X579" s="3"/>
      <c r="Y579" s="3"/>
      <c r="Z579" s="3"/>
      <c r="AA579" s="3"/>
      <c r="AB579" s="3"/>
      <c r="AC579" s="3"/>
    </row>
    <row r="580" spans="1:29" ht="12.75">
      <c r="A580" s="3"/>
      <c r="B580" s="3"/>
      <c r="C580" s="3"/>
      <c r="D580" s="3"/>
      <c r="E580" s="3"/>
      <c r="F580" s="3"/>
      <c r="G580" s="3"/>
      <c r="H580" s="3"/>
      <c r="I580" s="3"/>
      <c r="J580" s="3"/>
      <c r="K580" s="4"/>
      <c r="L580" s="3"/>
      <c r="M580" s="3"/>
      <c r="N580" s="4"/>
      <c r="O580" s="3"/>
      <c r="P580" s="3"/>
      <c r="Q580" s="3"/>
      <c r="R580" s="3"/>
      <c r="S580" s="3"/>
      <c r="T580" s="3"/>
      <c r="U580" s="3"/>
      <c r="V580" s="3"/>
      <c r="W580" s="3"/>
      <c r="X580" s="3"/>
      <c r="Y580" s="3"/>
      <c r="Z580" s="3"/>
      <c r="AA580" s="3"/>
      <c r="AB580" s="3"/>
      <c r="AC580" s="3"/>
    </row>
    <row r="581" spans="1:29" ht="12.75">
      <c r="A581" s="3"/>
      <c r="B581" s="3"/>
      <c r="C581" s="3"/>
      <c r="D581" s="3"/>
      <c r="E581" s="3"/>
      <c r="F581" s="3"/>
      <c r="G581" s="3"/>
      <c r="H581" s="3"/>
      <c r="I581" s="3"/>
      <c r="J581" s="3"/>
      <c r="K581" s="4"/>
      <c r="L581" s="3"/>
      <c r="M581" s="3"/>
      <c r="N581" s="4"/>
      <c r="O581" s="3"/>
      <c r="P581" s="3"/>
      <c r="Q581" s="3"/>
      <c r="R581" s="3"/>
      <c r="S581" s="3"/>
      <c r="T581" s="3"/>
      <c r="U581" s="3"/>
      <c r="V581" s="3"/>
      <c r="W581" s="3"/>
      <c r="X581" s="3"/>
      <c r="Y581" s="3"/>
      <c r="Z581" s="3"/>
      <c r="AA581" s="3"/>
      <c r="AB581" s="3"/>
      <c r="AC581" s="3"/>
    </row>
    <row r="582" spans="1:29" ht="12.75">
      <c r="A582" s="3"/>
      <c r="B582" s="3"/>
      <c r="C582" s="3"/>
      <c r="D582" s="3"/>
      <c r="E582" s="3"/>
      <c r="F582" s="3"/>
      <c r="G582" s="3"/>
      <c r="H582" s="3"/>
      <c r="I582" s="3"/>
      <c r="J582" s="3"/>
      <c r="K582" s="4"/>
      <c r="L582" s="3"/>
      <c r="M582" s="3"/>
      <c r="N582" s="4"/>
      <c r="O582" s="3"/>
      <c r="P582" s="3"/>
      <c r="Q582" s="3"/>
      <c r="R582" s="3"/>
      <c r="S582" s="3"/>
      <c r="T582" s="3"/>
      <c r="U582" s="3"/>
      <c r="V582" s="3"/>
      <c r="W582" s="3"/>
      <c r="X582" s="3"/>
      <c r="Y582" s="3"/>
      <c r="Z582" s="3"/>
      <c r="AA582" s="3"/>
      <c r="AB582" s="3"/>
      <c r="AC582" s="3"/>
    </row>
    <row r="583" spans="1:29" ht="12.75">
      <c r="A583" s="3"/>
      <c r="B583" s="3"/>
      <c r="C583" s="3"/>
      <c r="D583" s="3"/>
      <c r="E583" s="3"/>
      <c r="F583" s="3"/>
      <c r="G583" s="3"/>
      <c r="H583" s="3"/>
      <c r="I583" s="3"/>
      <c r="J583" s="3"/>
      <c r="K583" s="4"/>
      <c r="L583" s="3"/>
      <c r="M583" s="3"/>
      <c r="N583" s="4"/>
      <c r="O583" s="3"/>
      <c r="P583" s="3"/>
      <c r="Q583" s="3"/>
      <c r="R583" s="3"/>
      <c r="S583" s="3"/>
      <c r="T583" s="3"/>
      <c r="U583" s="3"/>
      <c r="V583" s="3"/>
      <c r="W583" s="3"/>
      <c r="X583" s="3"/>
      <c r="Y583" s="3"/>
      <c r="Z583" s="3"/>
      <c r="AA583" s="3"/>
      <c r="AB583" s="3"/>
      <c r="AC583" s="3"/>
    </row>
    <row r="584" spans="1:29" ht="12.75">
      <c r="A584" s="3"/>
      <c r="B584" s="3"/>
      <c r="C584" s="3"/>
      <c r="D584" s="3"/>
      <c r="E584" s="3"/>
      <c r="F584" s="3"/>
      <c r="G584" s="3"/>
      <c r="H584" s="3"/>
      <c r="I584" s="3"/>
      <c r="J584" s="3"/>
      <c r="K584" s="4"/>
      <c r="L584" s="3"/>
      <c r="M584" s="3"/>
      <c r="N584" s="4"/>
      <c r="O584" s="3"/>
      <c r="P584" s="3"/>
      <c r="Q584" s="3"/>
      <c r="R584" s="3"/>
      <c r="S584" s="3"/>
      <c r="T584" s="3"/>
      <c r="U584" s="3"/>
      <c r="V584" s="3"/>
      <c r="W584" s="3"/>
      <c r="X584" s="3"/>
      <c r="Y584" s="3"/>
      <c r="Z584" s="3"/>
      <c r="AA584" s="3"/>
      <c r="AB584" s="3"/>
      <c r="AC584" s="3"/>
    </row>
    <row r="585" spans="1:29" ht="12.75">
      <c r="A585" s="3"/>
      <c r="B585" s="3"/>
      <c r="C585" s="3"/>
      <c r="D585" s="3"/>
      <c r="E585" s="3"/>
      <c r="F585" s="3"/>
      <c r="G585" s="3"/>
      <c r="H585" s="3"/>
      <c r="I585" s="3"/>
      <c r="J585" s="3"/>
      <c r="K585" s="4"/>
      <c r="L585" s="3"/>
      <c r="M585" s="3"/>
      <c r="N585" s="4"/>
      <c r="O585" s="3"/>
      <c r="P585" s="3"/>
      <c r="Q585" s="3"/>
      <c r="R585" s="3"/>
      <c r="S585" s="3"/>
      <c r="T585" s="3"/>
      <c r="U585" s="3"/>
      <c r="V585" s="3"/>
      <c r="W585" s="3"/>
      <c r="X585" s="3"/>
      <c r="Y585" s="3"/>
      <c r="Z585" s="3"/>
      <c r="AA585" s="3"/>
      <c r="AB585" s="3"/>
      <c r="AC585" s="3"/>
    </row>
    <row r="586" spans="1:29" ht="12.75">
      <c r="A586" s="3"/>
      <c r="B586" s="3"/>
      <c r="C586" s="3"/>
      <c r="D586" s="3"/>
      <c r="E586" s="3"/>
      <c r="F586" s="3"/>
      <c r="G586" s="3"/>
      <c r="H586" s="3"/>
      <c r="I586" s="3"/>
      <c r="J586" s="3"/>
      <c r="K586" s="4"/>
      <c r="L586" s="3"/>
      <c r="M586" s="3"/>
      <c r="N586" s="4"/>
      <c r="O586" s="3"/>
      <c r="P586" s="3"/>
      <c r="Q586" s="3"/>
      <c r="R586" s="3"/>
      <c r="S586" s="3"/>
      <c r="T586" s="3"/>
      <c r="U586" s="3"/>
      <c r="V586" s="3"/>
      <c r="W586" s="3"/>
      <c r="X586" s="3"/>
      <c r="Y586" s="3"/>
      <c r="Z586" s="3"/>
      <c r="AA586" s="3"/>
      <c r="AB586" s="3"/>
      <c r="AC586" s="3"/>
    </row>
    <row r="587" spans="1:29" ht="12.75">
      <c r="A587" s="3"/>
      <c r="B587" s="3"/>
      <c r="C587" s="3"/>
      <c r="D587" s="3"/>
      <c r="E587" s="3"/>
      <c r="F587" s="3"/>
      <c r="G587" s="3"/>
      <c r="H587" s="3"/>
      <c r="I587" s="3"/>
      <c r="J587" s="3"/>
      <c r="K587" s="4"/>
      <c r="L587" s="3"/>
      <c r="M587" s="3"/>
      <c r="N587" s="4"/>
      <c r="O587" s="3"/>
      <c r="P587" s="3"/>
      <c r="Q587" s="3"/>
      <c r="R587" s="3"/>
      <c r="S587" s="3"/>
      <c r="T587" s="3"/>
      <c r="U587" s="3"/>
      <c r="V587" s="3"/>
      <c r="W587" s="3"/>
      <c r="X587" s="3"/>
      <c r="Y587" s="3"/>
      <c r="Z587" s="3"/>
      <c r="AA587" s="3"/>
      <c r="AB587" s="3"/>
      <c r="AC587" s="3"/>
    </row>
    <row r="588" spans="1:29" ht="12.75">
      <c r="A588" s="3"/>
      <c r="B588" s="3"/>
      <c r="C588" s="3"/>
      <c r="D588" s="3"/>
      <c r="E588" s="3"/>
      <c r="F588" s="3"/>
      <c r="G588" s="3"/>
      <c r="H588" s="3"/>
      <c r="I588" s="3"/>
      <c r="J588" s="3"/>
      <c r="K588" s="4"/>
      <c r="L588" s="3"/>
      <c r="M588" s="3"/>
      <c r="N588" s="4"/>
      <c r="O588" s="3"/>
      <c r="P588" s="3"/>
      <c r="Q588" s="3"/>
      <c r="R588" s="3"/>
      <c r="S588" s="3"/>
      <c r="T588" s="3"/>
      <c r="U588" s="3"/>
      <c r="V588" s="3"/>
      <c r="W588" s="3"/>
      <c r="X588" s="3"/>
      <c r="Y588" s="3"/>
      <c r="Z588" s="3"/>
      <c r="AA588" s="3"/>
      <c r="AB588" s="3"/>
      <c r="AC588" s="3"/>
    </row>
    <row r="589" spans="1:29" ht="12.75">
      <c r="A589" s="3"/>
      <c r="B589" s="3"/>
      <c r="C589" s="3"/>
      <c r="D589" s="3"/>
      <c r="E589" s="3"/>
      <c r="F589" s="3"/>
      <c r="G589" s="3"/>
      <c r="H589" s="3"/>
      <c r="I589" s="3"/>
      <c r="J589" s="3"/>
      <c r="K589" s="4"/>
      <c r="L589" s="3"/>
      <c r="M589" s="3"/>
      <c r="N589" s="4"/>
      <c r="O589" s="3"/>
      <c r="P589" s="3"/>
      <c r="Q589" s="3"/>
      <c r="R589" s="3"/>
      <c r="S589" s="3"/>
      <c r="T589" s="3"/>
      <c r="U589" s="3"/>
      <c r="V589" s="3"/>
      <c r="W589" s="3"/>
      <c r="X589" s="3"/>
      <c r="Y589" s="3"/>
      <c r="Z589" s="3"/>
      <c r="AA589" s="3"/>
      <c r="AB589" s="3"/>
      <c r="AC589" s="3"/>
    </row>
    <row r="590" spans="1:29" ht="12.75">
      <c r="A590" s="3"/>
      <c r="B590" s="3"/>
      <c r="C590" s="3"/>
      <c r="D590" s="3"/>
      <c r="E590" s="3"/>
      <c r="F590" s="3"/>
      <c r="G590" s="3"/>
      <c r="H590" s="3"/>
      <c r="I590" s="3"/>
      <c r="J590" s="3"/>
      <c r="K590" s="4"/>
      <c r="L590" s="3"/>
      <c r="M590" s="3"/>
      <c r="N590" s="4"/>
      <c r="O590" s="3"/>
      <c r="P590" s="3"/>
      <c r="Q590" s="3"/>
      <c r="R590" s="3"/>
      <c r="S590" s="3"/>
      <c r="T590" s="3"/>
      <c r="U590" s="3"/>
      <c r="V590" s="3"/>
      <c r="W590" s="3"/>
      <c r="X590" s="3"/>
      <c r="Y590" s="3"/>
      <c r="Z590" s="3"/>
      <c r="AA590" s="3"/>
      <c r="AB590" s="3"/>
      <c r="AC590" s="3"/>
    </row>
    <row r="591" spans="1:29" ht="12.75">
      <c r="A591" s="3"/>
      <c r="B591" s="3"/>
      <c r="C591" s="3"/>
      <c r="D591" s="3"/>
      <c r="E591" s="3"/>
      <c r="F591" s="3"/>
      <c r="G591" s="3"/>
      <c r="H591" s="3"/>
      <c r="I591" s="3"/>
      <c r="J591" s="3"/>
      <c r="K591" s="4"/>
      <c r="L591" s="3"/>
      <c r="M591" s="3"/>
      <c r="N591" s="4"/>
      <c r="O591" s="3"/>
      <c r="P591" s="3"/>
      <c r="Q591" s="3"/>
      <c r="R591" s="3"/>
      <c r="S591" s="3"/>
      <c r="T591" s="3"/>
      <c r="U591" s="3"/>
      <c r="V591" s="3"/>
      <c r="W591" s="3"/>
      <c r="X591" s="3"/>
      <c r="Y591" s="3"/>
      <c r="Z591" s="3"/>
      <c r="AA591" s="3"/>
      <c r="AB591" s="3"/>
      <c r="AC591" s="3"/>
    </row>
    <row r="592" spans="1:29" ht="12.75">
      <c r="A592" s="3"/>
      <c r="B592" s="3"/>
      <c r="C592" s="3"/>
      <c r="D592" s="3"/>
      <c r="E592" s="3"/>
      <c r="F592" s="3"/>
      <c r="G592" s="3"/>
      <c r="H592" s="3"/>
      <c r="I592" s="3"/>
      <c r="J592" s="3"/>
      <c r="K592" s="4"/>
      <c r="L592" s="3"/>
      <c r="M592" s="3"/>
      <c r="N592" s="4"/>
      <c r="O592" s="3"/>
      <c r="P592" s="3"/>
      <c r="Q592" s="3"/>
      <c r="R592" s="3"/>
      <c r="S592" s="3"/>
      <c r="T592" s="3"/>
      <c r="U592" s="3"/>
      <c r="V592" s="3"/>
      <c r="W592" s="3"/>
      <c r="X592" s="3"/>
      <c r="Y592" s="3"/>
      <c r="Z592" s="3"/>
      <c r="AA592" s="3"/>
      <c r="AB592" s="3"/>
      <c r="AC592" s="3"/>
    </row>
    <row r="593" spans="1:29" ht="12.75">
      <c r="A593" s="3"/>
      <c r="B593" s="3"/>
      <c r="C593" s="3"/>
      <c r="D593" s="3"/>
      <c r="E593" s="3"/>
      <c r="F593" s="3"/>
      <c r="G593" s="3"/>
      <c r="H593" s="3"/>
      <c r="I593" s="3"/>
      <c r="J593" s="3"/>
      <c r="K593" s="4"/>
      <c r="L593" s="3"/>
      <c r="M593" s="3"/>
      <c r="N593" s="4"/>
      <c r="O593" s="3"/>
      <c r="P593" s="3"/>
      <c r="Q593" s="3"/>
      <c r="R593" s="3"/>
      <c r="S593" s="3"/>
      <c r="T593" s="3"/>
      <c r="U593" s="3"/>
      <c r="V593" s="3"/>
      <c r="W593" s="3"/>
      <c r="X593" s="3"/>
      <c r="Y593" s="3"/>
      <c r="Z593" s="3"/>
      <c r="AA593" s="3"/>
      <c r="AB593" s="3"/>
      <c r="AC593" s="3"/>
    </row>
    <row r="594" spans="1:29" ht="12.75">
      <c r="A594" s="3"/>
      <c r="B594" s="3"/>
      <c r="C594" s="3"/>
      <c r="D594" s="3"/>
      <c r="E594" s="3"/>
      <c r="F594" s="3"/>
      <c r="G594" s="3"/>
      <c r="H594" s="3"/>
      <c r="I594" s="3"/>
      <c r="J594" s="3"/>
      <c r="K594" s="4"/>
      <c r="L594" s="3"/>
      <c r="M594" s="3"/>
      <c r="N594" s="4"/>
      <c r="O594" s="3"/>
      <c r="P594" s="3"/>
      <c r="Q594" s="3"/>
      <c r="R594" s="3"/>
      <c r="S594" s="3"/>
      <c r="T594" s="3"/>
      <c r="U594" s="3"/>
      <c r="V594" s="3"/>
      <c r="W594" s="3"/>
      <c r="X594" s="3"/>
      <c r="Y594" s="3"/>
      <c r="Z594" s="3"/>
      <c r="AA594" s="3"/>
      <c r="AB594" s="3"/>
      <c r="AC594" s="3"/>
    </row>
    <row r="595" spans="1:29" ht="12.75">
      <c r="A595" s="3"/>
      <c r="B595" s="3"/>
      <c r="C595" s="3"/>
      <c r="D595" s="3"/>
      <c r="E595" s="3"/>
      <c r="F595" s="3"/>
      <c r="G595" s="3"/>
      <c r="H595" s="3"/>
      <c r="I595" s="3"/>
      <c r="J595" s="3"/>
      <c r="K595" s="4"/>
      <c r="L595" s="3"/>
      <c r="M595" s="3"/>
      <c r="N595" s="4"/>
      <c r="O595" s="3"/>
      <c r="P595" s="3"/>
      <c r="Q595" s="3"/>
      <c r="R595" s="3"/>
      <c r="S595" s="3"/>
      <c r="T595" s="3"/>
      <c r="U595" s="3"/>
      <c r="V595" s="3"/>
      <c r="W595" s="3"/>
      <c r="X595" s="3"/>
      <c r="Y595" s="3"/>
      <c r="Z595" s="3"/>
      <c r="AA595" s="3"/>
      <c r="AB595" s="3"/>
      <c r="AC595" s="3"/>
    </row>
    <row r="596" spans="1:29" ht="12.75">
      <c r="A596" s="3"/>
      <c r="B596" s="3"/>
      <c r="C596" s="3"/>
      <c r="D596" s="3"/>
      <c r="E596" s="3"/>
      <c r="F596" s="3"/>
      <c r="G596" s="3"/>
      <c r="H596" s="3"/>
      <c r="I596" s="3"/>
      <c r="J596" s="3"/>
      <c r="K596" s="4"/>
      <c r="L596" s="3"/>
      <c r="M596" s="3"/>
      <c r="N596" s="4"/>
      <c r="O596" s="3"/>
      <c r="P596" s="3"/>
      <c r="Q596" s="3"/>
      <c r="R596" s="3"/>
      <c r="S596" s="3"/>
      <c r="T596" s="3"/>
      <c r="U596" s="3"/>
      <c r="V596" s="3"/>
      <c r="W596" s="3"/>
      <c r="X596" s="3"/>
      <c r="Y596" s="3"/>
      <c r="Z596" s="3"/>
      <c r="AA596" s="3"/>
      <c r="AB596" s="3"/>
      <c r="AC596" s="3"/>
    </row>
    <row r="597" spans="1:29" ht="12.75">
      <c r="A597" s="3"/>
      <c r="B597" s="3"/>
      <c r="C597" s="3"/>
      <c r="D597" s="3"/>
      <c r="E597" s="3"/>
      <c r="F597" s="3"/>
      <c r="G597" s="3"/>
      <c r="H597" s="3"/>
      <c r="I597" s="3"/>
      <c r="J597" s="3"/>
      <c r="K597" s="4"/>
      <c r="L597" s="3"/>
      <c r="M597" s="3"/>
      <c r="N597" s="4"/>
      <c r="O597" s="3"/>
      <c r="P597" s="3"/>
      <c r="Q597" s="3"/>
      <c r="R597" s="3"/>
      <c r="S597" s="3"/>
      <c r="T597" s="3"/>
      <c r="U597" s="3"/>
      <c r="V597" s="3"/>
      <c r="W597" s="3"/>
      <c r="X597" s="3"/>
      <c r="Y597" s="3"/>
      <c r="Z597" s="3"/>
      <c r="AA597" s="3"/>
      <c r="AB597" s="3"/>
      <c r="AC597" s="3"/>
    </row>
    <row r="598" spans="1:29" ht="12.75">
      <c r="A598" s="3"/>
      <c r="B598" s="3"/>
      <c r="C598" s="3"/>
      <c r="D598" s="3"/>
      <c r="E598" s="3"/>
      <c r="F598" s="3"/>
      <c r="G598" s="3"/>
      <c r="H598" s="3"/>
      <c r="I598" s="3"/>
      <c r="J598" s="3"/>
      <c r="K598" s="4"/>
      <c r="L598" s="3"/>
      <c r="M598" s="3"/>
      <c r="N598" s="4"/>
      <c r="O598" s="3"/>
      <c r="P598" s="3"/>
      <c r="Q598" s="3"/>
      <c r="R598" s="3"/>
      <c r="S598" s="3"/>
      <c r="T598" s="3"/>
      <c r="U598" s="3"/>
      <c r="V598" s="3"/>
      <c r="W598" s="3"/>
      <c r="X598" s="3"/>
      <c r="Y598" s="3"/>
      <c r="Z598" s="3"/>
      <c r="AA598" s="3"/>
      <c r="AB598" s="3"/>
      <c r="AC598" s="3"/>
    </row>
    <row r="599" spans="1:29" ht="12.75">
      <c r="A599" s="3"/>
      <c r="B599" s="3"/>
      <c r="C599" s="3"/>
      <c r="D599" s="3"/>
      <c r="E599" s="3"/>
      <c r="F599" s="3"/>
      <c r="G599" s="3"/>
      <c r="H599" s="3"/>
      <c r="I599" s="3"/>
      <c r="J599" s="3"/>
      <c r="K599" s="4"/>
      <c r="L599" s="3"/>
      <c r="M599" s="3"/>
      <c r="N599" s="4"/>
      <c r="O599" s="3"/>
      <c r="P599" s="3"/>
      <c r="Q599" s="3"/>
      <c r="R599" s="3"/>
      <c r="S599" s="3"/>
      <c r="T599" s="3"/>
      <c r="U599" s="3"/>
      <c r="V599" s="3"/>
      <c r="W599" s="3"/>
      <c r="X599" s="3"/>
      <c r="Y599" s="3"/>
      <c r="Z599" s="3"/>
      <c r="AA599" s="3"/>
      <c r="AB599" s="3"/>
      <c r="AC599" s="3"/>
    </row>
    <row r="600" spans="1:29" ht="12.75">
      <c r="A600" s="3"/>
      <c r="B600" s="3"/>
      <c r="C600" s="3"/>
      <c r="D600" s="3"/>
      <c r="E600" s="3"/>
      <c r="F600" s="3"/>
      <c r="G600" s="3"/>
      <c r="H600" s="3"/>
      <c r="I600" s="3"/>
      <c r="J600" s="3"/>
      <c r="K600" s="4"/>
      <c r="L600" s="3"/>
      <c r="M600" s="3"/>
      <c r="N600" s="4"/>
      <c r="O600" s="3"/>
      <c r="P600" s="3"/>
      <c r="Q600" s="3"/>
      <c r="R600" s="3"/>
      <c r="S600" s="3"/>
      <c r="T600" s="3"/>
      <c r="U600" s="3"/>
      <c r="V600" s="3"/>
      <c r="W600" s="3"/>
      <c r="X600" s="3"/>
      <c r="Y600" s="3"/>
      <c r="Z600" s="3"/>
      <c r="AA600" s="3"/>
      <c r="AB600" s="3"/>
      <c r="AC600" s="3"/>
    </row>
    <row r="601" spans="1:29" ht="12.75">
      <c r="A601" s="3"/>
      <c r="B601" s="3"/>
      <c r="C601" s="3"/>
      <c r="D601" s="3"/>
      <c r="E601" s="3"/>
      <c r="F601" s="3"/>
      <c r="G601" s="3"/>
      <c r="H601" s="3"/>
      <c r="I601" s="3"/>
      <c r="J601" s="3"/>
      <c r="K601" s="4"/>
      <c r="L601" s="3"/>
      <c r="M601" s="3"/>
      <c r="N601" s="4"/>
      <c r="O601" s="3"/>
      <c r="P601" s="3"/>
      <c r="Q601" s="3"/>
      <c r="R601" s="3"/>
      <c r="S601" s="3"/>
      <c r="T601" s="3"/>
      <c r="U601" s="3"/>
      <c r="V601" s="3"/>
      <c r="W601" s="3"/>
      <c r="X601" s="3"/>
      <c r="Y601" s="3"/>
      <c r="Z601" s="3"/>
      <c r="AA601" s="3"/>
      <c r="AB601" s="3"/>
      <c r="AC601" s="3"/>
    </row>
    <row r="602" spans="1:29" ht="12.75">
      <c r="A602" s="3"/>
      <c r="B602" s="3"/>
      <c r="C602" s="3"/>
      <c r="D602" s="3"/>
      <c r="E602" s="3"/>
      <c r="F602" s="3"/>
      <c r="G602" s="3"/>
      <c r="H602" s="3"/>
      <c r="I602" s="3"/>
      <c r="J602" s="3"/>
      <c r="K602" s="4"/>
      <c r="L602" s="3"/>
      <c r="M602" s="3"/>
      <c r="N602" s="4"/>
      <c r="O602" s="3"/>
      <c r="P602" s="3"/>
      <c r="Q602" s="3"/>
      <c r="R602" s="3"/>
      <c r="S602" s="3"/>
      <c r="T602" s="3"/>
      <c r="U602" s="3"/>
      <c r="V602" s="3"/>
      <c r="W602" s="3"/>
      <c r="X602" s="3"/>
      <c r="Y602" s="3"/>
      <c r="Z602" s="3"/>
      <c r="AA602" s="3"/>
      <c r="AB602" s="3"/>
      <c r="AC602" s="3"/>
    </row>
    <row r="603" spans="1:29" ht="12.75">
      <c r="A603" s="3"/>
      <c r="B603" s="3"/>
      <c r="C603" s="3"/>
      <c r="D603" s="3"/>
      <c r="E603" s="3"/>
      <c r="F603" s="3"/>
      <c r="G603" s="3"/>
      <c r="H603" s="3"/>
      <c r="I603" s="3"/>
      <c r="J603" s="3"/>
      <c r="K603" s="4"/>
      <c r="L603" s="3"/>
      <c r="M603" s="3"/>
      <c r="N603" s="4"/>
      <c r="O603" s="3"/>
      <c r="P603" s="3"/>
      <c r="Q603" s="3"/>
      <c r="R603" s="3"/>
      <c r="S603" s="3"/>
      <c r="T603" s="3"/>
      <c r="U603" s="3"/>
      <c r="V603" s="3"/>
      <c r="W603" s="3"/>
      <c r="X603" s="3"/>
      <c r="Y603" s="3"/>
      <c r="Z603" s="3"/>
      <c r="AA603" s="3"/>
      <c r="AB603" s="3"/>
      <c r="AC603" s="3"/>
    </row>
    <row r="604" spans="1:29" ht="12.75">
      <c r="A604" s="3"/>
      <c r="B604" s="3"/>
      <c r="C604" s="3"/>
      <c r="D604" s="3"/>
      <c r="E604" s="3"/>
      <c r="F604" s="3"/>
      <c r="G604" s="3"/>
      <c r="H604" s="3"/>
      <c r="I604" s="3"/>
      <c r="J604" s="3"/>
      <c r="K604" s="4"/>
      <c r="L604" s="3"/>
      <c r="M604" s="3"/>
      <c r="N604" s="4"/>
      <c r="O604" s="3"/>
      <c r="P604" s="3"/>
      <c r="Q604" s="3"/>
      <c r="R604" s="3"/>
      <c r="S604" s="3"/>
      <c r="T604" s="3"/>
      <c r="U604" s="3"/>
      <c r="V604" s="3"/>
      <c r="W604" s="3"/>
      <c r="X604" s="3"/>
      <c r="Y604" s="3"/>
      <c r="Z604" s="3"/>
      <c r="AA604" s="3"/>
      <c r="AB604" s="3"/>
      <c r="AC604" s="3"/>
    </row>
    <row r="605" spans="1:29" ht="12.75">
      <c r="A605" s="3"/>
      <c r="B605" s="3"/>
      <c r="C605" s="3"/>
      <c r="D605" s="3"/>
      <c r="E605" s="3"/>
      <c r="F605" s="3"/>
      <c r="G605" s="3"/>
      <c r="H605" s="3"/>
      <c r="I605" s="3"/>
      <c r="J605" s="3"/>
      <c r="K605" s="4"/>
      <c r="L605" s="3"/>
      <c r="M605" s="3"/>
      <c r="N605" s="4"/>
      <c r="O605" s="3"/>
      <c r="P605" s="3"/>
      <c r="Q605" s="3"/>
      <c r="R605" s="3"/>
      <c r="S605" s="3"/>
      <c r="T605" s="3"/>
      <c r="U605" s="3"/>
      <c r="V605" s="3"/>
      <c r="W605" s="3"/>
      <c r="X605" s="3"/>
      <c r="Y605" s="3"/>
      <c r="Z605" s="3"/>
      <c r="AA605" s="3"/>
      <c r="AB605" s="3"/>
      <c r="AC605" s="3"/>
    </row>
    <row r="606" spans="1:29" ht="12.75">
      <c r="A606" s="3"/>
      <c r="B606" s="3"/>
      <c r="C606" s="3"/>
      <c r="D606" s="3"/>
      <c r="E606" s="3"/>
      <c r="F606" s="3"/>
      <c r="G606" s="3"/>
      <c r="H606" s="3"/>
      <c r="I606" s="3"/>
      <c r="J606" s="3"/>
      <c r="K606" s="4"/>
      <c r="L606" s="3"/>
      <c r="M606" s="3"/>
      <c r="N606" s="4"/>
      <c r="O606" s="3"/>
      <c r="P606" s="3"/>
      <c r="Q606" s="3"/>
      <c r="R606" s="3"/>
      <c r="S606" s="3"/>
      <c r="T606" s="3"/>
      <c r="U606" s="3"/>
      <c r="V606" s="3"/>
      <c r="W606" s="3"/>
      <c r="X606" s="3"/>
      <c r="Y606" s="3"/>
      <c r="Z606" s="3"/>
      <c r="AA606" s="3"/>
      <c r="AB606" s="3"/>
      <c r="AC606" s="3"/>
    </row>
    <row r="607" spans="1:29" ht="12.75">
      <c r="A607" s="3"/>
      <c r="B607" s="3"/>
      <c r="C607" s="3"/>
      <c r="D607" s="3"/>
      <c r="E607" s="3"/>
      <c r="F607" s="3"/>
      <c r="G607" s="3"/>
      <c r="H607" s="3"/>
      <c r="I607" s="3"/>
      <c r="J607" s="3"/>
      <c r="K607" s="4"/>
      <c r="L607" s="3"/>
      <c r="M607" s="3"/>
      <c r="N607" s="4"/>
      <c r="O607" s="3"/>
      <c r="P607" s="3"/>
      <c r="Q607" s="3"/>
      <c r="R607" s="3"/>
      <c r="S607" s="3"/>
      <c r="T607" s="3"/>
      <c r="U607" s="3"/>
      <c r="V607" s="3"/>
      <c r="W607" s="3"/>
      <c r="X607" s="3"/>
      <c r="Y607" s="3"/>
      <c r="Z607" s="3"/>
      <c r="AA607" s="3"/>
      <c r="AB607" s="3"/>
      <c r="AC607" s="3"/>
    </row>
    <row r="608" spans="1:29" ht="12.75">
      <c r="A608" s="3"/>
      <c r="B608" s="3"/>
      <c r="C608" s="3"/>
      <c r="D608" s="3"/>
      <c r="E608" s="3"/>
      <c r="F608" s="3"/>
      <c r="G608" s="3"/>
      <c r="H608" s="3"/>
      <c r="I608" s="3"/>
      <c r="J608" s="3"/>
      <c r="K608" s="4"/>
      <c r="L608" s="3"/>
      <c r="M608" s="3"/>
      <c r="N608" s="4"/>
      <c r="O608" s="3"/>
      <c r="P608" s="3"/>
      <c r="Q608" s="3"/>
      <c r="R608" s="3"/>
      <c r="S608" s="3"/>
      <c r="T608" s="3"/>
      <c r="U608" s="3"/>
      <c r="V608" s="3"/>
      <c r="W608" s="3"/>
      <c r="X608" s="3"/>
      <c r="Y608" s="3"/>
      <c r="Z608" s="3"/>
      <c r="AA608" s="3"/>
      <c r="AB608" s="3"/>
      <c r="AC608" s="3"/>
    </row>
    <row r="609" spans="1:29" ht="12.75">
      <c r="A609" s="3"/>
      <c r="B609" s="3"/>
      <c r="C609" s="3"/>
      <c r="D609" s="3"/>
      <c r="E609" s="3"/>
      <c r="F609" s="3"/>
      <c r="G609" s="3"/>
      <c r="H609" s="3"/>
      <c r="I609" s="3"/>
      <c r="J609" s="3"/>
      <c r="K609" s="4"/>
      <c r="L609" s="3"/>
      <c r="M609" s="3"/>
      <c r="N609" s="4"/>
      <c r="O609" s="3"/>
      <c r="P609" s="3"/>
      <c r="Q609" s="3"/>
      <c r="R609" s="3"/>
      <c r="S609" s="3"/>
      <c r="T609" s="3"/>
      <c r="U609" s="3"/>
      <c r="V609" s="3"/>
      <c r="W609" s="3"/>
      <c r="X609" s="3"/>
      <c r="Y609" s="3"/>
      <c r="Z609" s="3"/>
      <c r="AA609" s="3"/>
      <c r="AB609" s="3"/>
      <c r="AC609" s="3"/>
    </row>
    <row r="610" spans="1:29" ht="12.75">
      <c r="A610" s="3"/>
      <c r="B610" s="3"/>
      <c r="C610" s="3"/>
      <c r="D610" s="3"/>
      <c r="E610" s="3"/>
      <c r="F610" s="3"/>
      <c r="G610" s="3"/>
      <c r="H610" s="3"/>
      <c r="I610" s="3"/>
      <c r="J610" s="3"/>
      <c r="K610" s="4"/>
      <c r="L610" s="3"/>
      <c r="M610" s="3"/>
      <c r="N610" s="4"/>
      <c r="O610" s="3"/>
      <c r="P610" s="3"/>
      <c r="Q610" s="3"/>
      <c r="R610" s="3"/>
      <c r="S610" s="3"/>
      <c r="T610" s="3"/>
      <c r="U610" s="3"/>
      <c r="V610" s="3"/>
      <c r="W610" s="3"/>
      <c r="X610" s="3"/>
      <c r="Y610" s="3"/>
      <c r="Z610" s="3"/>
      <c r="AA610" s="3"/>
      <c r="AB610" s="3"/>
      <c r="AC610" s="3"/>
    </row>
    <row r="611" spans="1:29" ht="12.75">
      <c r="A611" s="3"/>
      <c r="B611" s="3"/>
      <c r="C611" s="3"/>
      <c r="D611" s="3"/>
      <c r="E611" s="3"/>
      <c r="F611" s="3"/>
      <c r="G611" s="3"/>
      <c r="H611" s="3"/>
      <c r="I611" s="3"/>
      <c r="J611" s="3"/>
      <c r="K611" s="4"/>
      <c r="L611" s="3"/>
      <c r="M611" s="3"/>
      <c r="N611" s="4"/>
      <c r="O611" s="3"/>
      <c r="P611" s="3"/>
      <c r="Q611" s="3"/>
      <c r="R611" s="3"/>
      <c r="S611" s="3"/>
      <c r="T611" s="3"/>
      <c r="U611" s="3"/>
      <c r="V611" s="3"/>
      <c r="W611" s="3"/>
      <c r="X611" s="3"/>
      <c r="Y611" s="3"/>
      <c r="Z611" s="3"/>
      <c r="AA611" s="3"/>
      <c r="AB611" s="3"/>
      <c r="AC611" s="3"/>
    </row>
    <row r="612" spans="1:29" ht="12.75">
      <c r="A612" s="3"/>
      <c r="B612" s="3"/>
      <c r="C612" s="3"/>
      <c r="D612" s="3"/>
      <c r="E612" s="3"/>
      <c r="F612" s="3"/>
      <c r="G612" s="3"/>
      <c r="H612" s="3"/>
      <c r="I612" s="3"/>
      <c r="J612" s="3"/>
      <c r="K612" s="4"/>
      <c r="L612" s="3"/>
      <c r="M612" s="3"/>
      <c r="N612" s="4"/>
      <c r="O612" s="3"/>
      <c r="P612" s="3"/>
      <c r="Q612" s="3"/>
      <c r="R612" s="3"/>
      <c r="S612" s="3"/>
      <c r="T612" s="3"/>
      <c r="U612" s="3"/>
      <c r="V612" s="3"/>
      <c r="W612" s="3"/>
      <c r="X612" s="3"/>
      <c r="Y612" s="3"/>
      <c r="Z612" s="3"/>
      <c r="AA612" s="3"/>
      <c r="AB612" s="3"/>
      <c r="AC612" s="3"/>
    </row>
    <row r="613" spans="1:29" ht="12.75">
      <c r="A613" s="3"/>
      <c r="B613" s="3"/>
      <c r="C613" s="3"/>
      <c r="D613" s="3"/>
      <c r="E613" s="3"/>
      <c r="F613" s="3"/>
      <c r="G613" s="3"/>
      <c r="H613" s="3"/>
      <c r="I613" s="3"/>
      <c r="J613" s="3"/>
      <c r="K613" s="4"/>
      <c r="L613" s="3"/>
      <c r="M613" s="3"/>
      <c r="N613" s="4"/>
      <c r="O613" s="3"/>
      <c r="P613" s="3"/>
      <c r="Q613" s="3"/>
      <c r="R613" s="3"/>
      <c r="S613" s="3"/>
      <c r="T613" s="3"/>
      <c r="U613" s="3"/>
      <c r="V613" s="3"/>
      <c r="W613" s="3"/>
      <c r="X613" s="3"/>
      <c r="Y613" s="3"/>
      <c r="Z613" s="3"/>
      <c r="AA613" s="3"/>
      <c r="AB613" s="3"/>
      <c r="AC613" s="3"/>
    </row>
    <row r="614" spans="1:29" ht="12.75">
      <c r="A614" s="3"/>
      <c r="B614" s="3"/>
      <c r="C614" s="3"/>
      <c r="D614" s="3"/>
      <c r="E614" s="3"/>
      <c r="F614" s="3"/>
      <c r="G614" s="3"/>
      <c r="H614" s="3"/>
      <c r="I614" s="3"/>
      <c r="J614" s="3"/>
      <c r="K614" s="4"/>
      <c r="L614" s="3"/>
      <c r="M614" s="3"/>
      <c r="N614" s="4"/>
      <c r="O614" s="3"/>
      <c r="P614" s="3"/>
      <c r="Q614" s="3"/>
      <c r="R614" s="3"/>
      <c r="S614" s="3"/>
      <c r="T614" s="3"/>
      <c r="U614" s="3"/>
      <c r="V614" s="3"/>
      <c r="W614" s="3"/>
      <c r="X614" s="3"/>
      <c r="Y614" s="3"/>
      <c r="Z614" s="3"/>
      <c r="AA614" s="3"/>
      <c r="AB614" s="3"/>
      <c r="AC614" s="3"/>
    </row>
    <row r="615" spans="1:29" ht="12.75">
      <c r="A615" s="3"/>
      <c r="B615" s="3"/>
      <c r="C615" s="3"/>
      <c r="D615" s="3"/>
      <c r="E615" s="3"/>
      <c r="F615" s="3"/>
      <c r="G615" s="3"/>
      <c r="H615" s="3"/>
      <c r="I615" s="3"/>
      <c r="J615" s="3"/>
      <c r="K615" s="4"/>
      <c r="L615" s="3"/>
      <c r="M615" s="3"/>
      <c r="N615" s="4"/>
      <c r="O615" s="3"/>
      <c r="P615" s="3"/>
      <c r="Q615" s="3"/>
      <c r="R615" s="3"/>
      <c r="S615" s="3"/>
      <c r="T615" s="3"/>
      <c r="U615" s="3"/>
      <c r="V615" s="3"/>
      <c r="W615" s="3"/>
      <c r="X615" s="3"/>
      <c r="Y615" s="3"/>
      <c r="Z615" s="3"/>
      <c r="AA615" s="3"/>
      <c r="AB615" s="3"/>
      <c r="AC615" s="3"/>
    </row>
    <row r="616" spans="1:29" ht="12.75">
      <c r="A616" s="3"/>
      <c r="B616" s="3"/>
      <c r="C616" s="3"/>
      <c r="D616" s="3"/>
      <c r="E616" s="3"/>
      <c r="F616" s="3"/>
      <c r="G616" s="3"/>
      <c r="H616" s="3"/>
      <c r="I616" s="3"/>
      <c r="J616" s="3"/>
      <c r="K616" s="4"/>
      <c r="L616" s="3"/>
      <c r="M616" s="3"/>
      <c r="N616" s="4"/>
      <c r="O616" s="3"/>
      <c r="P616" s="3"/>
      <c r="Q616" s="3"/>
      <c r="R616" s="3"/>
      <c r="S616" s="3"/>
      <c r="T616" s="3"/>
      <c r="U616" s="3"/>
      <c r="V616" s="3"/>
      <c r="W616" s="3"/>
      <c r="X616" s="3"/>
      <c r="Y616" s="3"/>
      <c r="Z616" s="3"/>
      <c r="AA616" s="3"/>
      <c r="AB616" s="3"/>
      <c r="AC616" s="3"/>
    </row>
    <row r="617" spans="1:29" ht="12.75">
      <c r="A617" s="3"/>
      <c r="B617" s="3"/>
      <c r="C617" s="3"/>
      <c r="D617" s="3"/>
      <c r="E617" s="3"/>
      <c r="F617" s="3"/>
      <c r="G617" s="3"/>
      <c r="H617" s="3"/>
      <c r="I617" s="3"/>
      <c r="J617" s="3"/>
      <c r="K617" s="4"/>
      <c r="L617" s="3"/>
      <c r="M617" s="3"/>
      <c r="N617" s="4"/>
      <c r="O617" s="3"/>
      <c r="P617" s="3"/>
      <c r="Q617" s="3"/>
      <c r="R617" s="3"/>
      <c r="S617" s="3"/>
      <c r="T617" s="3"/>
      <c r="U617" s="3"/>
      <c r="V617" s="3"/>
      <c r="W617" s="3"/>
      <c r="X617" s="3"/>
      <c r="Y617" s="3"/>
      <c r="Z617" s="3"/>
      <c r="AA617" s="3"/>
      <c r="AB617" s="3"/>
      <c r="AC617" s="3"/>
    </row>
    <row r="618" spans="1:29" ht="12.75">
      <c r="A618" s="3"/>
      <c r="B618" s="3"/>
      <c r="C618" s="3"/>
      <c r="D618" s="3"/>
      <c r="E618" s="3"/>
      <c r="F618" s="3"/>
      <c r="G618" s="3"/>
      <c r="H618" s="3"/>
      <c r="I618" s="3"/>
      <c r="J618" s="3"/>
      <c r="K618" s="4"/>
      <c r="L618" s="3"/>
      <c r="M618" s="3"/>
      <c r="N618" s="4"/>
      <c r="O618" s="3"/>
      <c r="P618" s="3"/>
      <c r="Q618" s="3"/>
      <c r="R618" s="3"/>
      <c r="S618" s="3"/>
      <c r="T618" s="3"/>
      <c r="U618" s="3"/>
      <c r="V618" s="3"/>
      <c r="W618" s="3"/>
      <c r="X618" s="3"/>
      <c r="Y618" s="3"/>
      <c r="Z618" s="3"/>
      <c r="AA618" s="3"/>
      <c r="AB618" s="3"/>
      <c r="AC618" s="3"/>
    </row>
    <row r="619" spans="1:29" ht="12.75">
      <c r="A619" s="3"/>
      <c r="B619" s="3"/>
      <c r="C619" s="3"/>
      <c r="D619" s="3"/>
      <c r="E619" s="3"/>
      <c r="F619" s="3"/>
      <c r="G619" s="3"/>
      <c r="H619" s="3"/>
      <c r="I619" s="3"/>
      <c r="J619" s="3"/>
      <c r="K619" s="4"/>
      <c r="L619" s="3"/>
      <c r="M619" s="3"/>
      <c r="N619" s="4"/>
      <c r="O619" s="3"/>
      <c r="P619" s="3"/>
      <c r="Q619" s="3"/>
      <c r="R619" s="3"/>
      <c r="S619" s="3"/>
      <c r="T619" s="3"/>
      <c r="U619" s="3"/>
      <c r="V619" s="3"/>
      <c r="W619" s="3"/>
      <c r="X619" s="3"/>
      <c r="Y619" s="3"/>
      <c r="Z619" s="3"/>
      <c r="AA619" s="3"/>
      <c r="AB619" s="3"/>
      <c r="AC619" s="3"/>
    </row>
    <row r="620" spans="1:29" ht="12.75">
      <c r="A620" s="3"/>
      <c r="B620" s="3"/>
      <c r="C620" s="3"/>
      <c r="D620" s="3"/>
      <c r="E620" s="3"/>
      <c r="F620" s="3"/>
      <c r="G620" s="3"/>
      <c r="H620" s="3"/>
      <c r="I620" s="3"/>
      <c r="J620" s="3"/>
      <c r="K620" s="4"/>
      <c r="L620" s="3"/>
      <c r="M620" s="3"/>
      <c r="N620" s="4"/>
      <c r="O620" s="3"/>
      <c r="P620" s="3"/>
      <c r="Q620" s="3"/>
      <c r="R620" s="3"/>
      <c r="S620" s="3"/>
      <c r="T620" s="3"/>
      <c r="U620" s="3"/>
      <c r="V620" s="3"/>
      <c r="W620" s="3"/>
      <c r="X620" s="3"/>
      <c r="Y620" s="3"/>
      <c r="Z620" s="3"/>
      <c r="AA620" s="3"/>
      <c r="AB620" s="3"/>
      <c r="AC620" s="3"/>
    </row>
    <row r="621" spans="1:29" ht="12.75">
      <c r="A621" s="3"/>
      <c r="B621" s="3"/>
      <c r="C621" s="3"/>
      <c r="D621" s="3"/>
      <c r="E621" s="3"/>
      <c r="F621" s="3"/>
      <c r="G621" s="3"/>
      <c r="H621" s="3"/>
      <c r="I621" s="3"/>
      <c r="J621" s="3"/>
      <c r="K621" s="4"/>
      <c r="L621" s="3"/>
      <c r="M621" s="3"/>
      <c r="N621" s="4"/>
      <c r="O621" s="3"/>
      <c r="P621" s="3"/>
      <c r="Q621" s="3"/>
      <c r="R621" s="3"/>
      <c r="S621" s="3"/>
      <c r="T621" s="3"/>
      <c r="U621" s="3"/>
      <c r="V621" s="3"/>
      <c r="W621" s="3"/>
      <c r="X621" s="3"/>
      <c r="Y621" s="3"/>
      <c r="Z621" s="3"/>
      <c r="AA621" s="3"/>
      <c r="AB621" s="3"/>
      <c r="AC621" s="3"/>
    </row>
    <row r="622" spans="1:29" ht="12.75">
      <c r="A622" s="3"/>
      <c r="B622" s="3"/>
      <c r="C622" s="3"/>
      <c r="D622" s="3"/>
      <c r="E622" s="3"/>
      <c r="F622" s="3"/>
      <c r="G622" s="3"/>
      <c r="H622" s="3"/>
      <c r="I622" s="3"/>
      <c r="J622" s="3"/>
      <c r="K622" s="4"/>
      <c r="L622" s="3"/>
      <c r="M622" s="3"/>
      <c r="N622" s="4"/>
      <c r="O622" s="3"/>
      <c r="P622" s="3"/>
      <c r="Q622" s="3"/>
      <c r="R622" s="3"/>
      <c r="S622" s="3"/>
      <c r="T622" s="3"/>
      <c r="U622" s="3"/>
      <c r="V622" s="3"/>
      <c r="W622" s="3"/>
      <c r="X622" s="3"/>
      <c r="Y622" s="3"/>
      <c r="Z622" s="3"/>
      <c r="AA622" s="3"/>
      <c r="AB622" s="3"/>
      <c r="AC622" s="3"/>
    </row>
    <row r="623" spans="1:29" ht="12.75">
      <c r="A623" s="3"/>
      <c r="B623" s="3"/>
      <c r="C623" s="3"/>
      <c r="D623" s="3"/>
      <c r="E623" s="3"/>
      <c r="F623" s="3"/>
      <c r="G623" s="3"/>
      <c r="H623" s="3"/>
      <c r="I623" s="3"/>
      <c r="J623" s="3"/>
      <c r="K623" s="4"/>
      <c r="L623" s="3"/>
      <c r="M623" s="3"/>
      <c r="N623" s="4"/>
      <c r="O623" s="3"/>
      <c r="P623" s="3"/>
      <c r="Q623" s="3"/>
      <c r="R623" s="3"/>
      <c r="S623" s="3"/>
      <c r="T623" s="3"/>
      <c r="U623" s="3"/>
      <c r="V623" s="3"/>
      <c r="W623" s="3"/>
      <c r="X623" s="3"/>
      <c r="Y623" s="3"/>
      <c r="Z623" s="3"/>
      <c r="AA623" s="3"/>
      <c r="AB623" s="3"/>
      <c r="AC623" s="3"/>
    </row>
    <row r="624" spans="1:29" ht="12.75">
      <c r="A624" s="3"/>
      <c r="B624" s="3"/>
      <c r="C624" s="3"/>
      <c r="D624" s="3"/>
      <c r="E624" s="3"/>
      <c r="F624" s="3"/>
      <c r="G624" s="3"/>
      <c r="H624" s="3"/>
      <c r="I624" s="3"/>
      <c r="J624" s="3"/>
      <c r="K624" s="4"/>
      <c r="L624" s="3"/>
      <c r="M624" s="3"/>
      <c r="N624" s="4"/>
      <c r="O624" s="3"/>
      <c r="P624" s="3"/>
      <c r="Q624" s="3"/>
      <c r="R624" s="3"/>
      <c r="S624" s="3"/>
      <c r="T624" s="3"/>
      <c r="U624" s="3"/>
      <c r="V624" s="3"/>
      <c r="W624" s="3"/>
      <c r="X624" s="3"/>
      <c r="Y624" s="3"/>
      <c r="Z624" s="3"/>
      <c r="AA624" s="3"/>
      <c r="AB624" s="3"/>
      <c r="AC624" s="3"/>
    </row>
    <row r="625" spans="1:29" ht="12.75">
      <c r="A625" s="3"/>
      <c r="B625" s="3"/>
      <c r="C625" s="3"/>
      <c r="D625" s="3"/>
      <c r="E625" s="3"/>
      <c r="F625" s="3"/>
      <c r="G625" s="3"/>
      <c r="H625" s="3"/>
      <c r="I625" s="3"/>
      <c r="J625" s="3"/>
      <c r="K625" s="4"/>
      <c r="L625" s="3"/>
      <c r="M625" s="3"/>
      <c r="N625" s="4"/>
      <c r="O625" s="3"/>
      <c r="P625" s="3"/>
      <c r="Q625" s="3"/>
      <c r="R625" s="3"/>
      <c r="S625" s="3"/>
      <c r="T625" s="3"/>
      <c r="U625" s="3"/>
      <c r="V625" s="3"/>
      <c r="W625" s="3"/>
      <c r="X625" s="3"/>
      <c r="Y625" s="3"/>
      <c r="Z625" s="3"/>
      <c r="AA625" s="3"/>
      <c r="AB625" s="3"/>
      <c r="AC625" s="3"/>
    </row>
    <row r="626" spans="1:29" ht="12.75">
      <c r="A626" s="3"/>
      <c r="B626" s="3"/>
      <c r="C626" s="3"/>
      <c r="D626" s="3"/>
      <c r="E626" s="3"/>
      <c r="F626" s="3"/>
      <c r="G626" s="3"/>
      <c r="H626" s="3"/>
      <c r="I626" s="3"/>
      <c r="J626" s="3"/>
      <c r="K626" s="4"/>
      <c r="L626" s="3"/>
      <c r="M626" s="3"/>
      <c r="N626" s="4"/>
      <c r="O626" s="3"/>
      <c r="P626" s="3"/>
      <c r="Q626" s="3"/>
      <c r="R626" s="3"/>
      <c r="S626" s="3"/>
      <c r="T626" s="3"/>
      <c r="U626" s="3"/>
      <c r="V626" s="3"/>
      <c r="W626" s="3"/>
      <c r="X626" s="3"/>
      <c r="Y626" s="3"/>
      <c r="Z626" s="3"/>
      <c r="AA626" s="3"/>
      <c r="AB626" s="3"/>
      <c r="AC626" s="3"/>
    </row>
    <row r="627" spans="1:29" ht="12.75">
      <c r="A627" s="3"/>
      <c r="B627" s="3"/>
      <c r="C627" s="3"/>
      <c r="D627" s="3"/>
      <c r="E627" s="3"/>
      <c r="F627" s="3"/>
      <c r="G627" s="3"/>
      <c r="H627" s="3"/>
      <c r="I627" s="3"/>
      <c r="J627" s="3"/>
      <c r="K627" s="4"/>
      <c r="L627" s="3"/>
      <c r="M627" s="3"/>
      <c r="N627" s="4"/>
      <c r="O627" s="3"/>
      <c r="P627" s="3"/>
      <c r="Q627" s="3"/>
      <c r="R627" s="3"/>
      <c r="S627" s="3"/>
      <c r="T627" s="3"/>
      <c r="U627" s="3"/>
      <c r="V627" s="3"/>
      <c r="W627" s="3"/>
      <c r="X627" s="3"/>
      <c r="Y627" s="3"/>
      <c r="Z627" s="3"/>
      <c r="AA627" s="3"/>
      <c r="AB627" s="3"/>
      <c r="AC627" s="3"/>
    </row>
    <row r="628" spans="1:29" ht="12.75">
      <c r="A628" s="3"/>
      <c r="B628" s="3"/>
      <c r="C628" s="3"/>
      <c r="D628" s="3"/>
      <c r="E628" s="3"/>
      <c r="F628" s="3"/>
      <c r="G628" s="3"/>
      <c r="H628" s="3"/>
      <c r="I628" s="3"/>
      <c r="J628" s="3"/>
      <c r="K628" s="4"/>
      <c r="L628" s="3"/>
      <c r="M628" s="3"/>
      <c r="N628" s="4"/>
      <c r="O628" s="3"/>
      <c r="P628" s="3"/>
      <c r="Q628" s="3"/>
      <c r="R628" s="3"/>
      <c r="S628" s="3"/>
      <c r="T628" s="3"/>
      <c r="U628" s="3"/>
      <c r="V628" s="3"/>
      <c r="W628" s="3"/>
      <c r="X628" s="3"/>
      <c r="Y628" s="3"/>
      <c r="Z628" s="3"/>
      <c r="AA628" s="3"/>
      <c r="AB628" s="3"/>
      <c r="AC628" s="3"/>
    </row>
    <row r="629" spans="1:29" ht="12.75">
      <c r="A629" s="3"/>
      <c r="B629" s="3"/>
      <c r="C629" s="3"/>
      <c r="D629" s="3"/>
      <c r="E629" s="3"/>
      <c r="F629" s="3"/>
      <c r="G629" s="3"/>
      <c r="H629" s="3"/>
      <c r="I629" s="3"/>
      <c r="J629" s="3"/>
      <c r="K629" s="4"/>
      <c r="L629" s="3"/>
      <c r="M629" s="3"/>
      <c r="N629" s="4"/>
      <c r="O629" s="3"/>
      <c r="P629" s="3"/>
      <c r="Q629" s="3"/>
      <c r="R629" s="3"/>
      <c r="S629" s="3"/>
      <c r="T629" s="3"/>
      <c r="U629" s="3"/>
      <c r="V629" s="3"/>
      <c r="W629" s="3"/>
      <c r="X629" s="3"/>
      <c r="Y629" s="3"/>
      <c r="Z629" s="3"/>
      <c r="AA629" s="3"/>
      <c r="AB629" s="3"/>
      <c r="AC629" s="3"/>
    </row>
    <row r="630" spans="1:29" ht="12.75">
      <c r="A630" s="3"/>
      <c r="B630" s="3"/>
      <c r="C630" s="3"/>
      <c r="D630" s="3"/>
      <c r="E630" s="3"/>
      <c r="F630" s="3"/>
      <c r="G630" s="3"/>
      <c r="H630" s="3"/>
      <c r="I630" s="3"/>
      <c r="J630" s="3"/>
      <c r="K630" s="4"/>
      <c r="L630" s="3"/>
      <c r="M630" s="3"/>
      <c r="N630" s="4"/>
      <c r="O630" s="3"/>
      <c r="P630" s="3"/>
      <c r="Q630" s="3"/>
      <c r="R630" s="3"/>
      <c r="S630" s="3"/>
      <c r="T630" s="3"/>
      <c r="U630" s="3"/>
      <c r="V630" s="3"/>
      <c r="W630" s="3"/>
      <c r="X630" s="3"/>
      <c r="Y630" s="3"/>
      <c r="Z630" s="3"/>
      <c r="AA630" s="3"/>
      <c r="AB630" s="3"/>
      <c r="AC630" s="3"/>
    </row>
    <row r="631" spans="1:29" ht="12.75">
      <c r="A631" s="3"/>
      <c r="B631" s="3"/>
      <c r="C631" s="3"/>
      <c r="D631" s="3"/>
      <c r="E631" s="3"/>
      <c r="F631" s="3"/>
      <c r="G631" s="3"/>
      <c r="H631" s="3"/>
      <c r="I631" s="3"/>
      <c r="J631" s="3"/>
      <c r="K631" s="4"/>
      <c r="L631" s="3"/>
      <c r="M631" s="3"/>
      <c r="N631" s="4"/>
      <c r="O631" s="3"/>
      <c r="P631" s="3"/>
      <c r="Q631" s="3"/>
      <c r="R631" s="3"/>
      <c r="S631" s="3"/>
      <c r="T631" s="3"/>
      <c r="U631" s="3"/>
      <c r="V631" s="3"/>
      <c r="W631" s="3"/>
      <c r="X631" s="3"/>
      <c r="Y631" s="3"/>
      <c r="Z631" s="3"/>
      <c r="AA631" s="3"/>
      <c r="AB631" s="3"/>
      <c r="AC631" s="3"/>
    </row>
    <row r="632" spans="1:29" ht="12.75">
      <c r="A632" s="3"/>
      <c r="B632" s="3"/>
      <c r="C632" s="3"/>
      <c r="D632" s="3"/>
      <c r="E632" s="3"/>
      <c r="F632" s="3"/>
      <c r="G632" s="3"/>
      <c r="H632" s="3"/>
      <c r="I632" s="3"/>
      <c r="J632" s="3"/>
      <c r="K632" s="4"/>
      <c r="L632" s="3"/>
      <c r="M632" s="3"/>
      <c r="N632" s="4"/>
      <c r="O632" s="3"/>
      <c r="P632" s="3"/>
      <c r="Q632" s="3"/>
      <c r="R632" s="3"/>
      <c r="S632" s="3"/>
      <c r="T632" s="3"/>
      <c r="U632" s="3"/>
      <c r="V632" s="3"/>
      <c r="W632" s="3"/>
      <c r="X632" s="3"/>
      <c r="Y632" s="3"/>
      <c r="Z632" s="3"/>
      <c r="AA632" s="3"/>
      <c r="AB632" s="3"/>
      <c r="AC632" s="3"/>
    </row>
    <row r="633" spans="1:29" ht="12.75">
      <c r="A633" s="3"/>
      <c r="B633" s="3"/>
      <c r="C633" s="3"/>
      <c r="D633" s="3"/>
      <c r="E633" s="3"/>
      <c r="F633" s="3"/>
      <c r="G633" s="3"/>
      <c r="H633" s="3"/>
      <c r="I633" s="3"/>
      <c r="J633" s="3"/>
      <c r="K633" s="4"/>
      <c r="L633" s="3"/>
      <c r="M633" s="3"/>
      <c r="N633" s="4"/>
      <c r="O633" s="3"/>
      <c r="P633" s="3"/>
      <c r="Q633" s="3"/>
      <c r="R633" s="3"/>
      <c r="S633" s="3"/>
      <c r="T633" s="3"/>
      <c r="U633" s="3"/>
      <c r="V633" s="3"/>
      <c r="W633" s="3"/>
      <c r="X633" s="3"/>
      <c r="Y633" s="3"/>
      <c r="Z633" s="3"/>
      <c r="AA633" s="3"/>
      <c r="AB633" s="3"/>
      <c r="AC633" s="3"/>
    </row>
    <row r="634" spans="1:29" ht="12.75">
      <c r="A634" s="3"/>
      <c r="B634" s="3"/>
      <c r="C634" s="3"/>
      <c r="D634" s="3"/>
      <c r="E634" s="3"/>
      <c r="F634" s="3"/>
      <c r="G634" s="3"/>
      <c r="H634" s="3"/>
      <c r="I634" s="3"/>
      <c r="J634" s="3"/>
      <c r="K634" s="4"/>
      <c r="L634" s="3"/>
      <c r="M634" s="3"/>
      <c r="N634" s="4"/>
      <c r="O634" s="3"/>
      <c r="P634" s="3"/>
      <c r="Q634" s="3"/>
      <c r="R634" s="3"/>
      <c r="S634" s="3"/>
      <c r="T634" s="3"/>
      <c r="U634" s="3"/>
      <c r="V634" s="3"/>
      <c r="W634" s="3"/>
      <c r="X634" s="3"/>
      <c r="Y634" s="3"/>
      <c r="Z634" s="3"/>
      <c r="AA634" s="3"/>
      <c r="AB634" s="3"/>
      <c r="AC634" s="3"/>
    </row>
    <row r="635" spans="1:29" ht="12.75">
      <c r="A635" s="3"/>
      <c r="B635" s="3"/>
      <c r="C635" s="3"/>
      <c r="D635" s="3"/>
      <c r="E635" s="3"/>
      <c r="F635" s="3"/>
      <c r="G635" s="3"/>
      <c r="H635" s="3"/>
      <c r="I635" s="3"/>
      <c r="J635" s="3"/>
      <c r="K635" s="4"/>
      <c r="L635" s="3"/>
      <c r="M635" s="3"/>
      <c r="N635" s="4"/>
      <c r="O635" s="3"/>
      <c r="P635" s="3"/>
      <c r="Q635" s="3"/>
      <c r="R635" s="3"/>
      <c r="S635" s="3"/>
      <c r="T635" s="3"/>
      <c r="U635" s="3"/>
      <c r="V635" s="3"/>
      <c r="W635" s="3"/>
      <c r="X635" s="3"/>
      <c r="Y635" s="3"/>
      <c r="Z635" s="3"/>
      <c r="AA635" s="3"/>
      <c r="AB635" s="3"/>
      <c r="AC635" s="3"/>
    </row>
    <row r="636" spans="1:29" ht="12.75">
      <c r="A636" s="3"/>
      <c r="B636" s="3"/>
      <c r="C636" s="3"/>
      <c r="D636" s="3"/>
      <c r="E636" s="3"/>
      <c r="F636" s="3"/>
      <c r="G636" s="3"/>
      <c r="H636" s="3"/>
      <c r="I636" s="3"/>
      <c r="J636" s="3"/>
      <c r="K636" s="4"/>
      <c r="L636" s="3"/>
      <c r="M636" s="3"/>
      <c r="N636" s="4"/>
      <c r="O636" s="3"/>
      <c r="P636" s="3"/>
      <c r="Q636" s="3"/>
      <c r="R636" s="3"/>
      <c r="S636" s="3"/>
      <c r="T636" s="3"/>
      <c r="U636" s="3"/>
      <c r="V636" s="3"/>
      <c r="W636" s="3"/>
      <c r="X636" s="3"/>
      <c r="Y636" s="3"/>
      <c r="Z636" s="3"/>
      <c r="AA636" s="3"/>
      <c r="AB636" s="3"/>
      <c r="AC636" s="3"/>
    </row>
    <row r="637" spans="1:29" ht="12.75">
      <c r="A637" s="3"/>
      <c r="B637" s="3"/>
      <c r="C637" s="3"/>
      <c r="D637" s="3"/>
      <c r="E637" s="3"/>
      <c r="F637" s="3"/>
      <c r="G637" s="3"/>
      <c r="H637" s="3"/>
      <c r="I637" s="3"/>
      <c r="J637" s="3"/>
      <c r="K637" s="4"/>
      <c r="L637" s="3"/>
      <c r="M637" s="3"/>
      <c r="N637" s="4"/>
      <c r="O637" s="3"/>
      <c r="P637" s="3"/>
      <c r="Q637" s="3"/>
      <c r="R637" s="3"/>
      <c r="S637" s="3"/>
      <c r="T637" s="3"/>
      <c r="U637" s="3"/>
      <c r="V637" s="3"/>
      <c r="W637" s="3"/>
      <c r="X637" s="3"/>
      <c r="Y637" s="3"/>
      <c r="Z637" s="3"/>
      <c r="AA637" s="3"/>
      <c r="AB637" s="3"/>
      <c r="AC637" s="3"/>
    </row>
    <row r="638" spans="1:29" ht="12.75">
      <c r="A638" s="3"/>
      <c r="B638" s="3"/>
      <c r="C638" s="3"/>
      <c r="D638" s="3"/>
      <c r="E638" s="3"/>
      <c r="F638" s="3"/>
      <c r="G638" s="3"/>
      <c r="H638" s="3"/>
      <c r="I638" s="3"/>
      <c r="J638" s="3"/>
      <c r="K638" s="4"/>
      <c r="L638" s="3"/>
      <c r="M638" s="3"/>
      <c r="N638" s="4"/>
      <c r="O638" s="3"/>
      <c r="P638" s="3"/>
      <c r="Q638" s="3"/>
      <c r="R638" s="3"/>
      <c r="S638" s="3"/>
      <c r="T638" s="3"/>
      <c r="U638" s="3"/>
      <c r="V638" s="3"/>
      <c r="W638" s="3"/>
      <c r="X638" s="3"/>
      <c r="Y638" s="3"/>
      <c r="Z638" s="3"/>
      <c r="AA638" s="3"/>
      <c r="AB638" s="3"/>
      <c r="AC638" s="3"/>
    </row>
    <row r="639" spans="1:29" ht="12.75">
      <c r="A639" s="3"/>
      <c r="B639" s="3"/>
      <c r="C639" s="3"/>
      <c r="D639" s="3"/>
      <c r="E639" s="3"/>
      <c r="F639" s="3"/>
      <c r="G639" s="3"/>
      <c r="H639" s="3"/>
      <c r="I639" s="3"/>
      <c r="J639" s="3"/>
      <c r="K639" s="4"/>
      <c r="L639" s="3"/>
      <c r="M639" s="3"/>
      <c r="N639" s="4"/>
      <c r="O639" s="3"/>
      <c r="P639" s="3"/>
      <c r="Q639" s="3"/>
      <c r="R639" s="3"/>
      <c r="S639" s="3"/>
      <c r="T639" s="3"/>
      <c r="U639" s="3"/>
      <c r="V639" s="3"/>
      <c r="W639" s="3"/>
      <c r="X639" s="3"/>
      <c r="Y639" s="3"/>
      <c r="Z639" s="3"/>
      <c r="AA639" s="3"/>
      <c r="AB639" s="3"/>
      <c r="AC639" s="3"/>
    </row>
    <row r="640" spans="1:29" ht="12.75">
      <c r="A640" s="3"/>
      <c r="B640" s="3"/>
      <c r="C640" s="3"/>
      <c r="D640" s="3"/>
      <c r="E640" s="3"/>
      <c r="F640" s="3"/>
      <c r="G640" s="3"/>
      <c r="H640" s="3"/>
      <c r="I640" s="3"/>
      <c r="J640" s="3"/>
      <c r="K640" s="4"/>
      <c r="L640" s="3"/>
      <c r="M640" s="3"/>
      <c r="N640" s="4"/>
      <c r="O640" s="3"/>
      <c r="P640" s="3"/>
      <c r="Q640" s="3"/>
      <c r="R640" s="3"/>
      <c r="S640" s="3"/>
      <c r="T640" s="3"/>
      <c r="U640" s="3"/>
      <c r="V640" s="3"/>
      <c r="W640" s="3"/>
      <c r="X640" s="3"/>
      <c r="Y640" s="3"/>
      <c r="Z640" s="3"/>
      <c r="AA640" s="3"/>
      <c r="AB640" s="3"/>
      <c r="AC640" s="3"/>
    </row>
    <row r="641" spans="1:29" ht="12.75">
      <c r="A641" s="3"/>
      <c r="B641" s="3"/>
      <c r="C641" s="3"/>
      <c r="D641" s="3"/>
      <c r="E641" s="3"/>
      <c r="F641" s="3"/>
      <c r="G641" s="3"/>
      <c r="H641" s="3"/>
      <c r="I641" s="3"/>
      <c r="J641" s="3"/>
      <c r="K641" s="4"/>
      <c r="L641" s="3"/>
      <c r="M641" s="3"/>
      <c r="N641" s="4"/>
      <c r="O641" s="3"/>
      <c r="P641" s="3"/>
      <c r="Q641" s="3"/>
      <c r="R641" s="3"/>
      <c r="S641" s="3"/>
      <c r="T641" s="3"/>
      <c r="U641" s="3"/>
      <c r="V641" s="3"/>
      <c r="W641" s="3"/>
      <c r="X641" s="3"/>
      <c r="Y641" s="3"/>
      <c r="Z641" s="3"/>
      <c r="AA641" s="3"/>
      <c r="AB641" s="3"/>
      <c r="AC641" s="3"/>
    </row>
    <row r="642" spans="1:29" ht="12.75">
      <c r="A642" s="3"/>
      <c r="B642" s="3"/>
      <c r="C642" s="3"/>
      <c r="D642" s="3"/>
      <c r="E642" s="3"/>
      <c r="F642" s="3"/>
      <c r="G642" s="3"/>
      <c r="H642" s="3"/>
      <c r="I642" s="3"/>
      <c r="J642" s="3"/>
      <c r="K642" s="4"/>
      <c r="L642" s="3"/>
      <c r="M642" s="3"/>
      <c r="N642" s="4"/>
      <c r="O642" s="3"/>
      <c r="P642" s="3"/>
      <c r="Q642" s="3"/>
      <c r="R642" s="3"/>
      <c r="S642" s="3"/>
      <c r="T642" s="3"/>
      <c r="U642" s="3"/>
      <c r="V642" s="3"/>
      <c r="W642" s="3"/>
      <c r="X642" s="3"/>
      <c r="Y642" s="3"/>
      <c r="Z642" s="3"/>
      <c r="AA642" s="3"/>
      <c r="AB642" s="3"/>
      <c r="AC642" s="3"/>
    </row>
    <row r="643" spans="1:29" ht="12.75">
      <c r="A643" s="3"/>
      <c r="B643" s="3"/>
      <c r="C643" s="3"/>
      <c r="D643" s="3"/>
      <c r="E643" s="3"/>
      <c r="F643" s="3"/>
      <c r="G643" s="3"/>
      <c r="H643" s="3"/>
      <c r="I643" s="3"/>
      <c r="J643" s="3"/>
      <c r="K643" s="4"/>
      <c r="L643" s="3"/>
      <c r="M643" s="3"/>
      <c r="N643" s="4"/>
      <c r="O643" s="3"/>
      <c r="P643" s="3"/>
      <c r="Q643" s="3"/>
      <c r="R643" s="3"/>
      <c r="S643" s="3"/>
      <c r="T643" s="3"/>
      <c r="U643" s="3"/>
      <c r="V643" s="3"/>
      <c r="W643" s="3"/>
      <c r="X643" s="3"/>
      <c r="Y643" s="3"/>
      <c r="Z643" s="3"/>
      <c r="AA643" s="3"/>
      <c r="AB643" s="3"/>
      <c r="AC643" s="3"/>
    </row>
    <row r="644" spans="1:29" ht="12.75">
      <c r="A644" s="3"/>
      <c r="B644" s="3"/>
      <c r="C644" s="3"/>
      <c r="D644" s="3"/>
      <c r="E644" s="3"/>
      <c r="F644" s="3"/>
      <c r="G644" s="3"/>
      <c r="H644" s="3"/>
      <c r="I644" s="3"/>
      <c r="J644" s="3"/>
      <c r="K644" s="4"/>
      <c r="L644" s="3"/>
      <c r="M644" s="3"/>
      <c r="N644" s="4"/>
      <c r="O644" s="3"/>
      <c r="P644" s="3"/>
      <c r="Q644" s="3"/>
      <c r="R644" s="3"/>
      <c r="S644" s="3"/>
      <c r="T644" s="3"/>
      <c r="U644" s="3"/>
      <c r="V644" s="3"/>
      <c r="W644" s="3"/>
      <c r="X644" s="3"/>
      <c r="Y644" s="3"/>
      <c r="Z644" s="3"/>
      <c r="AA644" s="3"/>
      <c r="AB644" s="3"/>
      <c r="AC644" s="3"/>
    </row>
    <row r="645" spans="1:29" ht="12.75">
      <c r="A645" s="3"/>
      <c r="B645" s="3"/>
      <c r="C645" s="3"/>
      <c r="D645" s="3"/>
      <c r="E645" s="3"/>
      <c r="F645" s="3"/>
      <c r="G645" s="3"/>
      <c r="H645" s="3"/>
      <c r="I645" s="3"/>
      <c r="J645" s="3"/>
      <c r="K645" s="4"/>
      <c r="L645" s="3"/>
      <c r="M645" s="3"/>
      <c r="N645" s="4"/>
      <c r="O645" s="3"/>
      <c r="P645" s="3"/>
      <c r="Q645" s="3"/>
      <c r="R645" s="3"/>
      <c r="S645" s="3"/>
      <c r="T645" s="3"/>
      <c r="U645" s="3"/>
      <c r="V645" s="3"/>
      <c r="W645" s="3"/>
      <c r="X645" s="3"/>
      <c r="Y645" s="3"/>
      <c r="Z645" s="3"/>
      <c r="AA645" s="3"/>
      <c r="AB645" s="3"/>
      <c r="AC645" s="3"/>
    </row>
    <row r="646" spans="1:29" ht="12.75">
      <c r="A646" s="3"/>
      <c r="B646" s="3"/>
      <c r="C646" s="3"/>
      <c r="D646" s="3"/>
      <c r="E646" s="3"/>
      <c r="F646" s="3"/>
      <c r="G646" s="3"/>
      <c r="H646" s="3"/>
      <c r="I646" s="3"/>
      <c r="J646" s="3"/>
      <c r="K646" s="4"/>
      <c r="L646" s="3"/>
      <c r="M646" s="3"/>
      <c r="N646" s="4"/>
      <c r="O646" s="3"/>
      <c r="P646" s="3"/>
      <c r="Q646" s="3"/>
      <c r="R646" s="3"/>
      <c r="S646" s="3"/>
      <c r="T646" s="3"/>
      <c r="U646" s="3"/>
      <c r="V646" s="3"/>
      <c r="W646" s="3"/>
      <c r="X646" s="3"/>
      <c r="Y646" s="3"/>
      <c r="Z646" s="3"/>
      <c r="AA646" s="3"/>
      <c r="AB646" s="3"/>
      <c r="AC646" s="3"/>
    </row>
    <row r="647" spans="1:29" ht="12.75">
      <c r="A647" s="3"/>
      <c r="B647" s="3"/>
      <c r="C647" s="3"/>
      <c r="D647" s="3"/>
      <c r="E647" s="3"/>
      <c r="F647" s="3"/>
      <c r="G647" s="3"/>
      <c r="H647" s="3"/>
      <c r="I647" s="3"/>
      <c r="J647" s="3"/>
      <c r="K647" s="4"/>
      <c r="L647" s="3"/>
      <c r="M647" s="3"/>
      <c r="N647" s="4"/>
      <c r="O647" s="3"/>
      <c r="P647" s="3"/>
      <c r="Q647" s="3"/>
      <c r="R647" s="3"/>
      <c r="S647" s="3"/>
      <c r="T647" s="3"/>
      <c r="U647" s="3"/>
      <c r="V647" s="3"/>
      <c r="W647" s="3"/>
      <c r="X647" s="3"/>
      <c r="Y647" s="3"/>
      <c r="Z647" s="3"/>
      <c r="AA647" s="3"/>
      <c r="AB647" s="3"/>
      <c r="AC647" s="3"/>
    </row>
    <row r="648" spans="1:29" ht="12.75">
      <c r="A648" s="3"/>
      <c r="B648" s="3"/>
      <c r="C648" s="3"/>
      <c r="D648" s="3"/>
      <c r="E648" s="3"/>
      <c r="F648" s="3"/>
      <c r="G648" s="3"/>
      <c r="H648" s="3"/>
      <c r="I648" s="3"/>
      <c r="J648" s="3"/>
      <c r="K648" s="4"/>
      <c r="L648" s="3"/>
      <c r="M648" s="3"/>
      <c r="N648" s="4"/>
      <c r="O648" s="3"/>
      <c r="P648" s="3"/>
      <c r="Q648" s="3"/>
      <c r="R648" s="3"/>
      <c r="S648" s="3"/>
      <c r="T648" s="3"/>
      <c r="U648" s="3"/>
      <c r="V648" s="3"/>
      <c r="W648" s="3"/>
      <c r="X648" s="3"/>
      <c r="Y648" s="3"/>
      <c r="Z648" s="3"/>
      <c r="AA648" s="3"/>
      <c r="AB648" s="3"/>
      <c r="AC648" s="3"/>
    </row>
    <row r="649" spans="1:29" ht="12.75">
      <c r="A649" s="3"/>
      <c r="B649" s="3"/>
      <c r="C649" s="3"/>
      <c r="D649" s="3"/>
      <c r="E649" s="3"/>
      <c r="F649" s="3"/>
      <c r="G649" s="3"/>
      <c r="H649" s="3"/>
      <c r="I649" s="3"/>
      <c r="J649" s="3"/>
      <c r="K649" s="4"/>
      <c r="L649" s="3"/>
      <c r="M649" s="3"/>
      <c r="N649" s="4"/>
      <c r="O649" s="3"/>
      <c r="P649" s="3"/>
      <c r="Q649" s="3"/>
      <c r="R649" s="3"/>
      <c r="S649" s="3"/>
      <c r="T649" s="3"/>
      <c r="U649" s="3"/>
      <c r="V649" s="3"/>
      <c r="W649" s="3"/>
      <c r="X649" s="3"/>
      <c r="Y649" s="3"/>
      <c r="Z649" s="3"/>
      <c r="AA649" s="3"/>
      <c r="AB649" s="3"/>
      <c r="AC649" s="3"/>
    </row>
    <row r="650" spans="1:29" ht="12.75">
      <c r="A650" s="3"/>
      <c r="B650" s="3"/>
      <c r="C650" s="3"/>
      <c r="D650" s="3"/>
      <c r="E650" s="3"/>
      <c r="F650" s="3"/>
      <c r="G650" s="3"/>
      <c r="H650" s="3"/>
      <c r="I650" s="3"/>
      <c r="J650" s="3"/>
      <c r="K650" s="4"/>
      <c r="L650" s="3"/>
      <c r="M650" s="3"/>
      <c r="N650" s="4"/>
      <c r="O650" s="3"/>
      <c r="P650" s="3"/>
      <c r="Q650" s="3"/>
      <c r="R650" s="3"/>
      <c r="S650" s="3"/>
      <c r="T650" s="3"/>
      <c r="U650" s="3"/>
      <c r="V650" s="3"/>
      <c r="W650" s="3"/>
      <c r="X650" s="3"/>
      <c r="Y650" s="3"/>
      <c r="Z650" s="3"/>
      <c r="AA650" s="3"/>
      <c r="AB650" s="3"/>
      <c r="AC650" s="3"/>
    </row>
    <row r="651" spans="1:29" ht="12.75">
      <c r="A651" s="3"/>
      <c r="B651" s="3"/>
      <c r="C651" s="3"/>
      <c r="D651" s="3"/>
      <c r="E651" s="3"/>
      <c r="F651" s="3"/>
      <c r="G651" s="3"/>
      <c r="H651" s="3"/>
      <c r="I651" s="3"/>
      <c r="J651" s="3"/>
      <c r="K651" s="4"/>
      <c r="L651" s="3"/>
      <c r="M651" s="3"/>
      <c r="N651" s="4"/>
      <c r="O651" s="3"/>
      <c r="P651" s="3"/>
      <c r="Q651" s="3"/>
      <c r="R651" s="3"/>
      <c r="S651" s="3"/>
      <c r="T651" s="3"/>
      <c r="U651" s="3"/>
      <c r="V651" s="3"/>
      <c r="W651" s="3"/>
      <c r="X651" s="3"/>
      <c r="Y651" s="3"/>
      <c r="Z651" s="3"/>
      <c r="AA651" s="3"/>
      <c r="AB651" s="3"/>
      <c r="AC651" s="3"/>
    </row>
    <row r="652" spans="1:29" ht="12.75">
      <c r="A652" s="3"/>
      <c r="B652" s="3"/>
      <c r="C652" s="3"/>
      <c r="D652" s="3"/>
      <c r="E652" s="3"/>
      <c r="F652" s="3"/>
      <c r="G652" s="3"/>
      <c r="H652" s="3"/>
      <c r="I652" s="3"/>
      <c r="J652" s="3"/>
      <c r="K652" s="4"/>
      <c r="L652" s="3"/>
      <c r="M652" s="3"/>
      <c r="N652" s="4"/>
      <c r="O652" s="3"/>
      <c r="P652" s="3"/>
      <c r="Q652" s="3"/>
      <c r="R652" s="3"/>
      <c r="S652" s="3"/>
      <c r="T652" s="3"/>
      <c r="U652" s="3"/>
      <c r="V652" s="3"/>
      <c r="W652" s="3"/>
      <c r="X652" s="3"/>
      <c r="Y652" s="3"/>
      <c r="Z652" s="3"/>
      <c r="AA652" s="3"/>
      <c r="AB652" s="3"/>
      <c r="AC652" s="3"/>
    </row>
    <row r="653" spans="1:29" ht="12.75">
      <c r="A653" s="3"/>
      <c r="B653" s="3"/>
      <c r="C653" s="3"/>
      <c r="D653" s="3"/>
      <c r="E653" s="3"/>
      <c r="F653" s="3"/>
      <c r="G653" s="3"/>
      <c r="H653" s="3"/>
      <c r="I653" s="3"/>
      <c r="J653" s="3"/>
      <c r="K653" s="4"/>
      <c r="L653" s="3"/>
      <c r="M653" s="3"/>
      <c r="N653" s="4"/>
      <c r="O653" s="3"/>
      <c r="P653" s="3"/>
      <c r="Q653" s="3"/>
      <c r="R653" s="3"/>
      <c r="S653" s="3"/>
      <c r="T653" s="3"/>
      <c r="U653" s="3"/>
      <c r="V653" s="3"/>
      <c r="W653" s="3"/>
      <c r="X653" s="3"/>
      <c r="Y653" s="3"/>
      <c r="Z653" s="3"/>
      <c r="AA653" s="3"/>
      <c r="AB653" s="3"/>
      <c r="AC653" s="3"/>
    </row>
    <row r="654" spans="1:29" ht="12.75">
      <c r="A654" s="3"/>
      <c r="B654" s="3"/>
      <c r="C654" s="3"/>
      <c r="D654" s="3"/>
      <c r="E654" s="3"/>
      <c r="F654" s="3"/>
      <c r="G654" s="3"/>
      <c r="H654" s="3"/>
      <c r="I654" s="3"/>
      <c r="J654" s="3"/>
      <c r="K654" s="4"/>
      <c r="L654" s="3"/>
      <c r="M654" s="3"/>
      <c r="N654" s="4"/>
      <c r="O654" s="3"/>
      <c r="P654" s="3"/>
      <c r="Q654" s="3"/>
      <c r="R654" s="3"/>
      <c r="S654" s="3"/>
      <c r="T654" s="3"/>
      <c r="U654" s="3"/>
      <c r="V654" s="3"/>
      <c r="W654" s="3"/>
      <c r="X654" s="3"/>
      <c r="Y654" s="3"/>
      <c r="Z654" s="3"/>
      <c r="AA654" s="3"/>
      <c r="AB654" s="3"/>
      <c r="AC654" s="3"/>
    </row>
    <row r="655" spans="1:29" ht="12.75">
      <c r="A655" s="3"/>
      <c r="B655" s="3"/>
      <c r="C655" s="3"/>
      <c r="D655" s="3"/>
      <c r="E655" s="3"/>
      <c r="F655" s="3"/>
      <c r="G655" s="3"/>
      <c r="H655" s="3"/>
      <c r="I655" s="3"/>
      <c r="J655" s="3"/>
      <c r="K655" s="4"/>
      <c r="L655" s="3"/>
      <c r="M655" s="3"/>
      <c r="N655" s="4"/>
      <c r="O655" s="3"/>
      <c r="P655" s="3"/>
      <c r="Q655" s="3"/>
      <c r="R655" s="3"/>
      <c r="S655" s="3"/>
      <c r="T655" s="3"/>
      <c r="U655" s="3"/>
      <c r="V655" s="3"/>
      <c r="W655" s="3"/>
      <c r="X655" s="3"/>
      <c r="Y655" s="3"/>
      <c r="Z655" s="3"/>
      <c r="AA655" s="3"/>
      <c r="AB655" s="3"/>
      <c r="AC655" s="3"/>
    </row>
    <row r="656" spans="1:29" ht="12.75">
      <c r="A656" s="3"/>
      <c r="B656" s="3"/>
      <c r="C656" s="3"/>
      <c r="D656" s="3"/>
      <c r="E656" s="3"/>
      <c r="F656" s="3"/>
      <c r="G656" s="3"/>
      <c r="H656" s="3"/>
      <c r="I656" s="3"/>
      <c r="J656" s="3"/>
      <c r="K656" s="4"/>
      <c r="L656" s="3"/>
      <c r="M656" s="3"/>
      <c r="N656" s="4"/>
      <c r="O656" s="3"/>
      <c r="P656" s="3"/>
      <c r="Q656" s="3"/>
      <c r="R656" s="3"/>
      <c r="S656" s="3"/>
      <c r="T656" s="3"/>
      <c r="U656" s="3"/>
      <c r="V656" s="3"/>
      <c r="W656" s="3"/>
      <c r="X656" s="3"/>
      <c r="Y656" s="3"/>
      <c r="Z656" s="3"/>
      <c r="AA656" s="3"/>
      <c r="AB656" s="3"/>
      <c r="AC656" s="3"/>
    </row>
    <row r="657" spans="1:29" ht="12.75">
      <c r="A657" s="3"/>
      <c r="B657" s="3"/>
      <c r="C657" s="3"/>
      <c r="D657" s="3"/>
      <c r="E657" s="3"/>
      <c r="F657" s="3"/>
      <c r="G657" s="3"/>
      <c r="H657" s="3"/>
      <c r="I657" s="3"/>
      <c r="J657" s="3"/>
      <c r="K657" s="4"/>
      <c r="L657" s="3"/>
      <c r="M657" s="3"/>
      <c r="N657" s="4"/>
      <c r="O657" s="3"/>
      <c r="P657" s="3"/>
      <c r="Q657" s="3"/>
      <c r="R657" s="3"/>
      <c r="S657" s="3"/>
      <c r="T657" s="3"/>
      <c r="U657" s="3"/>
      <c r="V657" s="3"/>
      <c r="W657" s="3"/>
      <c r="X657" s="3"/>
      <c r="Y657" s="3"/>
      <c r="Z657" s="3"/>
      <c r="AA657" s="3"/>
      <c r="AB657" s="3"/>
      <c r="AC657" s="3"/>
    </row>
    <row r="658" spans="1:29" ht="12.75">
      <c r="A658" s="3"/>
      <c r="B658" s="3"/>
      <c r="C658" s="3"/>
      <c r="D658" s="3"/>
      <c r="E658" s="3"/>
      <c r="F658" s="3"/>
      <c r="G658" s="3"/>
      <c r="H658" s="3"/>
      <c r="I658" s="3"/>
      <c r="J658" s="3"/>
      <c r="K658" s="4"/>
      <c r="L658" s="3"/>
      <c r="M658" s="3"/>
      <c r="N658" s="4"/>
      <c r="O658" s="3"/>
      <c r="P658" s="3"/>
      <c r="Q658" s="3"/>
      <c r="R658" s="3"/>
      <c r="S658" s="3"/>
      <c r="T658" s="3"/>
      <c r="U658" s="3"/>
      <c r="V658" s="3"/>
      <c r="W658" s="3"/>
      <c r="X658" s="3"/>
      <c r="Y658" s="3"/>
      <c r="Z658" s="3"/>
      <c r="AA658" s="3"/>
      <c r="AB658" s="3"/>
      <c r="AC658" s="3"/>
    </row>
    <row r="659" spans="1:29" ht="12.75">
      <c r="A659" s="3"/>
      <c r="B659" s="3"/>
      <c r="C659" s="3"/>
      <c r="D659" s="3"/>
      <c r="E659" s="3"/>
      <c r="F659" s="3"/>
      <c r="G659" s="3"/>
      <c r="H659" s="3"/>
      <c r="I659" s="3"/>
      <c r="J659" s="3"/>
      <c r="K659" s="4"/>
      <c r="L659" s="3"/>
      <c r="M659" s="3"/>
      <c r="N659" s="4"/>
      <c r="O659" s="3"/>
      <c r="P659" s="3"/>
      <c r="Q659" s="3"/>
      <c r="R659" s="3"/>
      <c r="S659" s="3"/>
      <c r="T659" s="3"/>
      <c r="U659" s="3"/>
      <c r="V659" s="3"/>
      <c r="W659" s="3"/>
      <c r="X659" s="3"/>
      <c r="Y659" s="3"/>
      <c r="Z659" s="3"/>
      <c r="AA659" s="3"/>
      <c r="AB659" s="3"/>
      <c r="AC659" s="3"/>
    </row>
    <row r="660" spans="1:29" ht="12.75">
      <c r="A660" s="3"/>
      <c r="B660" s="3"/>
      <c r="C660" s="3"/>
      <c r="D660" s="3"/>
      <c r="E660" s="3"/>
      <c r="F660" s="3"/>
      <c r="G660" s="3"/>
      <c r="H660" s="3"/>
      <c r="I660" s="3"/>
      <c r="J660" s="3"/>
      <c r="K660" s="4"/>
      <c r="L660" s="3"/>
      <c r="M660" s="3"/>
      <c r="N660" s="4"/>
      <c r="O660" s="3"/>
      <c r="P660" s="3"/>
      <c r="Q660" s="3"/>
      <c r="R660" s="3"/>
      <c r="S660" s="3"/>
      <c r="T660" s="3"/>
      <c r="U660" s="3"/>
      <c r="V660" s="3"/>
      <c r="W660" s="3"/>
      <c r="X660" s="3"/>
      <c r="Y660" s="3"/>
      <c r="Z660" s="3"/>
      <c r="AA660" s="3"/>
      <c r="AB660" s="3"/>
      <c r="AC660" s="3"/>
    </row>
    <row r="661" spans="1:29" ht="12.75">
      <c r="A661" s="3"/>
      <c r="B661" s="3"/>
      <c r="C661" s="3"/>
      <c r="D661" s="3"/>
      <c r="E661" s="3"/>
      <c r="F661" s="3"/>
      <c r="G661" s="3"/>
      <c r="H661" s="3"/>
      <c r="I661" s="3"/>
      <c r="J661" s="3"/>
      <c r="K661" s="4"/>
      <c r="L661" s="3"/>
      <c r="M661" s="3"/>
      <c r="N661" s="4"/>
      <c r="O661" s="3"/>
      <c r="P661" s="3"/>
      <c r="Q661" s="3"/>
      <c r="R661" s="3"/>
      <c r="S661" s="3"/>
      <c r="T661" s="3"/>
      <c r="U661" s="3"/>
      <c r="V661" s="3"/>
      <c r="W661" s="3"/>
      <c r="X661" s="3"/>
      <c r="Y661" s="3"/>
      <c r="Z661" s="3"/>
      <c r="AA661" s="3"/>
      <c r="AB661" s="3"/>
      <c r="AC661" s="3"/>
    </row>
    <row r="662" spans="1:29" ht="12.75">
      <c r="A662" s="3"/>
      <c r="B662" s="3"/>
      <c r="C662" s="3"/>
      <c r="D662" s="3"/>
      <c r="E662" s="3"/>
      <c r="F662" s="3"/>
      <c r="G662" s="3"/>
      <c r="H662" s="3"/>
      <c r="I662" s="3"/>
      <c r="J662" s="3"/>
      <c r="K662" s="4"/>
      <c r="L662" s="3"/>
      <c r="M662" s="3"/>
      <c r="N662" s="4"/>
      <c r="O662" s="3"/>
      <c r="P662" s="3"/>
      <c r="Q662" s="3"/>
      <c r="R662" s="3"/>
      <c r="S662" s="3"/>
      <c r="T662" s="3"/>
      <c r="U662" s="3"/>
      <c r="V662" s="3"/>
      <c r="W662" s="3"/>
      <c r="X662" s="3"/>
      <c r="Y662" s="3"/>
      <c r="Z662" s="3"/>
      <c r="AA662" s="3"/>
      <c r="AB662" s="3"/>
      <c r="AC662" s="3"/>
    </row>
    <row r="663" spans="1:29" ht="12.75">
      <c r="A663" s="3"/>
      <c r="B663" s="3"/>
      <c r="C663" s="3"/>
      <c r="D663" s="3"/>
      <c r="E663" s="3"/>
      <c r="F663" s="3"/>
      <c r="G663" s="3"/>
      <c r="H663" s="3"/>
      <c r="I663" s="3"/>
      <c r="J663" s="3"/>
      <c r="K663" s="4"/>
      <c r="L663" s="3"/>
      <c r="M663" s="3"/>
      <c r="N663" s="4"/>
      <c r="O663" s="3"/>
      <c r="P663" s="3"/>
      <c r="Q663" s="3"/>
      <c r="R663" s="3"/>
      <c r="S663" s="3"/>
      <c r="T663" s="3"/>
      <c r="U663" s="3"/>
      <c r="V663" s="3"/>
      <c r="W663" s="3"/>
      <c r="X663" s="3"/>
      <c r="Y663" s="3"/>
      <c r="Z663" s="3"/>
      <c r="AA663" s="3"/>
      <c r="AB663" s="3"/>
      <c r="AC663" s="3"/>
    </row>
    <row r="664" spans="1:29" ht="12.75">
      <c r="A664" s="3"/>
      <c r="B664" s="3"/>
      <c r="C664" s="3"/>
      <c r="D664" s="3"/>
      <c r="E664" s="3"/>
      <c r="F664" s="3"/>
      <c r="G664" s="3"/>
      <c r="H664" s="3"/>
      <c r="I664" s="3"/>
      <c r="J664" s="3"/>
      <c r="K664" s="4"/>
      <c r="L664" s="3"/>
      <c r="M664" s="3"/>
      <c r="N664" s="4"/>
      <c r="O664" s="3"/>
      <c r="P664" s="3"/>
      <c r="Q664" s="3"/>
      <c r="R664" s="3"/>
      <c r="S664" s="3"/>
      <c r="T664" s="3"/>
      <c r="U664" s="3"/>
      <c r="V664" s="3"/>
      <c r="W664" s="3"/>
      <c r="X664" s="3"/>
      <c r="Y664" s="3"/>
      <c r="Z664" s="3"/>
      <c r="AA664" s="3"/>
      <c r="AB664" s="3"/>
      <c r="AC664" s="3"/>
    </row>
    <row r="665" spans="1:29" ht="12.75">
      <c r="A665" s="3"/>
      <c r="B665" s="3"/>
      <c r="C665" s="3"/>
      <c r="D665" s="3"/>
      <c r="E665" s="3"/>
      <c r="F665" s="3"/>
      <c r="G665" s="3"/>
      <c r="H665" s="3"/>
      <c r="I665" s="3"/>
      <c r="J665" s="3"/>
      <c r="K665" s="4"/>
      <c r="L665" s="3"/>
      <c r="M665" s="3"/>
      <c r="N665" s="4"/>
      <c r="O665" s="3"/>
      <c r="P665" s="3"/>
      <c r="Q665" s="3"/>
      <c r="R665" s="3"/>
      <c r="S665" s="3"/>
      <c r="T665" s="3"/>
      <c r="U665" s="3"/>
      <c r="V665" s="3"/>
      <c r="W665" s="3"/>
      <c r="X665" s="3"/>
      <c r="Y665" s="3"/>
      <c r="Z665" s="3"/>
      <c r="AA665" s="3"/>
      <c r="AB665" s="3"/>
      <c r="AC665" s="3"/>
    </row>
    <row r="666" spans="1:29" ht="12.75">
      <c r="A666" s="3"/>
      <c r="B666" s="3"/>
      <c r="C666" s="3"/>
      <c r="D666" s="3"/>
      <c r="E666" s="3"/>
      <c r="F666" s="3"/>
      <c r="G666" s="3"/>
      <c r="H666" s="3"/>
      <c r="I666" s="3"/>
      <c r="J666" s="3"/>
      <c r="K666" s="4"/>
      <c r="L666" s="3"/>
      <c r="M666" s="3"/>
      <c r="N666" s="4"/>
      <c r="O666" s="3"/>
      <c r="P666" s="3"/>
      <c r="Q666" s="3"/>
      <c r="R666" s="3"/>
      <c r="S666" s="3"/>
      <c r="T666" s="3"/>
      <c r="U666" s="3"/>
      <c r="V666" s="3"/>
      <c r="W666" s="3"/>
      <c r="X666" s="3"/>
      <c r="Y666" s="3"/>
      <c r="Z666" s="3"/>
      <c r="AA666" s="3"/>
      <c r="AB666" s="3"/>
      <c r="AC666" s="3"/>
    </row>
    <row r="667" spans="1:29" ht="12.75">
      <c r="A667" s="3"/>
      <c r="B667" s="3"/>
      <c r="C667" s="3"/>
      <c r="D667" s="3"/>
      <c r="E667" s="3"/>
      <c r="F667" s="3"/>
      <c r="G667" s="3"/>
      <c r="H667" s="3"/>
      <c r="I667" s="3"/>
      <c r="J667" s="3"/>
      <c r="K667" s="4"/>
      <c r="L667" s="3"/>
      <c r="M667" s="3"/>
      <c r="N667" s="4"/>
      <c r="O667" s="3"/>
      <c r="P667" s="3"/>
      <c r="Q667" s="3"/>
      <c r="R667" s="3"/>
      <c r="S667" s="3"/>
      <c r="T667" s="3"/>
      <c r="U667" s="3"/>
      <c r="V667" s="3"/>
      <c r="W667" s="3"/>
      <c r="X667" s="3"/>
      <c r="Y667" s="3"/>
      <c r="Z667" s="3"/>
      <c r="AA667" s="3"/>
      <c r="AB667" s="3"/>
      <c r="AC667" s="3"/>
    </row>
    <row r="668" spans="1:29" ht="12.75">
      <c r="A668" s="3"/>
      <c r="B668" s="3"/>
      <c r="C668" s="3"/>
      <c r="D668" s="3"/>
      <c r="E668" s="3"/>
      <c r="F668" s="3"/>
      <c r="G668" s="3"/>
      <c r="H668" s="3"/>
      <c r="I668" s="3"/>
      <c r="J668" s="3"/>
      <c r="K668" s="4"/>
      <c r="L668" s="3"/>
      <c r="M668" s="3"/>
      <c r="N668" s="4"/>
      <c r="O668" s="3"/>
      <c r="P668" s="3"/>
      <c r="Q668" s="3"/>
      <c r="R668" s="3"/>
      <c r="S668" s="3"/>
      <c r="T668" s="3"/>
      <c r="U668" s="3"/>
      <c r="V668" s="3"/>
      <c r="W668" s="3"/>
      <c r="X668" s="3"/>
      <c r="Y668" s="3"/>
      <c r="Z668" s="3"/>
      <c r="AA668" s="3"/>
      <c r="AB668" s="3"/>
      <c r="AC668" s="3"/>
    </row>
    <row r="669" spans="1:29" ht="12.75">
      <c r="A669" s="3"/>
      <c r="B669" s="3"/>
      <c r="C669" s="3"/>
      <c r="D669" s="3"/>
      <c r="E669" s="3"/>
      <c r="F669" s="3"/>
      <c r="G669" s="3"/>
      <c r="H669" s="3"/>
      <c r="I669" s="3"/>
      <c r="J669" s="3"/>
      <c r="K669" s="4"/>
      <c r="L669" s="3"/>
      <c r="M669" s="3"/>
      <c r="N669" s="4"/>
      <c r="O669" s="3"/>
      <c r="P669" s="3"/>
      <c r="Q669" s="3"/>
      <c r="R669" s="3"/>
      <c r="S669" s="3"/>
      <c r="T669" s="3"/>
      <c r="U669" s="3"/>
      <c r="V669" s="3"/>
      <c r="W669" s="3"/>
      <c r="X669" s="3"/>
      <c r="Y669" s="3"/>
      <c r="Z669" s="3"/>
      <c r="AA669" s="3"/>
      <c r="AB669" s="3"/>
      <c r="AC669" s="3"/>
    </row>
    <row r="670" spans="1:29" ht="12.75">
      <c r="A670" s="3"/>
      <c r="B670" s="3"/>
      <c r="C670" s="3"/>
      <c r="D670" s="3"/>
      <c r="E670" s="3"/>
      <c r="F670" s="3"/>
      <c r="G670" s="3"/>
      <c r="H670" s="3"/>
      <c r="I670" s="3"/>
      <c r="J670" s="3"/>
      <c r="K670" s="4"/>
      <c r="L670" s="3"/>
      <c r="M670" s="3"/>
      <c r="N670" s="4"/>
      <c r="O670" s="3"/>
      <c r="P670" s="3"/>
      <c r="Q670" s="3"/>
      <c r="R670" s="3"/>
      <c r="S670" s="3"/>
      <c r="T670" s="3"/>
      <c r="U670" s="3"/>
      <c r="V670" s="3"/>
      <c r="W670" s="3"/>
      <c r="X670" s="3"/>
      <c r="Y670" s="3"/>
      <c r="Z670" s="3"/>
      <c r="AA670" s="3"/>
      <c r="AB670" s="3"/>
      <c r="AC670" s="3"/>
    </row>
    <row r="671" spans="1:29" ht="12.75">
      <c r="A671" s="3"/>
      <c r="B671" s="3"/>
      <c r="C671" s="3"/>
      <c r="D671" s="3"/>
      <c r="E671" s="3"/>
      <c r="F671" s="3"/>
      <c r="G671" s="3"/>
      <c r="H671" s="3"/>
      <c r="I671" s="3"/>
      <c r="J671" s="3"/>
      <c r="K671" s="4"/>
      <c r="L671" s="3"/>
      <c r="M671" s="3"/>
      <c r="N671" s="4"/>
      <c r="O671" s="3"/>
      <c r="P671" s="3"/>
      <c r="Q671" s="3"/>
      <c r="R671" s="3"/>
      <c r="S671" s="3"/>
      <c r="T671" s="3"/>
      <c r="U671" s="3"/>
      <c r="V671" s="3"/>
      <c r="W671" s="3"/>
      <c r="X671" s="3"/>
      <c r="Y671" s="3"/>
      <c r="Z671" s="3"/>
      <c r="AA671" s="3"/>
      <c r="AB671" s="3"/>
      <c r="AC671" s="3"/>
    </row>
    <row r="672" spans="1:29" ht="12.75">
      <c r="A672" s="3"/>
      <c r="B672" s="3"/>
      <c r="C672" s="3"/>
      <c r="D672" s="3"/>
      <c r="E672" s="3"/>
      <c r="F672" s="3"/>
      <c r="G672" s="3"/>
      <c r="H672" s="3"/>
      <c r="I672" s="3"/>
      <c r="J672" s="3"/>
      <c r="K672" s="4"/>
      <c r="L672" s="3"/>
      <c r="M672" s="3"/>
      <c r="N672" s="4"/>
      <c r="O672" s="3"/>
      <c r="P672" s="3"/>
      <c r="Q672" s="3"/>
      <c r="R672" s="3"/>
      <c r="S672" s="3"/>
      <c r="T672" s="3"/>
      <c r="U672" s="3"/>
      <c r="V672" s="3"/>
      <c r="W672" s="3"/>
      <c r="X672" s="3"/>
      <c r="Y672" s="3"/>
      <c r="Z672" s="3"/>
      <c r="AA672" s="3"/>
      <c r="AB672" s="3"/>
      <c r="AC672" s="3"/>
    </row>
    <row r="673" spans="1:29" ht="12.75">
      <c r="A673" s="3"/>
      <c r="B673" s="3"/>
      <c r="C673" s="3"/>
      <c r="D673" s="3"/>
      <c r="E673" s="3"/>
      <c r="F673" s="3"/>
      <c r="G673" s="3"/>
      <c r="H673" s="3"/>
      <c r="I673" s="3"/>
      <c r="J673" s="3"/>
      <c r="K673" s="4"/>
      <c r="L673" s="3"/>
      <c r="M673" s="3"/>
      <c r="N673" s="4"/>
      <c r="O673" s="3"/>
      <c r="P673" s="3"/>
      <c r="Q673" s="3"/>
      <c r="R673" s="3"/>
      <c r="S673" s="3"/>
      <c r="T673" s="3"/>
      <c r="U673" s="3"/>
      <c r="V673" s="3"/>
      <c r="W673" s="3"/>
      <c r="X673" s="3"/>
      <c r="Y673" s="3"/>
      <c r="Z673" s="3"/>
      <c r="AA673" s="3"/>
      <c r="AB673" s="3"/>
      <c r="AC673" s="3"/>
    </row>
    <row r="674" spans="1:29" ht="12.75">
      <c r="A674" s="3"/>
      <c r="B674" s="3"/>
      <c r="C674" s="3"/>
      <c r="D674" s="3"/>
      <c r="E674" s="3"/>
      <c r="F674" s="3"/>
      <c r="G674" s="3"/>
      <c r="H674" s="3"/>
      <c r="I674" s="3"/>
      <c r="J674" s="3"/>
      <c r="K674" s="4"/>
      <c r="L674" s="3"/>
      <c r="M674" s="3"/>
      <c r="N674" s="4"/>
      <c r="O674" s="3"/>
      <c r="P674" s="3"/>
      <c r="Q674" s="3"/>
      <c r="R674" s="3"/>
      <c r="S674" s="3"/>
      <c r="T674" s="3"/>
      <c r="U674" s="3"/>
      <c r="V674" s="3"/>
      <c r="W674" s="3"/>
      <c r="X674" s="3"/>
      <c r="Y674" s="3"/>
      <c r="Z674" s="3"/>
      <c r="AA674" s="3"/>
      <c r="AB674" s="3"/>
      <c r="AC674" s="3"/>
    </row>
    <row r="675" spans="1:29" ht="12.75">
      <c r="A675" s="3"/>
      <c r="B675" s="3"/>
      <c r="C675" s="3"/>
      <c r="D675" s="3"/>
      <c r="E675" s="3"/>
      <c r="F675" s="3"/>
      <c r="G675" s="3"/>
      <c r="H675" s="3"/>
      <c r="I675" s="3"/>
      <c r="J675" s="3"/>
      <c r="K675" s="4"/>
      <c r="L675" s="3"/>
      <c r="M675" s="3"/>
      <c r="N675" s="4"/>
      <c r="O675" s="3"/>
      <c r="P675" s="3"/>
      <c r="Q675" s="3"/>
      <c r="R675" s="3"/>
      <c r="S675" s="3"/>
      <c r="T675" s="3"/>
      <c r="U675" s="3"/>
      <c r="V675" s="3"/>
      <c r="W675" s="3"/>
      <c r="X675" s="3"/>
      <c r="Y675" s="3"/>
      <c r="Z675" s="3"/>
      <c r="AA675" s="3"/>
      <c r="AB675" s="3"/>
      <c r="AC675" s="3"/>
    </row>
    <row r="676" spans="1:29" ht="12.75">
      <c r="A676" s="3"/>
      <c r="B676" s="3"/>
      <c r="C676" s="3"/>
      <c r="D676" s="3"/>
      <c r="E676" s="3"/>
      <c r="F676" s="3"/>
      <c r="G676" s="3"/>
      <c r="H676" s="3"/>
      <c r="I676" s="3"/>
      <c r="J676" s="3"/>
      <c r="K676" s="4"/>
      <c r="L676" s="3"/>
      <c r="M676" s="3"/>
      <c r="N676" s="4"/>
      <c r="O676" s="3"/>
      <c r="P676" s="3"/>
      <c r="Q676" s="3"/>
      <c r="R676" s="3"/>
      <c r="S676" s="3"/>
      <c r="T676" s="3"/>
      <c r="U676" s="3"/>
      <c r="V676" s="3"/>
      <c r="W676" s="3"/>
      <c r="X676" s="3"/>
      <c r="Y676" s="3"/>
      <c r="Z676" s="3"/>
      <c r="AA676" s="3"/>
      <c r="AB676" s="3"/>
      <c r="AC676" s="3"/>
    </row>
    <row r="677" spans="1:29" ht="12.75">
      <c r="A677" s="3"/>
      <c r="B677" s="3"/>
      <c r="C677" s="3"/>
      <c r="D677" s="3"/>
      <c r="E677" s="3"/>
      <c r="F677" s="3"/>
      <c r="G677" s="3"/>
      <c r="H677" s="3"/>
      <c r="I677" s="3"/>
      <c r="J677" s="3"/>
      <c r="K677" s="4"/>
      <c r="L677" s="3"/>
      <c r="M677" s="3"/>
      <c r="N677" s="4"/>
      <c r="O677" s="3"/>
      <c r="P677" s="3"/>
      <c r="Q677" s="3"/>
      <c r="R677" s="3"/>
      <c r="S677" s="3"/>
      <c r="T677" s="3"/>
      <c r="U677" s="3"/>
      <c r="V677" s="3"/>
      <c r="W677" s="3"/>
      <c r="X677" s="3"/>
      <c r="Y677" s="3"/>
      <c r="Z677" s="3"/>
      <c r="AA677" s="3"/>
      <c r="AB677" s="3"/>
      <c r="AC677" s="3"/>
    </row>
    <row r="678" spans="1:29" ht="12.75">
      <c r="A678" s="3"/>
      <c r="B678" s="3"/>
      <c r="C678" s="3"/>
      <c r="D678" s="3"/>
      <c r="E678" s="3"/>
      <c r="F678" s="3"/>
      <c r="G678" s="3"/>
      <c r="H678" s="3"/>
      <c r="I678" s="3"/>
      <c r="J678" s="3"/>
      <c r="K678" s="4"/>
      <c r="L678" s="3"/>
      <c r="M678" s="3"/>
      <c r="N678" s="4"/>
      <c r="O678" s="3"/>
      <c r="P678" s="3"/>
      <c r="Q678" s="3"/>
      <c r="R678" s="3"/>
      <c r="S678" s="3"/>
      <c r="T678" s="3"/>
      <c r="U678" s="3"/>
      <c r="V678" s="3"/>
      <c r="W678" s="3"/>
      <c r="X678" s="3"/>
      <c r="Y678" s="3"/>
      <c r="Z678" s="3"/>
      <c r="AA678" s="3"/>
      <c r="AB678" s="3"/>
      <c r="AC678" s="3"/>
    </row>
    <row r="679" spans="1:29" ht="12.75">
      <c r="A679" s="3"/>
      <c r="B679" s="3"/>
      <c r="C679" s="3"/>
      <c r="D679" s="3"/>
      <c r="E679" s="3"/>
      <c r="F679" s="3"/>
      <c r="G679" s="3"/>
      <c r="H679" s="3"/>
      <c r="I679" s="3"/>
      <c r="J679" s="3"/>
      <c r="K679" s="4"/>
      <c r="L679" s="3"/>
      <c r="M679" s="3"/>
      <c r="N679" s="4"/>
      <c r="O679" s="3"/>
      <c r="P679" s="3"/>
      <c r="Q679" s="3"/>
      <c r="R679" s="3"/>
      <c r="S679" s="3"/>
      <c r="T679" s="3"/>
      <c r="U679" s="3"/>
      <c r="V679" s="3"/>
      <c r="W679" s="3"/>
      <c r="X679" s="3"/>
      <c r="Y679" s="3"/>
      <c r="Z679" s="3"/>
      <c r="AA679" s="3"/>
      <c r="AB679" s="3"/>
      <c r="AC679" s="3"/>
    </row>
    <row r="680" spans="1:29" ht="12.75">
      <c r="A680" s="3"/>
      <c r="B680" s="3"/>
      <c r="C680" s="3"/>
      <c r="D680" s="3"/>
      <c r="E680" s="3"/>
      <c r="F680" s="3"/>
      <c r="G680" s="3"/>
      <c r="H680" s="3"/>
      <c r="I680" s="3"/>
      <c r="J680" s="3"/>
      <c r="K680" s="4"/>
      <c r="L680" s="3"/>
      <c r="M680" s="3"/>
      <c r="N680" s="4"/>
      <c r="O680" s="3"/>
      <c r="P680" s="3"/>
      <c r="Q680" s="3"/>
      <c r="R680" s="3"/>
      <c r="S680" s="3"/>
      <c r="T680" s="3"/>
      <c r="U680" s="3"/>
      <c r="V680" s="3"/>
      <c r="W680" s="3"/>
      <c r="X680" s="3"/>
      <c r="Y680" s="3"/>
      <c r="Z680" s="3"/>
      <c r="AA680" s="3"/>
      <c r="AB680" s="3"/>
      <c r="AC680" s="3"/>
    </row>
    <row r="681" spans="1:29" ht="12.75">
      <c r="A681" s="3"/>
      <c r="B681" s="3"/>
      <c r="C681" s="3"/>
      <c r="D681" s="3"/>
      <c r="E681" s="3"/>
      <c r="F681" s="3"/>
      <c r="G681" s="3"/>
      <c r="H681" s="3"/>
      <c r="I681" s="3"/>
      <c r="J681" s="3"/>
      <c r="K681" s="4"/>
      <c r="L681" s="3"/>
      <c r="M681" s="3"/>
      <c r="N681" s="4"/>
      <c r="O681" s="3"/>
      <c r="P681" s="3"/>
      <c r="Q681" s="3"/>
      <c r="R681" s="3"/>
      <c r="S681" s="3"/>
      <c r="T681" s="3"/>
      <c r="U681" s="3"/>
      <c r="V681" s="3"/>
      <c r="W681" s="3"/>
      <c r="X681" s="3"/>
      <c r="Y681" s="3"/>
      <c r="Z681" s="3"/>
      <c r="AA681" s="3"/>
      <c r="AB681" s="3"/>
      <c r="AC681" s="3"/>
    </row>
    <row r="682" spans="1:29" ht="12.75">
      <c r="A682" s="3"/>
      <c r="B682" s="3"/>
      <c r="C682" s="3"/>
      <c r="D682" s="3"/>
      <c r="E682" s="3"/>
      <c r="F682" s="3"/>
      <c r="G682" s="3"/>
      <c r="H682" s="3"/>
      <c r="I682" s="3"/>
      <c r="J682" s="3"/>
      <c r="K682" s="4"/>
      <c r="L682" s="3"/>
      <c r="M682" s="3"/>
      <c r="N682" s="4"/>
      <c r="O682" s="3"/>
      <c r="P682" s="3"/>
      <c r="Q682" s="3"/>
      <c r="R682" s="3"/>
      <c r="S682" s="3"/>
      <c r="T682" s="3"/>
      <c r="U682" s="3"/>
      <c r="V682" s="3"/>
      <c r="W682" s="3"/>
      <c r="X682" s="3"/>
      <c r="Y682" s="3"/>
      <c r="Z682" s="3"/>
      <c r="AA682" s="3"/>
      <c r="AB682" s="3"/>
      <c r="AC682" s="3"/>
    </row>
    <row r="683" spans="1:29" ht="12.75">
      <c r="A683" s="3"/>
      <c r="B683" s="3"/>
      <c r="C683" s="3"/>
      <c r="D683" s="3"/>
      <c r="E683" s="3"/>
      <c r="F683" s="3"/>
      <c r="G683" s="3"/>
      <c r="H683" s="3"/>
      <c r="I683" s="3"/>
      <c r="J683" s="3"/>
      <c r="K683" s="4"/>
      <c r="L683" s="3"/>
      <c r="M683" s="3"/>
      <c r="N683" s="4"/>
      <c r="O683" s="3"/>
      <c r="P683" s="3"/>
      <c r="Q683" s="3"/>
      <c r="R683" s="3"/>
      <c r="S683" s="3"/>
      <c r="T683" s="3"/>
      <c r="U683" s="3"/>
      <c r="V683" s="3"/>
      <c r="W683" s="3"/>
      <c r="X683" s="3"/>
      <c r="Y683" s="3"/>
      <c r="Z683" s="3"/>
      <c r="AA683" s="3"/>
      <c r="AB683" s="3"/>
      <c r="AC683" s="3"/>
    </row>
    <row r="684" spans="1:29" ht="12.75">
      <c r="A684" s="3"/>
      <c r="B684" s="3"/>
      <c r="C684" s="3"/>
      <c r="D684" s="3"/>
      <c r="E684" s="3"/>
      <c r="F684" s="3"/>
      <c r="G684" s="3"/>
      <c r="H684" s="3"/>
      <c r="I684" s="3"/>
      <c r="J684" s="3"/>
      <c r="K684" s="4"/>
      <c r="L684" s="3"/>
      <c r="M684" s="3"/>
      <c r="N684" s="4"/>
      <c r="O684" s="3"/>
      <c r="P684" s="3"/>
      <c r="Q684" s="3"/>
      <c r="R684" s="3"/>
      <c r="S684" s="3"/>
      <c r="T684" s="3"/>
      <c r="U684" s="3"/>
      <c r="V684" s="3"/>
      <c r="W684" s="3"/>
      <c r="X684" s="3"/>
      <c r="Y684" s="3"/>
      <c r="Z684" s="3"/>
      <c r="AA684" s="3"/>
      <c r="AB684" s="3"/>
      <c r="AC684" s="3"/>
    </row>
    <row r="685" spans="1:29" ht="12.75">
      <c r="A685" s="3"/>
      <c r="B685" s="3"/>
      <c r="C685" s="3"/>
      <c r="D685" s="3"/>
      <c r="E685" s="3"/>
      <c r="F685" s="3"/>
      <c r="G685" s="3"/>
      <c r="H685" s="3"/>
      <c r="I685" s="3"/>
      <c r="J685" s="3"/>
      <c r="K685" s="4"/>
      <c r="L685" s="3"/>
      <c r="M685" s="3"/>
      <c r="N685" s="4"/>
      <c r="O685" s="3"/>
      <c r="P685" s="3"/>
      <c r="Q685" s="3"/>
      <c r="R685" s="3"/>
      <c r="S685" s="3"/>
      <c r="T685" s="3"/>
      <c r="U685" s="3"/>
      <c r="V685" s="3"/>
      <c r="W685" s="3"/>
      <c r="X685" s="3"/>
      <c r="Y685" s="3"/>
      <c r="Z685" s="3"/>
      <c r="AA685" s="3"/>
      <c r="AB685" s="3"/>
      <c r="AC685" s="3"/>
    </row>
    <row r="686" spans="1:29" ht="12.75">
      <c r="A686" s="3"/>
      <c r="B686" s="3"/>
      <c r="C686" s="3"/>
      <c r="D686" s="3"/>
      <c r="E686" s="3"/>
      <c r="F686" s="3"/>
      <c r="G686" s="3"/>
      <c r="H686" s="3"/>
      <c r="I686" s="3"/>
      <c r="J686" s="3"/>
      <c r="K686" s="4"/>
      <c r="L686" s="3"/>
      <c r="M686" s="3"/>
      <c r="N686" s="4"/>
      <c r="O686" s="3"/>
      <c r="P686" s="3"/>
      <c r="Q686" s="3"/>
      <c r="R686" s="3"/>
      <c r="S686" s="3"/>
      <c r="T686" s="3"/>
      <c r="U686" s="3"/>
      <c r="V686" s="3"/>
      <c r="W686" s="3"/>
      <c r="X686" s="3"/>
      <c r="Y686" s="3"/>
      <c r="Z686" s="3"/>
      <c r="AA686" s="3"/>
      <c r="AB686" s="3"/>
      <c r="AC686" s="3"/>
    </row>
    <row r="687" spans="1:29" ht="12.75">
      <c r="A687" s="3"/>
      <c r="B687" s="3"/>
      <c r="C687" s="3"/>
      <c r="D687" s="3"/>
      <c r="E687" s="3"/>
      <c r="F687" s="3"/>
      <c r="G687" s="3"/>
      <c r="H687" s="3"/>
      <c r="I687" s="3"/>
      <c r="J687" s="3"/>
      <c r="K687" s="4"/>
      <c r="L687" s="3"/>
      <c r="M687" s="3"/>
      <c r="N687" s="4"/>
      <c r="O687" s="3"/>
      <c r="P687" s="3"/>
      <c r="Q687" s="3"/>
      <c r="R687" s="3"/>
      <c r="S687" s="3"/>
      <c r="T687" s="3"/>
      <c r="U687" s="3"/>
      <c r="V687" s="3"/>
      <c r="W687" s="3"/>
      <c r="X687" s="3"/>
      <c r="Y687" s="3"/>
      <c r="Z687" s="3"/>
      <c r="AA687" s="3"/>
      <c r="AB687" s="3"/>
      <c r="AC687" s="3"/>
    </row>
    <row r="688" spans="1:29" ht="12.75">
      <c r="A688" s="3"/>
      <c r="B688" s="3"/>
      <c r="C688" s="3"/>
      <c r="D688" s="3"/>
      <c r="E688" s="3"/>
      <c r="F688" s="3"/>
      <c r="G688" s="3"/>
      <c r="H688" s="3"/>
      <c r="I688" s="3"/>
      <c r="J688" s="3"/>
      <c r="K688" s="4"/>
      <c r="L688" s="3"/>
      <c r="M688" s="3"/>
      <c r="N688" s="4"/>
      <c r="O688" s="3"/>
      <c r="P688" s="3"/>
      <c r="Q688" s="3"/>
      <c r="R688" s="3"/>
      <c r="S688" s="3"/>
      <c r="T688" s="3"/>
      <c r="U688" s="3"/>
      <c r="V688" s="3"/>
      <c r="W688" s="3"/>
      <c r="X688" s="3"/>
      <c r="Y688" s="3"/>
      <c r="Z688" s="3"/>
      <c r="AA688" s="3"/>
      <c r="AB688" s="3"/>
      <c r="AC688" s="3"/>
    </row>
    <row r="689" spans="1:29" ht="12.75">
      <c r="A689" s="3"/>
      <c r="B689" s="3"/>
      <c r="C689" s="3"/>
      <c r="D689" s="3"/>
      <c r="E689" s="3"/>
      <c r="F689" s="3"/>
      <c r="G689" s="3"/>
      <c r="H689" s="3"/>
      <c r="I689" s="3"/>
      <c r="J689" s="3"/>
      <c r="K689" s="4"/>
      <c r="L689" s="3"/>
      <c r="M689" s="3"/>
      <c r="N689" s="4"/>
      <c r="O689" s="3"/>
      <c r="P689" s="3"/>
      <c r="Q689" s="3"/>
      <c r="R689" s="3"/>
      <c r="S689" s="3"/>
      <c r="T689" s="3"/>
      <c r="U689" s="3"/>
      <c r="V689" s="3"/>
      <c r="W689" s="3"/>
      <c r="X689" s="3"/>
      <c r="Y689" s="3"/>
      <c r="Z689" s="3"/>
      <c r="AA689" s="3"/>
      <c r="AB689" s="3"/>
      <c r="AC689" s="3"/>
    </row>
    <row r="690" spans="1:29" ht="12.75">
      <c r="A690" s="3"/>
      <c r="B690" s="3"/>
      <c r="C690" s="3"/>
      <c r="D690" s="3"/>
      <c r="E690" s="3"/>
      <c r="F690" s="3"/>
      <c r="G690" s="3"/>
      <c r="H690" s="3"/>
      <c r="I690" s="3"/>
      <c r="J690" s="3"/>
      <c r="K690" s="4"/>
      <c r="L690" s="3"/>
      <c r="M690" s="3"/>
      <c r="N690" s="4"/>
      <c r="O690" s="3"/>
      <c r="P690" s="3"/>
      <c r="Q690" s="3"/>
      <c r="R690" s="3"/>
      <c r="S690" s="3"/>
      <c r="T690" s="3"/>
      <c r="U690" s="3"/>
      <c r="V690" s="3"/>
      <c r="W690" s="3"/>
      <c r="X690" s="3"/>
      <c r="Y690" s="3"/>
      <c r="Z690" s="3"/>
      <c r="AA690" s="3"/>
      <c r="AB690" s="3"/>
      <c r="AC690" s="3"/>
    </row>
    <row r="691" spans="1:29" ht="12.75">
      <c r="A691" s="3"/>
      <c r="B691" s="3"/>
      <c r="C691" s="3"/>
      <c r="D691" s="3"/>
      <c r="E691" s="3"/>
      <c r="F691" s="3"/>
      <c r="G691" s="3"/>
      <c r="H691" s="3"/>
      <c r="I691" s="3"/>
      <c r="J691" s="3"/>
      <c r="K691" s="4"/>
      <c r="L691" s="3"/>
      <c r="M691" s="3"/>
      <c r="N691" s="4"/>
      <c r="O691" s="3"/>
      <c r="P691" s="3"/>
      <c r="Q691" s="3"/>
      <c r="R691" s="3"/>
      <c r="S691" s="3"/>
      <c r="T691" s="3"/>
      <c r="U691" s="3"/>
      <c r="V691" s="3"/>
      <c r="W691" s="3"/>
      <c r="X691" s="3"/>
      <c r="Y691" s="3"/>
      <c r="Z691" s="3"/>
      <c r="AA691" s="3"/>
      <c r="AB691" s="3"/>
      <c r="AC691" s="3"/>
    </row>
    <row r="692" spans="1:29" ht="12.75">
      <c r="A692" s="3"/>
      <c r="B692" s="3"/>
      <c r="C692" s="3"/>
      <c r="D692" s="3"/>
      <c r="E692" s="3"/>
      <c r="F692" s="3"/>
      <c r="G692" s="3"/>
      <c r="H692" s="3"/>
      <c r="I692" s="3"/>
      <c r="J692" s="3"/>
      <c r="K692" s="4"/>
      <c r="L692" s="3"/>
      <c r="M692" s="3"/>
      <c r="N692" s="4"/>
      <c r="O692" s="3"/>
      <c r="P692" s="3"/>
      <c r="Q692" s="3"/>
      <c r="R692" s="3"/>
      <c r="S692" s="3"/>
      <c r="T692" s="3"/>
      <c r="U692" s="3"/>
      <c r="V692" s="3"/>
      <c r="W692" s="3"/>
      <c r="X692" s="3"/>
      <c r="Y692" s="3"/>
      <c r="Z692" s="3"/>
      <c r="AA692" s="3"/>
      <c r="AB692" s="3"/>
      <c r="AC692" s="3"/>
    </row>
    <row r="693" spans="1:29" ht="12.75">
      <c r="A693" s="3"/>
      <c r="B693" s="3"/>
      <c r="C693" s="3"/>
      <c r="D693" s="3"/>
      <c r="E693" s="3"/>
      <c r="F693" s="3"/>
      <c r="G693" s="3"/>
      <c r="H693" s="3"/>
      <c r="I693" s="3"/>
      <c r="J693" s="3"/>
      <c r="K693" s="4"/>
      <c r="L693" s="3"/>
      <c r="M693" s="3"/>
      <c r="N693" s="4"/>
      <c r="O693" s="3"/>
      <c r="P693" s="3"/>
      <c r="Q693" s="3"/>
      <c r="R693" s="3"/>
      <c r="S693" s="3"/>
      <c r="T693" s="3"/>
      <c r="U693" s="3"/>
      <c r="V693" s="3"/>
      <c r="W693" s="3"/>
      <c r="X693" s="3"/>
      <c r="Y693" s="3"/>
      <c r="Z693" s="3"/>
      <c r="AA693" s="3"/>
      <c r="AB693" s="3"/>
      <c r="AC693" s="3"/>
    </row>
    <row r="694" spans="1:29" ht="12.75">
      <c r="A694" s="3"/>
      <c r="B694" s="3"/>
      <c r="C694" s="3"/>
      <c r="D694" s="3"/>
      <c r="E694" s="3"/>
      <c r="F694" s="3"/>
      <c r="G694" s="3"/>
      <c r="H694" s="3"/>
      <c r="I694" s="3"/>
      <c r="J694" s="3"/>
      <c r="K694" s="4"/>
      <c r="L694" s="3"/>
      <c r="M694" s="3"/>
      <c r="N694" s="4"/>
      <c r="O694" s="3"/>
      <c r="P694" s="3"/>
      <c r="Q694" s="3"/>
      <c r="R694" s="3"/>
      <c r="S694" s="3"/>
      <c r="T694" s="3"/>
      <c r="U694" s="3"/>
      <c r="V694" s="3"/>
      <c r="W694" s="3"/>
      <c r="X694" s="3"/>
      <c r="Y694" s="3"/>
      <c r="Z694" s="3"/>
      <c r="AA694" s="3"/>
      <c r="AB694" s="3"/>
      <c r="AC694" s="3"/>
    </row>
    <row r="695" spans="1:29" ht="12.75">
      <c r="A695" s="3"/>
      <c r="B695" s="3"/>
      <c r="C695" s="3"/>
      <c r="D695" s="3"/>
      <c r="E695" s="3"/>
      <c r="F695" s="3"/>
      <c r="G695" s="3"/>
      <c r="H695" s="3"/>
      <c r="I695" s="3"/>
      <c r="J695" s="3"/>
      <c r="K695" s="4"/>
      <c r="L695" s="3"/>
      <c r="M695" s="3"/>
      <c r="N695" s="4"/>
      <c r="O695" s="3"/>
      <c r="P695" s="3"/>
      <c r="Q695" s="3"/>
      <c r="R695" s="3"/>
      <c r="S695" s="3"/>
      <c r="T695" s="3"/>
      <c r="U695" s="3"/>
      <c r="V695" s="3"/>
      <c r="W695" s="3"/>
      <c r="X695" s="3"/>
      <c r="Y695" s="3"/>
      <c r="Z695" s="3"/>
      <c r="AA695" s="3"/>
      <c r="AB695" s="3"/>
      <c r="AC695" s="3"/>
    </row>
    <row r="696" spans="1:29" ht="12.75">
      <c r="A696" s="3"/>
      <c r="B696" s="3"/>
      <c r="C696" s="3"/>
      <c r="D696" s="3"/>
      <c r="E696" s="3"/>
      <c r="F696" s="3"/>
      <c r="G696" s="3"/>
      <c r="H696" s="3"/>
      <c r="I696" s="3"/>
      <c r="J696" s="3"/>
      <c r="K696" s="4"/>
      <c r="L696" s="3"/>
      <c r="M696" s="3"/>
      <c r="N696" s="4"/>
      <c r="O696" s="3"/>
      <c r="P696" s="3"/>
      <c r="Q696" s="3"/>
      <c r="R696" s="3"/>
      <c r="S696" s="3"/>
      <c r="T696" s="3"/>
      <c r="U696" s="3"/>
      <c r="V696" s="3"/>
      <c r="W696" s="3"/>
      <c r="X696" s="3"/>
      <c r="Y696" s="3"/>
      <c r="Z696" s="3"/>
      <c r="AA696" s="3"/>
      <c r="AB696" s="3"/>
      <c r="AC696" s="3"/>
    </row>
    <row r="697" spans="1:29" ht="12.75">
      <c r="A697" s="3"/>
      <c r="B697" s="3"/>
      <c r="C697" s="3"/>
      <c r="D697" s="3"/>
      <c r="E697" s="3"/>
      <c r="F697" s="3"/>
      <c r="G697" s="3"/>
      <c r="H697" s="3"/>
      <c r="I697" s="3"/>
      <c r="J697" s="3"/>
      <c r="K697" s="4"/>
      <c r="L697" s="3"/>
      <c r="M697" s="3"/>
      <c r="N697" s="4"/>
      <c r="O697" s="3"/>
      <c r="P697" s="3"/>
      <c r="Q697" s="3"/>
      <c r="R697" s="3"/>
      <c r="S697" s="3"/>
      <c r="T697" s="3"/>
      <c r="U697" s="3"/>
      <c r="V697" s="3"/>
      <c r="W697" s="3"/>
      <c r="X697" s="3"/>
      <c r="Y697" s="3"/>
      <c r="Z697" s="3"/>
      <c r="AA697" s="3"/>
      <c r="AB697" s="3"/>
      <c r="AC697" s="3"/>
    </row>
    <row r="698" spans="1:29" ht="12.75">
      <c r="A698" s="3"/>
      <c r="B698" s="3"/>
      <c r="C698" s="3"/>
      <c r="D698" s="3"/>
      <c r="E698" s="3"/>
      <c r="F698" s="3"/>
      <c r="G698" s="3"/>
      <c r="H698" s="3"/>
      <c r="I698" s="3"/>
      <c r="J698" s="3"/>
      <c r="K698" s="4"/>
      <c r="L698" s="3"/>
      <c r="M698" s="3"/>
      <c r="N698" s="4"/>
      <c r="O698" s="3"/>
      <c r="P698" s="3"/>
      <c r="Q698" s="3"/>
      <c r="R698" s="3"/>
      <c r="S698" s="3"/>
      <c r="T698" s="3"/>
      <c r="U698" s="3"/>
      <c r="V698" s="3"/>
      <c r="W698" s="3"/>
      <c r="X698" s="3"/>
      <c r="Y698" s="3"/>
      <c r="Z698" s="3"/>
      <c r="AA698" s="3"/>
      <c r="AB698" s="3"/>
      <c r="AC698" s="3"/>
    </row>
    <row r="699" spans="1:29" ht="12.75">
      <c r="A699" s="3"/>
      <c r="B699" s="3"/>
      <c r="C699" s="3"/>
      <c r="D699" s="3"/>
      <c r="E699" s="3"/>
      <c r="F699" s="3"/>
      <c r="G699" s="3"/>
      <c r="H699" s="3"/>
      <c r="I699" s="3"/>
      <c r="J699" s="3"/>
      <c r="K699" s="4"/>
      <c r="L699" s="3"/>
      <c r="M699" s="3"/>
      <c r="N699" s="4"/>
      <c r="O699" s="3"/>
      <c r="P699" s="3"/>
      <c r="Q699" s="3"/>
      <c r="R699" s="3"/>
      <c r="S699" s="3"/>
      <c r="T699" s="3"/>
      <c r="U699" s="3"/>
      <c r="V699" s="3"/>
      <c r="W699" s="3"/>
      <c r="X699" s="3"/>
      <c r="Y699" s="3"/>
      <c r="Z699" s="3"/>
      <c r="AA699" s="3"/>
      <c r="AB699" s="3"/>
      <c r="AC699" s="3"/>
    </row>
    <row r="700" spans="1:29" ht="12.75">
      <c r="A700" s="3"/>
      <c r="B700" s="3"/>
      <c r="C700" s="3"/>
      <c r="D700" s="3"/>
      <c r="E700" s="3"/>
      <c r="F700" s="3"/>
      <c r="G700" s="3"/>
      <c r="H700" s="3"/>
      <c r="I700" s="3"/>
      <c r="J700" s="3"/>
      <c r="K700" s="4"/>
      <c r="L700" s="3"/>
      <c r="M700" s="3"/>
      <c r="N700" s="4"/>
      <c r="O700" s="3"/>
      <c r="P700" s="3"/>
      <c r="Q700" s="3"/>
      <c r="R700" s="3"/>
      <c r="S700" s="3"/>
      <c r="T700" s="3"/>
      <c r="U700" s="3"/>
      <c r="V700" s="3"/>
      <c r="W700" s="3"/>
      <c r="X700" s="3"/>
      <c r="Y700" s="3"/>
      <c r="Z700" s="3"/>
      <c r="AA700" s="3"/>
      <c r="AB700" s="3"/>
      <c r="AC700" s="3"/>
    </row>
    <row r="701" spans="1:29" ht="12.75">
      <c r="A701" s="3"/>
      <c r="B701" s="3"/>
      <c r="C701" s="3"/>
      <c r="D701" s="3"/>
      <c r="E701" s="3"/>
      <c r="F701" s="3"/>
      <c r="G701" s="3"/>
      <c r="H701" s="3"/>
      <c r="I701" s="3"/>
      <c r="J701" s="3"/>
      <c r="K701" s="4"/>
      <c r="L701" s="3"/>
      <c r="M701" s="3"/>
      <c r="N701" s="4"/>
      <c r="O701" s="3"/>
      <c r="P701" s="3"/>
      <c r="Q701" s="3"/>
      <c r="R701" s="3"/>
      <c r="S701" s="3"/>
      <c r="T701" s="3"/>
      <c r="U701" s="3"/>
      <c r="V701" s="3"/>
      <c r="W701" s="3"/>
      <c r="X701" s="3"/>
      <c r="Y701" s="3"/>
      <c r="Z701" s="3"/>
      <c r="AA701" s="3"/>
      <c r="AB701" s="3"/>
      <c r="AC701" s="3"/>
    </row>
    <row r="702" spans="1:29" ht="12.75">
      <c r="A702" s="3"/>
      <c r="B702" s="3"/>
      <c r="C702" s="3"/>
      <c r="D702" s="3"/>
      <c r="E702" s="3"/>
      <c r="F702" s="3"/>
      <c r="G702" s="3"/>
      <c r="H702" s="3"/>
      <c r="I702" s="3"/>
      <c r="J702" s="3"/>
      <c r="K702" s="4"/>
      <c r="L702" s="3"/>
      <c r="M702" s="3"/>
      <c r="N702" s="4"/>
      <c r="O702" s="3"/>
      <c r="P702" s="3"/>
      <c r="Q702" s="3"/>
      <c r="R702" s="3"/>
      <c r="S702" s="3"/>
      <c r="T702" s="3"/>
      <c r="U702" s="3"/>
      <c r="V702" s="3"/>
      <c r="W702" s="3"/>
      <c r="X702" s="3"/>
      <c r="Y702" s="3"/>
      <c r="Z702" s="3"/>
      <c r="AA702" s="3"/>
      <c r="AB702" s="3"/>
      <c r="AC702" s="3"/>
    </row>
    <row r="703" spans="1:29" ht="12.75">
      <c r="A703" s="3"/>
      <c r="B703" s="3"/>
      <c r="C703" s="3"/>
      <c r="D703" s="3"/>
      <c r="E703" s="3"/>
      <c r="F703" s="3"/>
      <c r="G703" s="3"/>
      <c r="H703" s="3"/>
      <c r="I703" s="3"/>
      <c r="J703" s="3"/>
      <c r="K703" s="4"/>
      <c r="L703" s="3"/>
      <c r="M703" s="3"/>
      <c r="N703" s="4"/>
      <c r="O703" s="3"/>
      <c r="P703" s="3"/>
      <c r="Q703" s="3"/>
      <c r="R703" s="3"/>
      <c r="S703" s="3"/>
      <c r="T703" s="3"/>
      <c r="U703" s="3"/>
      <c r="V703" s="3"/>
      <c r="W703" s="3"/>
      <c r="X703" s="3"/>
      <c r="Y703" s="3"/>
      <c r="Z703" s="3"/>
      <c r="AA703" s="3"/>
      <c r="AB703" s="3"/>
      <c r="AC703" s="3"/>
    </row>
    <row r="704" spans="1:29" ht="12.75">
      <c r="A704" s="3"/>
      <c r="B704" s="3"/>
      <c r="C704" s="3"/>
      <c r="D704" s="3"/>
      <c r="E704" s="3"/>
      <c r="F704" s="3"/>
      <c r="G704" s="3"/>
      <c r="H704" s="3"/>
      <c r="I704" s="3"/>
      <c r="J704" s="3"/>
      <c r="K704" s="4"/>
      <c r="L704" s="3"/>
      <c r="M704" s="3"/>
      <c r="N704" s="4"/>
      <c r="O704" s="3"/>
      <c r="P704" s="3"/>
      <c r="Q704" s="3"/>
      <c r="R704" s="3"/>
      <c r="S704" s="3"/>
      <c r="T704" s="3"/>
      <c r="U704" s="3"/>
      <c r="V704" s="3"/>
      <c r="W704" s="3"/>
      <c r="X704" s="3"/>
      <c r="Y704" s="3"/>
      <c r="Z704" s="3"/>
      <c r="AA704" s="3"/>
      <c r="AB704" s="3"/>
      <c r="AC704" s="3"/>
    </row>
    <row r="705" spans="1:29" ht="12.75">
      <c r="A705" s="3"/>
      <c r="B705" s="3"/>
      <c r="C705" s="3"/>
      <c r="D705" s="3"/>
      <c r="E705" s="3"/>
      <c r="F705" s="3"/>
      <c r="G705" s="3"/>
      <c r="H705" s="3"/>
      <c r="I705" s="3"/>
      <c r="J705" s="3"/>
      <c r="K705" s="4"/>
      <c r="L705" s="3"/>
      <c r="M705" s="3"/>
      <c r="N705" s="4"/>
      <c r="O705" s="3"/>
      <c r="P705" s="3"/>
      <c r="Q705" s="3"/>
      <c r="R705" s="3"/>
      <c r="S705" s="3"/>
      <c r="T705" s="3"/>
      <c r="U705" s="3"/>
      <c r="V705" s="3"/>
      <c r="W705" s="3"/>
      <c r="X705" s="3"/>
      <c r="Y705" s="3"/>
      <c r="Z705" s="3"/>
      <c r="AA705" s="3"/>
      <c r="AB705" s="3"/>
      <c r="AC705" s="3"/>
    </row>
    <row r="706" spans="1:29" ht="12.75">
      <c r="A706" s="3"/>
      <c r="B706" s="3"/>
      <c r="C706" s="3"/>
      <c r="D706" s="3"/>
      <c r="E706" s="3"/>
      <c r="F706" s="3"/>
      <c r="G706" s="3"/>
      <c r="H706" s="3"/>
      <c r="I706" s="3"/>
      <c r="J706" s="3"/>
      <c r="K706" s="4"/>
      <c r="L706" s="3"/>
      <c r="M706" s="3"/>
      <c r="N706" s="4"/>
      <c r="O706" s="3"/>
      <c r="P706" s="3"/>
      <c r="Q706" s="3"/>
      <c r="R706" s="3"/>
      <c r="S706" s="3"/>
      <c r="T706" s="3"/>
      <c r="U706" s="3"/>
      <c r="V706" s="3"/>
      <c r="W706" s="3"/>
      <c r="X706" s="3"/>
      <c r="Y706" s="3"/>
      <c r="Z706" s="3"/>
      <c r="AA706" s="3"/>
      <c r="AB706" s="3"/>
      <c r="AC706" s="3"/>
    </row>
    <row r="707" spans="1:29" ht="12.75">
      <c r="A707" s="3"/>
      <c r="B707" s="3"/>
      <c r="C707" s="3"/>
      <c r="D707" s="3"/>
      <c r="E707" s="3"/>
      <c r="F707" s="3"/>
      <c r="G707" s="3"/>
      <c r="H707" s="3"/>
      <c r="I707" s="3"/>
      <c r="J707" s="3"/>
      <c r="K707" s="4"/>
      <c r="L707" s="3"/>
      <c r="M707" s="3"/>
      <c r="N707" s="4"/>
      <c r="O707" s="3"/>
      <c r="P707" s="3"/>
      <c r="Q707" s="3"/>
      <c r="R707" s="3"/>
      <c r="S707" s="3"/>
      <c r="T707" s="3"/>
      <c r="U707" s="3"/>
      <c r="V707" s="3"/>
      <c r="W707" s="3"/>
      <c r="X707" s="3"/>
      <c r="Y707" s="3"/>
      <c r="Z707" s="3"/>
      <c r="AA707" s="3"/>
      <c r="AB707" s="3"/>
      <c r="AC707" s="3"/>
    </row>
    <row r="708" spans="1:29" ht="12.75">
      <c r="A708" s="3"/>
      <c r="B708" s="3"/>
      <c r="C708" s="3"/>
      <c r="D708" s="3"/>
      <c r="E708" s="3"/>
      <c r="F708" s="3"/>
      <c r="G708" s="3"/>
      <c r="H708" s="3"/>
      <c r="I708" s="3"/>
      <c r="J708" s="3"/>
      <c r="K708" s="4"/>
      <c r="L708" s="3"/>
      <c r="M708" s="3"/>
      <c r="N708" s="4"/>
      <c r="O708" s="3"/>
      <c r="P708" s="3"/>
      <c r="Q708" s="3"/>
      <c r="R708" s="3"/>
      <c r="S708" s="3"/>
      <c r="T708" s="3"/>
      <c r="U708" s="3"/>
      <c r="V708" s="3"/>
      <c r="W708" s="3"/>
      <c r="X708" s="3"/>
      <c r="Y708" s="3"/>
      <c r="Z708" s="3"/>
      <c r="AA708" s="3"/>
      <c r="AB708" s="3"/>
      <c r="AC708" s="3"/>
    </row>
    <row r="709" spans="1:29" ht="12.75">
      <c r="A709" s="3"/>
      <c r="B709" s="3"/>
      <c r="C709" s="3"/>
      <c r="D709" s="3"/>
      <c r="E709" s="3"/>
      <c r="F709" s="3"/>
      <c r="G709" s="3"/>
      <c r="H709" s="3"/>
      <c r="I709" s="3"/>
      <c r="J709" s="3"/>
      <c r="K709" s="4"/>
      <c r="L709" s="3"/>
      <c r="M709" s="3"/>
      <c r="N709" s="4"/>
      <c r="O709" s="3"/>
      <c r="P709" s="3"/>
      <c r="Q709" s="3"/>
      <c r="R709" s="3"/>
      <c r="S709" s="3"/>
      <c r="T709" s="3"/>
      <c r="U709" s="3"/>
      <c r="V709" s="3"/>
      <c r="W709" s="3"/>
      <c r="X709" s="3"/>
      <c r="Y709" s="3"/>
      <c r="Z709" s="3"/>
      <c r="AA709" s="3"/>
      <c r="AB709" s="3"/>
      <c r="AC709" s="3"/>
    </row>
    <row r="710" spans="1:29" ht="12.75">
      <c r="A710" s="3"/>
      <c r="B710" s="3"/>
      <c r="C710" s="3"/>
      <c r="D710" s="3"/>
      <c r="E710" s="3"/>
      <c r="F710" s="3"/>
      <c r="G710" s="3"/>
      <c r="H710" s="3"/>
      <c r="I710" s="3"/>
      <c r="J710" s="3"/>
      <c r="K710" s="4"/>
      <c r="L710" s="3"/>
      <c r="M710" s="3"/>
      <c r="N710" s="4"/>
      <c r="O710" s="3"/>
      <c r="P710" s="3"/>
      <c r="Q710" s="3"/>
      <c r="R710" s="3"/>
      <c r="S710" s="3"/>
      <c r="T710" s="3"/>
      <c r="U710" s="3"/>
      <c r="V710" s="3"/>
      <c r="W710" s="3"/>
      <c r="X710" s="3"/>
      <c r="Y710" s="3"/>
      <c r="Z710" s="3"/>
      <c r="AA710" s="3"/>
      <c r="AB710" s="3"/>
      <c r="AC710" s="3"/>
    </row>
    <row r="711" spans="1:29" ht="12.75">
      <c r="A711" s="3"/>
      <c r="B711" s="3"/>
      <c r="C711" s="3"/>
      <c r="D711" s="3"/>
      <c r="E711" s="3"/>
      <c r="F711" s="3"/>
      <c r="G711" s="3"/>
      <c r="H711" s="3"/>
      <c r="I711" s="3"/>
      <c r="J711" s="3"/>
      <c r="K711" s="4"/>
      <c r="L711" s="3"/>
      <c r="M711" s="3"/>
      <c r="N711" s="4"/>
      <c r="O711" s="3"/>
      <c r="P711" s="3"/>
      <c r="Q711" s="3"/>
      <c r="R711" s="3"/>
      <c r="S711" s="3"/>
      <c r="T711" s="3"/>
      <c r="U711" s="3"/>
      <c r="V711" s="3"/>
      <c r="W711" s="3"/>
      <c r="X711" s="3"/>
      <c r="Y711" s="3"/>
      <c r="Z711" s="3"/>
      <c r="AA711" s="3"/>
      <c r="AB711" s="3"/>
      <c r="AC711" s="3"/>
    </row>
    <row r="712" spans="1:29" ht="12.75">
      <c r="A712" s="3"/>
      <c r="B712" s="3"/>
      <c r="C712" s="3"/>
      <c r="D712" s="3"/>
      <c r="E712" s="3"/>
      <c r="F712" s="3"/>
      <c r="G712" s="3"/>
      <c r="H712" s="3"/>
      <c r="I712" s="3"/>
      <c r="J712" s="3"/>
      <c r="K712" s="4"/>
      <c r="L712" s="3"/>
      <c r="M712" s="3"/>
      <c r="N712" s="4"/>
      <c r="O712" s="3"/>
      <c r="P712" s="3"/>
      <c r="Q712" s="3"/>
      <c r="R712" s="3"/>
      <c r="S712" s="3"/>
      <c r="T712" s="3"/>
      <c r="U712" s="3"/>
      <c r="V712" s="3"/>
      <c r="W712" s="3"/>
      <c r="X712" s="3"/>
      <c r="Y712" s="3"/>
      <c r="Z712" s="3"/>
      <c r="AA712" s="3"/>
      <c r="AB712" s="3"/>
      <c r="AC712" s="3"/>
    </row>
    <row r="713" spans="1:29" ht="12.75">
      <c r="A713" s="3"/>
      <c r="B713" s="3"/>
      <c r="C713" s="3"/>
      <c r="D713" s="3"/>
      <c r="E713" s="3"/>
      <c r="F713" s="3"/>
      <c r="G713" s="3"/>
      <c r="H713" s="3"/>
      <c r="I713" s="3"/>
      <c r="J713" s="3"/>
      <c r="K713" s="4"/>
      <c r="L713" s="3"/>
      <c r="M713" s="3"/>
      <c r="N713" s="4"/>
      <c r="O713" s="3"/>
      <c r="P713" s="3"/>
      <c r="Q713" s="3"/>
      <c r="R713" s="3"/>
      <c r="S713" s="3"/>
      <c r="T713" s="3"/>
      <c r="U713" s="3"/>
      <c r="V713" s="3"/>
      <c r="W713" s="3"/>
      <c r="X713" s="3"/>
      <c r="Y713" s="3"/>
      <c r="Z713" s="3"/>
      <c r="AA713" s="3"/>
      <c r="AB713" s="3"/>
      <c r="AC713" s="3"/>
    </row>
    <row r="714" spans="1:29" ht="12.75">
      <c r="A714" s="3"/>
      <c r="B714" s="3"/>
      <c r="C714" s="3"/>
      <c r="D714" s="3"/>
      <c r="E714" s="3"/>
      <c r="F714" s="3"/>
      <c r="G714" s="3"/>
      <c r="H714" s="3"/>
      <c r="I714" s="3"/>
      <c r="J714" s="3"/>
      <c r="K714" s="4"/>
      <c r="L714" s="3"/>
      <c r="M714" s="3"/>
      <c r="N714" s="4"/>
      <c r="O714" s="3"/>
      <c r="P714" s="3"/>
      <c r="Q714" s="3"/>
      <c r="R714" s="3"/>
      <c r="S714" s="3"/>
      <c r="T714" s="3"/>
      <c r="U714" s="3"/>
      <c r="V714" s="3"/>
      <c r="W714" s="3"/>
      <c r="X714" s="3"/>
      <c r="Y714" s="3"/>
      <c r="Z714" s="3"/>
      <c r="AA714" s="3"/>
      <c r="AB714" s="3"/>
      <c r="AC714" s="3"/>
    </row>
    <row r="715" spans="1:29" ht="12.75">
      <c r="A715" s="3"/>
      <c r="B715" s="3"/>
      <c r="C715" s="3"/>
      <c r="D715" s="3"/>
      <c r="E715" s="3"/>
      <c r="F715" s="3"/>
      <c r="G715" s="3"/>
      <c r="H715" s="3"/>
      <c r="I715" s="3"/>
      <c r="J715" s="3"/>
      <c r="K715" s="4"/>
      <c r="L715" s="3"/>
      <c r="M715" s="3"/>
      <c r="N715" s="4"/>
      <c r="O715" s="3"/>
      <c r="P715" s="3"/>
      <c r="Q715" s="3"/>
      <c r="R715" s="3"/>
      <c r="S715" s="3"/>
      <c r="T715" s="3"/>
      <c r="U715" s="3"/>
      <c r="V715" s="3"/>
      <c r="W715" s="3"/>
      <c r="X715" s="3"/>
      <c r="Y715" s="3"/>
      <c r="Z715" s="3"/>
      <c r="AA715" s="3"/>
      <c r="AB715" s="3"/>
      <c r="AC715" s="3"/>
    </row>
    <row r="716" spans="1:29" ht="12.75">
      <c r="A716" s="3"/>
      <c r="B716" s="3"/>
      <c r="C716" s="3"/>
      <c r="D716" s="3"/>
      <c r="E716" s="3"/>
      <c r="F716" s="3"/>
      <c r="G716" s="3"/>
      <c r="H716" s="3"/>
      <c r="I716" s="3"/>
      <c r="J716" s="3"/>
      <c r="K716" s="4"/>
      <c r="L716" s="3"/>
      <c r="M716" s="3"/>
      <c r="N716" s="4"/>
      <c r="O716" s="3"/>
      <c r="P716" s="3"/>
      <c r="Q716" s="3"/>
      <c r="R716" s="3"/>
      <c r="S716" s="3"/>
      <c r="T716" s="3"/>
      <c r="U716" s="3"/>
      <c r="V716" s="3"/>
      <c r="W716" s="3"/>
      <c r="X716" s="3"/>
      <c r="Y716" s="3"/>
      <c r="Z716" s="3"/>
      <c r="AA716" s="3"/>
      <c r="AB716" s="3"/>
      <c r="AC716" s="3"/>
    </row>
    <row r="717" spans="1:29" ht="12.75">
      <c r="A717" s="3"/>
      <c r="B717" s="3"/>
      <c r="C717" s="3"/>
      <c r="D717" s="3"/>
      <c r="E717" s="3"/>
      <c r="F717" s="3"/>
      <c r="G717" s="3"/>
      <c r="H717" s="3"/>
      <c r="I717" s="3"/>
      <c r="J717" s="3"/>
      <c r="K717" s="4"/>
      <c r="L717" s="3"/>
      <c r="M717" s="3"/>
      <c r="N717" s="4"/>
      <c r="O717" s="3"/>
      <c r="P717" s="3"/>
      <c r="Q717" s="3"/>
      <c r="R717" s="3"/>
      <c r="S717" s="3"/>
      <c r="T717" s="3"/>
      <c r="U717" s="3"/>
      <c r="V717" s="3"/>
      <c r="W717" s="3"/>
      <c r="X717" s="3"/>
      <c r="Y717" s="3"/>
      <c r="Z717" s="3"/>
      <c r="AA717" s="3"/>
      <c r="AB717" s="3"/>
      <c r="AC717" s="3"/>
    </row>
    <row r="718" spans="1:29" ht="12.75">
      <c r="A718" s="3"/>
      <c r="B718" s="3"/>
      <c r="C718" s="3"/>
      <c r="D718" s="3"/>
      <c r="E718" s="3"/>
      <c r="F718" s="3"/>
      <c r="G718" s="3"/>
      <c r="H718" s="3"/>
      <c r="I718" s="3"/>
      <c r="J718" s="3"/>
      <c r="K718" s="4"/>
      <c r="L718" s="3"/>
      <c r="M718" s="3"/>
      <c r="N718" s="4"/>
      <c r="O718" s="3"/>
      <c r="P718" s="3"/>
      <c r="Q718" s="3"/>
      <c r="R718" s="3"/>
      <c r="S718" s="3"/>
      <c r="T718" s="3"/>
      <c r="U718" s="3"/>
      <c r="V718" s="3"/>
      <c r="W718" s="3"/>
      <c r="X718" s="3"/>
      <c r="Y718" s="3"/>
      <c r="Z718" s="3"/>
      <c r="AA718" s="3"/>
      <c r="AB718" s="3"/>
      <c r="AC718" s="3"/>
    </row>
    <row r="719" spans="1:29" ht="12.75">
      <c r="A719" s="3"/>
      <c r="B719" s="3"/>
      <c r="C719" s="3"/>
      <c r="D719" s="3"/>
      <c r="E719" s="3"/>
      <c r="F719" s="3"/>
      <c r="G719" s="3"/>
      <c r="H719" s="3"/>
      <c r="I719" s="3"/>
      <c r="J719" s="3"/>
      <c r="K719" s="4"/>
      <c r="L719" s="3"/>
      <c r="M719" s="3"/>
      <c r="N719" s="4"/>
      <c r="O719" s="3"/>
      <c r="P719" s="3"/>
      <c r="Q719" s="3"/>
      <c r="R719" s="3"/>
      <c r="S719" s="3"/>
      <c r="T719" s="3"/>
      <c r="U719" s="3"/>
      <c r="V719" s="3"/>
      <c r="W719" s="3"/>
      <c r="X719" s="3"/>
      <c r="Y719" s="3"/>
      <c r="Z719" s="3"/>
      <c r="AA719" s="3"/>
      <c r="AB719" s="3"/>
      <c r="AC719" s="3"/>
    </row>
    <row r="720" spans="1:29" ht="12.75">
      <c r="A720" s="3"/>
      <c r="B720" s="3"/>
      <c r="C720" s="3"/>
      <c r="D720" s="3"/>
      <c r="E720" s="3"/>
      <c r="F720" s="3"/>
      <c r="G720" s="3"/>
      <c r="H720" s="3"/>
      <c r="I720" s="3"/>
      <c r="J720" s="3"/>
      <c r="K720" s="4"/>
      <c r="L720" s="3"/>
      <c r="M720" s="3"/>
      <c r="N720" s="4"/>
      <c r="O720" s="3"/>
      <c r="P720" s="3"/>
      <c r="Q720" s="3"/>
      <c r="R720" s="3"/>
      <c r="S720" s="3"/>
      <c r="T720" s="3"/>
      <c r="U720" s="3"/>
      <c r="V720" s="3"/>
      <c r="W720" s="3"/>
      <c r="X720" s="3"/>
      <c r="Y720" s="3"/>
      <c r="Z720" s="3"/>
      <c r="AA720" s="3"/>
      <c r="AB720" s="3"/>
      <c r="AC720" s="3"/>
    </row>
    <row r="721" spans="1:29" ht="12.75">
      <c r="A721" s="3"/>
      <c r="B721" s="3"/>
      <c r="C721" s="3"/>
      <c r="D721" s="3"/>
      <c r="E721" s="3"/>
      <c r="F721" s="3"/>
      <c r="G721" s="3"/>
      <c r="H721" s="3"/>
      <c r="I721" s="3"/>
      <c r="J721" s="3"/>
      <c r="K721" s="4"/>
      <c r="L721" s="3"/>
      <c r="M721" s="3"/>
      <c r="N721" s="4"/>
      <c r="O721" s="3"/>
      <c r="P721" s="3"/>
      <c r="Q721" s="3"/>
      <c r="R721" s="3"/>
      <c r="S721" s="3"/>
      <c r="T721" s="3"/>
      <c r="U721" s="3"/>
      <c r="V721" s="3"/>
      <c r="W721" s="3"/>
      <c r="X721" s="3"/>
      <c r="Y721" s="3"/>
      <c r="Z721" s="3"/>
      <c r="AA721" s="3"/>
      <c r="AB721" s="3"/>
      <c r="AC721" s="3"/>
    </row>
    <row r="722" spans="1:29" ht="12.75">
      <c r="A722" s="3"/>
      <c r="B722" s="3"/>
      <c r="C722" s="3"/>
      <c r="D722" s="3"/>
      <c r="E722" s="3"/>
      <c r="F722" s="3"/>
      <c r="G722" s="3"/>
      <c r="H722" s="3"/>
      <c r="I722" s="3"/>
      <c r="J722" s="3"/>
      <c r="K722" s="4"/>
      <c r="L722" s="3"/>
      <c r="M722" s="3"/>
      <c r="N722" s="4"/>
      <c r="O722" s="3"/>
      <c r="P722" s="3"/>
      <c r="Q722" s="3"/>
      <c r="R722" s="3"/>
      <c r="S722" s="3"/>
      <c r="T722" s="3"/>
      <c r="U722" s="3"/>
      <c r="V722" s="3"/>
      <c r="W722" s="3"/>
      <c r="X722" s="3"/>
      <c r="Y722" s="3"/>
      <c r="Z722" s="3"/>
      <c r="AA722" s="3"/>
      <c r="AB722" s="3"/>
      <c r="AC722" s="3"/>
    </row>
    <row r="723" spans="1:29" ht="12.75">
      <c r="A723" s="3"/>
      <c r="B723" s="3"/>
      <c r="C723" s="3"/>
      <c r="D723" s="3"/>
      <c r="E723" s="3"/>
      <c r="F723" s="3"/>
      <c r="G723" s="3"/>
      <c r="H723" s="3"/>
      <c r="I723" s="3"/>
      <c r="J723" s="3"/>
      <c r="K723" s="4"/>
      <c r="L723" s="3"/>
      <c r="M723" s="3"/>
      <c r="N723" s="4"/>
      <c r="O723" s="3"/>
      <c r="P723" s="3"/>
      <c r="Q723" s="3"/>
      <c r="R723" s="3"/>
      <c r="S723" s="3"/>
      <c r="T723" s="3"/>
      <c r="U723" s="3"/>
      <c r="V723" s="3"/>
      <c r="W723" s="3"/>
      <c r="X723" s="3"/>
      <c r="Y723" s="3"/>
      <c r="Z723" s="3"/>
      <c r="AA723" s="3"/>
      <c r="AB723" s="3"/>
      <c r="AC723" s="3"/>
    </row>
    <row r="724" spans="1:29" ht="12.75">
      <c r="A724" s="3"/>
      <c r="B724" s="3"/>
      <c r="C724" s="3"/>
      <c r="D724" s="3"/>
      <c r="E724" s="3"/>
      <c r="F724" s="3"/>
      <c r="G724" s="3"/>
      <c r="H724" s="3"/>
      <c r="I724" s="3"/>
      <c r="J724" s="3"/>
      <c r="K724" s="4"/>
      <c r="L724" s="3"/>
      <c r="M724" s="3"/>
      <c r="N724" s="4"/>
      <c r="O724" s="3"/>
      <c r="P724" s="3"/>
      <c r="Q724" s="3"/>
      <c r="R724" s="3"/>
      <c r="S724" s="3"/>
      <c r="T724" s="3"/>
      <c r="U724" s="3"/>
      <c r="V724" s="3"/>
      <c r="W724" s="3"/>
      <c r="X724" s="3"/>
      <c r="Y724" s="3"/>
      <c r="Z724" s="3"/>
      <c r="AA724" s="3"/>
      <c r="AB724" s="3"/>
      <c r="AC724" s="3"/>
    </row>
    <row r="725" spans="1:29" ht="12.75">
      <c r="A725" s="3"/>
      <c r="B725" s="3"/>
      <c r="C725" s="3"/>
      <c r="D725" s="3"/>
      <c r="E725" s="3"/>
      <c r="F725" s="3"/>
      <c r="G725" s="3"/>
      <c r="H725" s="3"/>
      <c r="I725" s="3"/>
      <c r="J725" s="3"/>
      <c r="K725" s="4"/>
      <c r="L725" s="3"/>
      <c r="M725" s="3"/>
      <c r="N725" s="4"/>
      <c r="O725" s="3"/>
      <c r="P725" s="3"/>
      <c r="Q725" s="3"/>
      <c r="R725" s="3"/>
      <c r="S725" s="3"/>
      <c r="T725" s="3"/>
      <c r="U725" s="3"/>
      <c r="V725" s="3"/>
      <c r="W725" s="3"/>
      <c r="X725" s="3"/>
      <c r="Y725" s="3"/>
      <c r="Z725" s="3"/>
      <c r="AA725" s="3"/>
      <c r="AB725" s="3"/>
      <c r="AC725" s="3"/>
    </row>
    <row r="726" spans="1:29" ht="12.75">
      <c r="A726" s="3"/>
      <c r="B726" s="3"/>
      <c r="C726" s="3"/>
      <c r="D726" s="3"/>
      <c r="E726" s="3"/>
      <c r="F726" s="3"/>
      <c r="G726" s="3"/>
      <c r="H726" s="3"/>
      <c r="I726" s="3"/>
      <c r="J726" s="3"/>
      <c r="K726" s="4"/>
      <c r="L726" s="3"/>
      <c r="M726" s="3"/>
      <c r="N726" s="4"/>
      <c r="O726" s="3"/>
      <c r="P726" s="3"/>
      <c r="Q726" s="3"/>
      <c r="R726" s="3"/>
      <c r="S726" s="3"/>
      <c r="T726" s="3"/>
      <c r="U726" s="3"/>
      <c r="V726" s="3"/>
      <c r="W726" s="3"/>
      <c r="X726" s="3"/>
      <c r="Y726" s="3"/>
      <c r="Z726" s="3"/>
      <c r="AA726" s="3"/>
      <c r="AB726" s="3"/>
      <c r="AC726" s="3"/>
    </row>
    <row r="727" spans="1:29" ht="12.75">
      <c r="A727" s="3"/>
      <c r="B727" s="3"/>
      <c r="C727" s="3"/>
      <c r="D727" s="3"/>
      <c r="E727" s="3"/>
      <c r="F727" s="3"/>
      <c r="G727" s="3"/>
      <c r="H727" s="3"/>
      <c r="I727" s="3"/>
      <c r="J727" s="3"/>
      <c r="K727" s="4"/>
      <c r="L727" s="3"/>
      <c r="M727" s="3"/>
      <c r="N727" s="4"/>
      <c r="O727" s="3"/>
      <c r="P727" s="3"/>
      <c r="Q727" s="3"/>
      <c r="R727" s="3"/>
      <c r="S727" s="3"/>
      <c r="T727" s="3"/>
      <c r="U727" s="3"/>
      <c r="V727" s="3"/>
      <c r="W727" s="3"/>
      <c r="X727" s="3"/>
      <c r="Y727" s="3"/>
      <c r="Z727" s="3"/>
      <c r="AA727" s="3"/>
      <c r="AB727" s="3"/>
      <c r="AC727" s="3"/>
    </row>
    <row r="728" spans="1:29" ht="12.75">
      <c r="A728" s="3"/>
      <c r="B728" s="3"/>
      <c r="C728" s="3"/>
      <c r="D728" s="3"/>
      <c r="E728" s="3"/>
      <c r="F728" s="3"/>
      <c r="G728" s="3"/>
      <c r="H728" s="3"/>
      <c r="I728" s="3"/>
      <c r="J728" s="3"/>
      <c r="K728" s="4"/>
      <c r="L728" s="3"/>
      <c r="M728" s="3"/>
      <c r="N728" s="4"/>
      <c r="O728" s="3"/>
      <c r="P728" s="3"/>
      <c r="Q728" s="3"/>
      <c r="R728" s="3"/>
      <c r="S728" s="3"/>
      <c r="T728" s="3"/>
      <c r="U728" s="3"/>
      <c r="V728" s="3"/>
      <c r="W728" s="3"/>
      <c r="X728" s="3"/>
      <c r="Y728" s="3"/>
      <c r="Z728" s="3"/>
      <c r="AA728" s="3"/>
      <c r="AB728" s="3"/>
      <c r="AC728" s="3"/>
    </row>
    <row r="729" spans="1:29" ht="12.75">
      <c r="A729" s="3"/>
      <c r="B729" s="3"/>
      <c r="C729" s="3"/>
      <c r="D729" s="3"/>
      <c r="E729" s="3"/>
      <c r="F729" s="3"/>
      <c r="G729" s="3"/>
      <c r="H729" s="3"/>
      <c r="I729" s="3"/>
      <c r="J729" s="3"/>
      <c r="K729" s="4"/>
      <c r="L729" s="3"/>
      <c r="M729" s="3"/>
      <c r="N729" s="4"/>
      <c r="O729" s="3"/>
      <c r="P729" s="3"/>
      <c r="Q729" s="3"/>
      <c r="R729" s="3"/>
      <c r="S729" s="3"/>
      <c r="T729" s="3"/>
      <c r="U729" s="3"/>
      <c r="V729" s="3"/>
      <c r="W729" s="3"/>
      <c r="X729" s="3"/>
      <c r="Y729" s="3"/>
      <c r="Z729" s="3"/>
      <c r="AA729" s="3"/>
      <c r="AB729" s="3"/>
      <c r="AC729" s="3"/>
    </row>
    <row r="730" spans="1:29" ht="12.75">
      <c r="A730" s="3"/>
      <c r="B730" s="3"/>
      <c r="C730" s="3"/>
      <c r="D730" s="3"/>
      <c r="E730" s="3"/>
      <c r="F730" s="3"/>
      <c r="G730" s="3"/>
      <c r="H730" s="3"/>
      <c r="I730" s="3"/>
      <c r="J730" s="3"/>
      <c r="K730" s="4"/>
      <c r="L730" s="3"/>
      <c r="M730" s="3"/>
      <c r="N730" s="4"/>
      <c r="O730" s="3"/>
      <c r="P730" s="3"/>
      <c r="Q730" s="3"/>
      <c r="R730" s="3"/>
      <c r="S730" s="3"/>
      <c r="T730" s="3"/>
      <c r="U730" s="3"/>
      <c r="V730" s="3"/>
      <c r="W730" s="3"/>
      <c r="X730" s="3"/>
      <c r="Y730" s="3"/>
      <c r="Z730" s="3"/>
      <c r="AA730" s="3"/>
      <c r="AB730" s="3"/>
      <c r="AC730" s="3"/>
    </row>
    <row r="731" spans="1:29" ht="12.75">
      <c r="A731" s="3"/>
      <c r="B731" s="3"/>
      <c r="C731" s="3"/>
      <c r="D731" s="3"/>
      <c r="E731" s="3"/>
      <c r="F731" s="3"/>
      <c r="G731" s="3"/>
      <c r="H731" s="3"/>
      <c r="I731" s="3"/>
      <c r="J731" s="3"/>
      <c r="K731" s="4"/>
      <c r="L731" s="3"/>
      <c r="M731" s="3"/>
      <c r="N731" s="4"/>
      <c r="O731" s="3"/>
      <c r="P731" s="3"/>
      <c r="Q731" s="3"/>
      <c r="R731" s="3"/>
      <c r="S731" s="3"/>
      <c r="T731" s="3"/>
      <c r="U731" s="3"/>
      <c r="V731" s="3"/>
      <c r="W731" s="3"/>
      <c r="X731" s="3"/>
      <c r="Y731" s="3"/>
      <c r="Z731" s="3"/>
      <c r="AA731" s="3"/>
      <c r="AB731" s="3"/>
      <c r="AC731" s="3"/>
    </row>
    <row r="732" spans="1:29" ht="12.75">
      <c r="A732" s="3"/>
      <c r="B732" s="3"/>
      <c r="C732" s="3"/>
      <c r="D732" s="3"/>
      <c r="E732" s="3"/>
      <c r="F732" s="3"/>
      <c r="G732" s="3"/>
      <c r="H732" s="3"/>
      <c r="I732" s="3"/>
      <c r="J732" s="3"/>
      <c r="K732" s="4"/>
      <c r="L732" s="3"/>
      <c r="M732" s="3"/>
      <c r="N732" s="4"/>
      <c r="O732" s="3"/>
      <c r="P732" s="3"/>
      <c r="Q732" s="3"/>
      <c r="R732" s="3"/>
      <c r="S732" s="3"/>
      <c r="T732" s="3"/>
      <c r="U732" s="3"/>
      <c r="V732" s="3"/>
      <c r="W732" s="3"/>
      <c r="X732" s="3"/>
      <c r="Y732" s="3"/>
      <c r="Z732" s="3"/>
      <c r="AA732" s="3"/>
      <c r="AB732" s="3"/>
      <c r="AC732" s="3"/>
    </row>
    <row r="733" spans="1:29" ht="12.75">
      <c r="A733" s="3"/>
      <c r="B733" s="3"/>
      <c r="C733" s="3"/>
      <c r="D733" s="3"/>
      <c r="E733" s="3"/>
      <c r="F733" s="3"/>
      <c r="G733" s="3"/>
      <c r="H733" s="3"/>
      <c r="I733" s="3"/>
      <c r="J733" s="3"/>
      <c r="K733" s="4"/>
      <c r="L733" s="3"/>
      <c r="M733" s="3"/>
      <c r="N733" s="4"/>
      <c r="O733" s="3"/>
      <c r="P733" s="3"/>
      <c r="Q733" s="3"/>
      <c r="R733" s="3"/>
      <c r="S733" s="3"/>
      <c r="T733" s="3"/>
      <c r="U733" s="3"/>
      <c r="V733" s="3"/>
      <c r="W733" s="3"/>
      <c r="X733" s="3"/>
      <c r="Y733" s="3"/>
      <c r="Z733" s="3"/>
      <c r="AA733" s="3"/>
      <c r="AB733" s="3"/>
      <c r="AC733" s="3"/>
    </row>
    <row r="734" spans="1:29" ht="12.75">
      <c r="A734" s="3"/>
      <c r="B734" s="3"/>
      <c r="C734" s="3"/>
      <c r="D734" s="3"/>
      <c r="E734" s="3"/>
      <c r="F734" s="3"/>
      <c r="G734" s="3"/>
      <c r="H734" s="3"/>
      <c r="I734" s="3"/>
      <c r="J734" s="3"/>
      <c r="K734" s="4"/>
      <c r="L734" s="3"/>
      <c r="M734" s="3"/>
      <c r="N734" s="4"/>
      <c r="O734" s="3"/>
      <c r="P734" s="3"/>
      <c r="Q734" s="3"/>
      <c r="R734" s="3"/>
      <c r="S734" s="3"/>
      <c r="T734" s="3"/>
      <c r="U734" s="3"/>
      <c r="V734" s="3"/>
      <c r="W734" s="3"/>
      <c r="X734" s="3"/>
      <c r="Y734" s="3"/>
      <c r="Z734" s="3"/>
      <c r="AA734" s="3"/>
      <c r="AB734" s="3"/>
      <c r="AC734" s="3"/>
    </row>
    <row r="735" spans="1:29" ht="12.75">
      <c r="A735" s="3"/>
      <c r="B735" s="3"/>
      <c r="C735" s="3"/>
      <c r="D735" s="3"/>
      <c r="E735" s="3"/>
      <c r="F735" s="3"/>
      <c r="G735" s="3"/>
      <c r="H735" s="3"/>
      <c r="I735" s="3"/>
      <c r="J735" s="3"/>
      <c r="K735" s="4"/>
      <c r="L735" s="3"/>
      <c r="M735" s="3"/>
      <c r="N735" s="4"/>
      <c r="O735" s="3"/>
      <c r="P735" s="3"/>
      <c r="Q735" s="3"/>
      <c r="R735" s="3"/>
      <c r="S735" s="3"/>
      <c r="T735" s="3"/>
      <c r="U735" s="3"/>
      <c r="V735" s="3"/>
      <c r="W735" s="3"/>
      <c r="X735" s="3"/>
      <c r="Y735" s="3"/>
      <c r="Z735" s="3"/>
      <c r="AA735" s="3"/>
      <c r="AB735" s="3"/>
      <c r="AC735" s="3"/>
    </row>
    <row r="736" spans="1:29" ht="12.75">
      <c r="A736" s="3"/>
      <c r="B736" s="3"/>
      <c r="C736" s="3"/>
      <c r="D736" s="3"/>
      <c r="E736" s="3"/>
      <c r="F736" s="3"/>
      <c r="G736" s="3"/>
      <c r="H736" s="3"/>
      <c r="I736" s="3"/>
      <c r="J736" s="3"/>
      <c r="K736" s="4"/>
      <c r="L736" s="3"/>
      <c r="M736" s="3"/>
      <c r="N736" s="4"/>
      <c r="O736" s="3"/>
      <c r="P736" s="3"/>
      <c r="Q736" s="3"/>
      <c r="R736" s="3"/>
      <c r="S736" s="3"/>
      <c r="T736" s="3"/>
      <c r="U736" s="3"/>
      <c r="V736" s="3"/>
      <c r="W736" s="3"/>
      <c r="X736" s="3"/>
      <c r="Y736" s="3"/>
      <c r="Z736" s="3"/>
      <c r="AA736" s="3"/>
      <c r="AB736" s="3"/>
      <c r="AC736" s="3"/>
    </row>
    <row r="737" spans="1:29" ht="12.75">
      <c r="A737" s="3"/>
      <c r="B737" s="3"/>
      <c r="C737" s="3"/>
      <c r="D737" s="3"/>
      <c r="E737" s="3"/>
      <c r="F737" s="3"/>
      <c r="G737" s="3"/>
      <c r="H737" s="3"/>
      <c r="I737" s="3"/>
      <c r="J737" s="3"/>
      <c r="K737" s="4"/>
      <c r="L737" s="3"/>
      <c r="M737" s="3"/>
      <c r="N737" s="4"/>
      <c r="O737" s="3"/>
      <c r="P737" s="3"/>
      <c r="Q737" s="3"/>
      <c r="R737" s="3"/>
      <c r="S737" s="3"/>
      <c r="T737" s="3"/>
      <c r="U737" s="3"/>
      <c r="V737" s="3"/>
      <c r="W737" s="3"/>
      <c r="X737" s="3"/>
      <c r="Y737" s="3"/>
      <c r="Z737" s="3"/>
      <c r="AA737" s="3"/>
      <c r="AB737" s="3"/>
      <c r="AC737" s="3"/>
    </row>
    <row r="738" spans="1:29" ht="12.75">
      <c r="A738" s="3"/>
      <c r="B738" s="3"/>
      <c r="C738" s="3"/>
      <c r="D738" s="3"/>
      <c r="E738" s="3"/>
      <c r="F738" s="3"/>
      <c r="G738" s="3"/>
      <c r="H738" s="3"/>
      <c r="I738" s="3"/>
      <c r="J738" s="3"/>
      <c r="K738" s="4"/>
      <c r="L738" s="3"/>
      <c r="M738" s="3"/>
      <c r="N738" s="4"/>
      <c r="O738" s="3"/>
      <c r="P738" s="3"/>
      <c r="Q738" s="3"/>
      <c r="R738" s="3"/>
      <c r="S738" s="3"/>
      <c r="T738" s="3"/>
      <c r="U738" s="3"/>
      <c r="V738" s="3"/>
      <c r="W738" s="3"/>
      <c r="X738" s="3"/>
      <c r="Y738" s="3"/>
      <c r="Z738" s="3"/>
      <c r="AA738" s="3"/>
      <c r="AB738" s="3"/>
      <c r="AC738" s="3"/>
    </row>
    <row r="739" spans="1:29" ht="12.75">
      <c r="A739" s="3"/>
      <c r="B739" s="3"/>
      <c r="C739" s="3"/>
      <c r="D739" s="3"/>
      <c r="E739" s="3"/>
      <c r="F739" s="3"/>
      <c r="G739" s="3"/>
      <c r="H739" s="3"/>
      <c r="I739" s="3"/>
      <c r="J739" s="3"/>
      <c r="K739" s="4"/>
      <c r="L739" s="3"/>
      <c r="M739" s="3"/>
      <c r="N739" s="4"/>
      <c r="O739" s="3"/>
      <c r="P739" s="3"/>
      <c r="Q739" s="3"/>
      <c r="R739" s="3"/>
      <c r="S739" s="3"/>
      <c r="T739" s="3"/>
      <c r="U739" s="3"/>
      <c r="V739" s="3"/>
      <c r="W739" s="3"/>
      <c r="X739" s="3"/>
      <c r="Y739" s="3"/>
      <c r="Z739" s="3"/>
      <c r="AA739" s="3"/>
      <c r="AB739" s="3"/>
      <c r="AC739" s="3"/>
    </row>
    <row r="740" spans="1:29" ht="12.75">
      <c r="A740" s="3"/>
      <c r="B740" s="3"/>
      <c r="C740" s="3"/>
      <c r="D740" s="3"/>
      <c r="E740" s="3"/>
      <c r="F740" s="3"/>
      <c r="G740" s="3"/>
      <c r="H740" s="3"/>
      <c r="I740" s="3"/>
      <c r="J740" s="3"/>
      <c r="K740" s="4"/>
      <c r="L740" s="3"/>
      <c r="M740" s="3"/>
      <c r="N740" s="4"/>
      <c r="O740" s="3"/>
      <c r="P740" s="3"/>
      <c r="Q740" s="3"/>
      <c r="R740" s="3"/>
      <c r="S740" s="3"/>
      <c r="T740" s="3"/>
      <c r="U740" s="3"/>
      <c r="V740" s="3"/>
      <c r="W740" s="3"/>
      <c r="X740" s="3"/>
      <c r="Y740" s="3"/>
      <c r="Z740" s="3"/>
      <c r="AA740" s="3"/>
      <c r="AB740" s="3"/>
      <c r="AC740" s="3"/>
    </row>
    <row r="741" spans="1:29" ht="12.75">
      <c r="A741" s="3"/>
      <c r="B741" s="3"/>
      <c r="C741" s="3"/>
      <c r="D741" s="3"/>
      <c r="E741" s="3"/>
      <c r="F741" s="3"/>
      <c r="G741" s="3"/>
      <c r="H741" s="3"/>
      <c r="I741" s="3"/>
      <c r="J741" s="3"/>
      <c r="K741" s="4"/>
      <c r="L741" s="3"/>
      <c r="M741" s="3"/>
      <c r="N741" s="4"/>
      <c r="O741" s="3"/>
      <c r="P741" s="3"/>
      <c r="Q741" s="3"/>
      <c r="R741" s="3"/>
      <c r="S741" s="3"/>
      <c r="T741" s="3"/>
      <c r="U741" s="3"/>
      <c r="V741" s="3"/>
      <c r="W741" s="3"/>
      <c r="X741" s="3"/>
      <c r="Y741" s="3"/>
      <c r="Z741" s="3"/>
      <c r="AA741" s="3"/>
      <c r="AB741" s="3"/>
      <c r="AC741" s="3"/>
    </row>
    <row r="742" spans="1:29" ht="12.75">
      <c r="A742" s="3"/>
      <c r="B742" s="3"/>
      <c r="C742" s="3"/>
      <c r="D742" s="3"/>
      <c r="E742" s="3"/>
      <c r="F742" s="3"/>
      <c r="G742" s="3"/>
      <c r="H742" s="3"/>
      <c r="I742" s="3"/>
      <c r="J742" s="3"/>
      <c r="K742" s="4"/>
      <c r="L742" s="3"/>
      <c r="M742" s="3"/>
      <c r="N742" s="4"/>
      <c r="O742" s="3"/>
      <c r="P742" s="3"/>
      <c r="Q742" s="3"/>
      <c r="R742" s="3"/>
      <c r="S742" s="3"/>
      <c r="T742" s="3"/>
      <c r="U742" s="3"/>
      <c r="V742" s="3"/>
      <c r="W742" s="3"/>
      <c r="X742" s="3"/>
      <c r="Y742" s="3"/>
      <c r="Z742" s="3"/>
      <c r="AA742" s="3"/>
      <c r="AB742" s="3"/>
      <c r="AC742" s="3"/>
    </row>
    <row r="743" spans="1:29" ht="12.75">
      <c r="A743" s="3"/>
      <c r="B743" s="3"/>
      <c r="C743" s="3"/>
      <c r="D743" s="3"/>
      <c r="E743" s="3"/>
      <c r="F743" s="3"/>
      <c r="G743" s="3"/>
      <c r="H743" s="3"/>
      <c r="I743" s="3"/>
      <c r="J743" s="3"/>
      <c r="K743" s="4"/>
      <c r="L743" s="3"/>
      <c r="M743" s="3"/>
      <c r="N743" s="4"/>
      <c r="O743" s="3"/>
      <c r="P743" s="3"/>
      <c r="Q743" s="3"/>
      <c r="R743" s="3"/>
      <c r="S743" s="3"/>
      <c r="T743" s="3"/>
      <c r="U743" s="3"/>
      <c r="V743" s="3"/>
      <c r="W743" s="3"/>
      <c r="X743" s="3"/>
      <c r="Y743" s="3"/>
      <c r="Z743" s="3"/>
      <c r="AA743" s="3"/>
      <c r="AB743" s="3"/>
      <c r="AC743" s="3"/>
    </row>
    <row r="744" spans="1:29" ht="12.75">
      <c r="A744" s="3"/>
      <c r="B744" s="3"/>
      <c r="C744" s="3"/>
      <c r="D744" s="3"/>
      <c r="E744" s="3"/>
      <c r="F744" s="3"/>
      <c r="G744" s="3"/>
      <c r="H744" s="3"/>
      <c r="I744" s="3"/>
      <c r="J744" s="3"/>
      <c r="K744" s="4"/>
      <c r="L744" s="3"/>
      <c r="M744" s="3"/>
      <c r="N744" s="4"/>
      <c r="O744" s="3"/>
      <c r="P744" s="3"/>
      <c r="Q744" s="3"/>
      <c r="R744" s="3"/>
      <c r="S744" s="3"/>
      <c r="T744" s="3"/>
      <c r="U744" s="3"/>
      <c r="V744" s="3"/>
      <c r="W744" s="3"/>
      <c r="X744" s="3"/>
      <c r="Y744" s="3"/>
      <c r="Z744" s="3"/>
      <c r="AA744" s="3"/>
      <c r="AB744" s="3"/>
      <c r="AC744" s="3"/>
    </row>
    <row r="745" spans="1:29" ht="12.75">
      <c r="A745" s="3"/>
      <c r="B745" s="3"/>
      <c r="C745" s="3"/>
      <c r="D745" s="3"/>
      <c r="E745" s="3"/>
      <c r="F745" s="3"/>
      <c r="G745" s="3"/>
      <c r="H745" s="3"/>
      <c r="I745" s="3"/>
      <c r="J745" s="3"/>
      <c r="K745" s="4"/>
      <c r="L745" s="3"/>
      <c r="M745" s="3"/>
      <c r="N745" s="4"/>
      <c r="O745" s="3"/>
      <c r="P745" s="3"/>
      <c r="Q745" s="3"/>
      <c r="R745" s="3"/>
      <c r="S745" s="3"/>
      <c r="T745" s="3"/>
      <c r="U745" s="3"/>
      <c r="V745" s="3"/>
      <c r="W745" s="3"/>
      <c r="X745" s="3"/>
      <c r="Y745" s="3"/>
      <c r="Z745" s="3"/>
      <c r="AA745" s="3"/>
      <c r="AB745" s="3"/>
      <c r="AC745" s="3"/>
    </row>
    <row r="746" spans="1:29" ht="12.75">
      <c r="A746" s="3"/>
      <c r="B746" s="3"/>
      <c r="C746" s="3"/>
      <c r="D746" s="3"/>
      <c r="E746" s="3"/>
      <c r="F746" s="3"/>
      <c r="G746" s="3"/>
      <c r="H746" s="3"/>
      <c r="I746" s="3"/>
      <c r="J746" s="3"/>
      <c r="K746" s="4"/>
      <c r="L746" s="3"/>
      <c r="M746" s="3"/>
      <c r="N746" s="4"/>
      <c r="O746" s="3"/>
      <c r="P746" s="3"/>
      <c r="Q746" s="3"/>
      <c r="R746" s="3"/>
      <c r="S746" s="3"/>
      <c r="T746" s="3"/>
      <c r="U746" s="3"/>
      <c r="V746" s="3"/>
      <c r="W746" s="3"/>
      <c r="X746" s="3"/>
      <c r="Y746" s="3"/>
      <c r="Z746" s="3"/>
      <c r="AA746" s="3"/>
      <c r="AB746" s="3"/>
      <c r="AC746" s="3"/>
    </row>
    <row r="747" spans="1:29" ht="12.75">
      <c r="A747" s="3"/>
      <c r="B747" s="3"/>
      <c r="C747" s="3"/>
      <c r="D747" s="3"/>
      <c r="E747" s="3"/>
      <c r="F747" s="3"/>
      <c r="G747" s="3"/>
      <c r="H747" s="3"/>
      <c r="I747" s="3"/>
      <c r="J747" s="3"/>
      <c r="K747" s="4"/>
      <c r="L747" s="3"/>
      <c r="M747" s="3"/>
      <c r="N747" s="4"/>
      <c r="O747" s="3"/>
      <c r="P747" s="3"/>
      <c r="Q747" s="3"/>
      <c r="R747" s="3"/>
      <c r="S747" s="3"/>
      <c r="T747" s="3"/>
      <c r="U747" s="3"/>
      <c r="V747" s="3"/>
      <c r="W747" s="3"/>
      <c r="X747" s="3"/>
      <c r="Y747" s="3"/>
      <c r="Z747" s="3"/>
      <c r="AA747" s="3"/>
      <c r="AB747" s="3"/>
      <c r="AC747" s="3"/>
    </row>
    <row r="748" spans="1:29" ht="12.75">
      <c r="A748" s="3"/>
      <c r="B748" s="3"/>
      <c r="C748" s="3"/>
      <c r="D748" s="3"/>
      <c r="E748" s="3"/>
      <c r="F748" s="3"/>
      <c r="G748" s="3"/>
      <c r="H748" s="3"/>
      <c r="I748" s="3"/>
      <c r="J748" s="3"/>
      <c r="K748" s="4"/>
      <c r="L748" s="3"/>
      <c r="M748" s="3"/>
      <c r="N748" s="4"/>
      <c r="O748" s="3"/>
      <c r="P748" s="3"/>
      <c r="Q748" s="3"/>
      <c r="R748" s="3"/>
      <c r="S748" s="3"/>
      <c r="T748" s="3"/>
      <c r="U748" s="3"/>
      <c r="V748" s="3"/>
      <c r="W748" s="3"/>
      <c r="X748" s="3"/>
      <c r="Y748" s="3"/>
      <c r="Z748" s="3"/>
      <c r="AA748" s="3"/>
      <c r="AB748" s="3"/>
      <c r="AC748" s="3"/>
    </row>
    <row r="749" spans="1:29" ht="12.75">
      <c r="A749" s="3"/>
      <c r="B749" s="3"/>
      <c r="C749" s="3"/>
      <c r="D749" s="3"/>
      <c r="E749" s="3"/>
      <c r="F749" s="3"/>
      <c r="G749" s="3"/>
      <c r="H749" s="3"/>
      <c r="I749" s="3"/>
      <c r="J749" s="3"/>
      <c r="K749" s="4"/>
      <c r="L749" s="3"/>
      <c r="M749" s="3"/>
      <c r="N749" s="4"/>
      <c r="O749" s="3"/>
      <c r="P749" s="3"/>
      <c r="Q749" s="3"/>
      <c r="R749" s="3"/>
      <c r="S749" s="3"/>
      <c r="T749" s="3"/>
      <c r="U749" s="3"/>
      <c r="V749" s="3"/>
      <c r="W749" s="3"/>
      <c r="X749" s="3"/>
      <c r="Y749" s="3"/>
      <c r="Z749" s="3"/>
      <c r="AA749" s="3"/>
      <c r="AB749" s="3"/>
      <c r="AC749" s="3"/>
    </row>
    <row r="750" spans="1:29" ht="12.75">
      <c r="A750" s="3"/>
      <c r="B750" s="3"/>
      <c r="C750" s="3"/>
      <c r="D750" s="3"/>
      <c r="E750" s="3"/>
      <c r="F750" s="3"/>
      <c r="G750" s="3"/>
      <c r="H750" s="3"/>
      <c r="I750" s="3"/>
      <c r="J750" s="3"/>
      <c r="K750" s="4"/>
      <c r="L750" s="3"/>
      <c r="M750" s="3"/>
      <c r="N750" s="4"/>
      <c r="O750" s="3"/>
      <c r="P750" s="3"/>
      <c r="Q750" s="3"/>
      <c r="R750" s="3"/>
      <c r="S750" s="3"/>
      <c r="T750" s="3"/>
      <c r="U750" s="3"/>
      <c r="V750" s="3"/>
      <c r="W750" s="3"/>
      <c r="X750" s="3"/>
      <c r="Y750" s="3"/>
      <c r="Z750" s="3"/>
      <c r="AA750" s="3"/>
      <c r="AB750" s="3"/>
      <c r="AC750" s="3"/>
    </row>
    <row r="751" spans="1:29" ht="12.75">
      <c r="A751" s="3"/>
      <c r="B751" s="3"/>
      <c r="C751" s="3"/>
      <c r="D751" s="3"/>
      <c r="E751" s="3"/>
      <c r="F751" s="3"/>
      <c r="G751" s="3"/>
      <c r="H751" s="3"/>
      <c r="I751" s="3"/>
      <c r="J751" s="3"/>
      <c r="K751" s="4"/>
      <c r="L751" s="3"/>
      <c r="M751" s="3"/>
      <c r="N751" s="4"/>
      <c r="O751" s="3"/>
      <c r="P751" s="3"/>
      <c r="Q751" s="3"/>
      <c r="R751" s="3"/>
      <c r="S751" s="3"/>
      <c r="T751" s="3"/>
      <c r="U751" s="3"/>
      <c r="V751" s="3"/>
      <c r="W751" s="3"/>
      <c r="X751" s="3"/>
      <c r="Y751" s="3"/>
      <c r="Z751" s="3"/>
      <c r="AA751" s="3"/>
      <c r="AB751" s="3"/>
      <c r="AC751" s="3"/>
    </row>
    <row r="752" spans="1:29" ht="12.75">
      <c r="A752" s="3"/>
      <c r="B752" s="3"/>
      <c r="C752" s="3"/>
      <c r="D752" s="3"/>
      <c r="E752" s="3"/>
      <c r="F752" s="3"/>
      <c r="G752" s="3"/>
      <c r="H752" s="3"/>
      <c r="I752" s="3"/>
      <c r="J752" s="3"/>
      <c r="K752" s="4"/>
      <c r="L752" s="3"/>
      <c r="M752" s="3"/>
      <c r="N752" s="4"/>
      <c r="O752" s="3"/>
      <c r="P752" s="3"/>
      <c r="Q752" s="3"/>
      <c r="R752" s="3"/>
      <c r="S752" s="3"/>
      <c r="T752" s="3"/>
      <c r="U752" s="3"/>
      <c r="V752" s="3"/>
      <c r="W752" s="3"/>
      <c r="X752" s="3"/>
      <c r="Y752" s="3"/>
      <c r="Z752" s="3"/>
      <c r="AA752" s="3"/>
      <c r="AB752" s="3"/>
      <c r="AC752" s="3"/>
    </row>
    <row r="753" spans="1:29" ht="12.75">
      <c r="A753" s="3"/>
      <c r="B753" s="3"/>
      <c r="C753" s="3"/>
      <c r="D753" s="3"/>
      <c r="E753" s="3"/>
      <c r="F753" s="3"/>
      <c r="G753" s="3"/>
      <c r="H753" s="3"/>
      <c r="I753" s="3"/>
      <c r="J753" s="3"/>
      <c r="K753" s="4"/>
      <c r="L753" s="3"/>
      <c r="M753" s="3"/>
      <c r="N753" s="4"/>
      <c r="O753" s="3"/>
      <c r="P753" s="3"/>
      <c r="Q753" s="3"/>
      <c r="R753" s="3"/>
      <c r="S753" s="3"/>
      <c r="T753" s="3"/>
      <c r="U753" s="3"/>
      <c r="V753" s="3"/>
      <c r="W753" s="3"/>
      <c r="X753" s="3"/>
      <c r="Y753" s="3"/>
      <c r="Z753" s="3"/>
      <c r="AA753" s="3"/>
      <c r="AB753" s="3"/>
      <c r="AC753" s="3"/>
    </row>
    <row r="754" spans="1:29" ht="12.75">
      <c r="A754" s="3"/>
      <c r="B754" s="3"/>
      <c r="C754" s="3"/>
      <c r="D754" s="3"/>
      <c r="E754" s="3"/>
      <c r="F754" s="3"/>
      <c r="G754" s="3"/>
      <c r="H754" s="3"/>
      <c r="I754" s="3"/>
      <c r="J754" s="3"/>
      <c r="K754" s="4"/>
      <c r="L754" s="3"/>
      <c r="M754" s="3"/>
      <c r="N754" s="4"/>
      <c r="O754" s="3"/>
      <c r="P754" s="3"/>
      <c r="Q754" s="3"/>
      <c r="R754" s="3"/>
      <c r="S754" s="3"/>
      <c r="T754" s="3"/>
      <c r="U754" s="3"/>
      <c r="V754" s="3"/>
      <c r="W754" s="3"/>
      <c r="X754" s="3"/>
      <c r="Y754" s="3"/>
      <c r="Z754" s="3"/>
      <c r="AA754" s="3"/>
      <c r="AB754" s="3"/>
      <c r="AC754" s="3"/>
    </row>
    <row r="755" spans="1:29" ht="12.75">
      <c r="A755" s="3"/>
      <c r="B755" s="3"/>
      <c r="C755" s="3"/>
      <c r="D755" s="3"/>
      <c r="E755" s="3"/>
      <c r="F755" s="3"/>
      <c r="G755" s="3"/>
      <c r="H755" s="3"/>
      <c r="I755" s="3"/>
      <c r="J755" s="3"/>
      <c r="K755" s="4"/>
      <c r="L755" s="3"/>
      <c r="M755" s="3"/>
      <c r="N755" s="4"/>
      <c r="O755" s="3"/>
      <c r="P755" s="3"/>
      <c r="Q755" s="3"/>
      <c r="R755" s="3"/>
      <c r="S755" s="3"/>
      <c r="T755" s="3"/>
      <c r="U755" s="3"/>
      <c r="V755" s="3"/>
      <c r="W755" s="3"/>
      <c r="X755" s="3"/>
      <c r="Y755" s="3"/>
      <c r="Z755" s="3"/>
      <c r="AA755" s="3"/>
      <c r="AB755" s="3"/>
      <c r="AC755" s="3"/>
    </row>
    <row r="756" spans="1:29" ht="12.75">
      <c r="A756" s="3"/>
      <c r="B756" s="3"/>
      <c r="C756" s="3"/>
      <c r="D756" s="3"/>
      <c r="E756" s="3"/>
      <c r="F756" s="3"/>
      <c r="G756" s="3"/>
      <c r="H756" s="3"/>
      <c r="I756" s="3"/>
      <c r="J756" s="3"/>
      <c r="K756" s="4"/>
      <c r="L756" s="3"/>
      <c r="M756" s="3"/>
      <c r="N756" s="4"/>
      <c r="O756" s="3"/>
      <c r="P756" s="3"/>
      <c r="Q756" s="3"/>
      <c r="R756" s="3"/>
      <c r="S756" s="3"/>
      <c r="T756" s="3"/>
      <c r="U756" s="3"/>
      <c r="V756" s="3"/>
      <c r="W756" s="3"/>
      <c r="X756" s="3"/>
      <c r="Y756" s="3"/>
      <c r="Z756" s="3"/>
      <c r="AA756" s="3"/>
      <c r="AB756" s="3"/>
      <c r="AC756" s="3"/>
    </row>
    <row r="757" spans="1:29" ht="12.75">
      <c r="A757" s="3"/>
      <c r="B757" s="3"/>
      <c r="C757" s="3"/>
      <c r="D757" s="3"/>
      <c r="E757" s="3"/>
      <c r="F757" s="3"/>
      <c r="G757" s="3"/>
      <c r="H757" s="3"/>
      <c r="I757" s="3"/>
      <c r="J757" s="3"/>
      <c r="K757" s="4"/>
      <c r="L757" s="3"/>
      <c r="M757" s="3"/>
      <c r="N757" s="4"/>
      <c r="O757" s="3"/>
      <c r="P757" s="3"/>
      <c r="Q757" s="3"/>
      <c r="R757" s="3"/>
      <c r="S757" s="3"/>
      <c r="T757" s="3"/>
      <c r="U757" s="3"/>
      <c r="V757" s="3"/>
      <c r="W757" s="3"/>
      <c r="X757" s="3"/>
      <c r="Y757" s="3"/>
      <c r="Z757" s="3"/>
      <c r="AA757" s="3"/>
      <c r="AB757" s="3"/>
      <c r="AC757" s="3"/>
    </row>
    <row r="758" spans="1:29" ht="12.75">
      <c r="A758" s="3"/>
      <c r="B758" s="3"/>
      <c r="C758" s="3"/>
      <c r="D758" s="3"/>
      <c r="E758" s="3"/>
      <c r="F758" s="3"/>
      <c r="G758" s="3"/>
      <c r="H758" s="3"/>
      <c r="I758" s="3"/>
      <c r="J758" s="3"/>
      <c r="K758" s="4"/>
      <c r="L758" s="3"/>
      <c r="M758" s="3"/>
      <c r="N758" s="4"/>
      <c r="O758" s="3"/>
      <c r="P758" s="3"/>
      <c r="Q758" s="3"/>
      <c r="R758" s="3"/>
      <c r="S758" s="3"/>
      <c r="T758" s="3"/>
      <c r="U758" s="3"/>
      <c r="V758" s="3"/>
      <c r="W758" s="3"/>
      <c r="X758" s="3"/>
      <c r="Y758" s="3"/>
      <c r="Z758" s="3"/>
      <c r="AA758" s="3"/>
      <c r="AB758" s="3"/>
      <c r="AC758" s="3"/>
    </row>
    <row r="759" spans="1:29" ht="12.75">
      <c r="A759" s="3"/>
      <c r="B759" s="3"/>
      <c r="C759" s="3"/>
      <c r="D759" s="3"/>
      <c r="E759" s="3"/>
      <c r="F759" s="3"/>
      <c r="G759" s="3"/>
      <c r="H759" s="3"/>
      <c r="I759" s="3"/>
      <c r="J759" s="3"/>
      <c r="K759" s="4"/>
      <c r="L759" s="3"/>
      <c r="M759" s="3"/>
      <c r="N759" s="4"/>
      <c r="O759" s="3"/>
      <c r="P759" s="3"/>
      <c r="Q759" s="3"/>
      <c r="R759" s="3"/>
      <c r="S759" s="3"/>
      <c r="T759" s="3"/>
      <c r="U759" s="3"/>
      <c r="V759" s="3"/>
      <c r="W759" s="3"/>
      <c r="X759" s="3"/>
      <c r="Y759" s="3"/>
      <c r="Z759" s="3"/>
      <c r="AA759" s="3"/>
      <c r="AB759" s="3"/>
      <c r="AC759" s="3"/>
    </row>
    <row r="760" spans="1:29" ht="12.75">
      <c r="A760" s="3"/>
      <c r="B760" s="3"/>
      <c r="C760" s="3"/>
      <c r="D760" s="3"/>
      <c r="E760" s="3"/>
      <c r="F760" s="3"/>
      <c r="G760" s="3"/>
      <c r="H760" s="3"/>
      <c r="I760" s="3"/>
      <c r="J760" s="3"/>
      <c r="K760" s="4"/>
      <c r="L760" s="3"/>
      <c r="M760" s="3"/>
      <c r="N760" s="4"/>
      <c r="O760" s="3"/>
      <c r="P760" s="3"/>
      <c r="Q760" s="3"/>
      <c r="R760" s="3"/>
      <c r="S760" s="3"/>
      <c r="T760" s="3"/>
      <c r="U760" s="3"/>
      <c r="V760" s="3"/>
      <c r="W760" s="3"/>
      <c r="X760" s="3"/>
      <c r="Y760" s="3"/>
      <c r="Z760" s="3"/>
      <c r="AA760" s="3"/>
      <c r="AB760" s="3"/>
      <c r="AC760" s="3"/>
    </row>
    <row r="761" spans="1:29" ht="12.75">
      <c r="A761" s="3"/>
      <c r="B761" s="3"/>
      <c r="C761" s="3"/>
      <c r="D761" s="3"/>
      <c r="E761" s="3"/>
      <c r="F761" s="3"/>
      <c r="G761" s="3"/>
      <c r="H761" s="3"/>
      <c r="I761" s="3"/>
      <c r="J761" s="3"/>
      <c r="K761" s="4"/>
      <c r="L761" s="3"/>
      <c r="M761" s="3"/>
      <c r="N761" s="4"/>
      <c r="O761" s="3"/>
      <c r="P761" s="3"/>
      <c r="Q761" s="3"/>
      <c r="R761" s="3"/>
      <c r="S761" s="3"/>
      <c r="T761" s="3"/>
      <c r="U761" s="3"/>
      <c r="V761" s="3"/>
      <c r="W761" s="3"/>
      <c r="X761" s="3"/>
      <c r="Y761" s="3"/>
      <c r="Z761" s="3"/>
      <c r="AA761" s="3"/>
      <c r="AB761" s="3"/>
      <c r="AC761" s="3"/>
    </row>
    <row r="762" spans="1:29" ht="12.75">
      <c r="A762" s="3"/>
      <c r="B762" s="3"/>
      <c r="C762" s="3"/>
      <c r="D762" s="3"/>
      <c r="E762" s="3"/>
      <c r="F762" s="3"/>
      <c r="G762" s="3"/>
      <c r="H762" s="3"/>
      <c r="I762" s="3"/>
      <c r="J762" s="3"/>
      <c r="K762" s="4"/>
      <c r="L762" s="3"/>
      <c r="M762" s="3"/>
      <c r="N762" s="4"/>
      <c r="O762" s="3"/>
      <c r="P762" s="3"/>
      <c r="Q762" s="3"/>
      <c r="R762" s="3"/>
      <c r="S762" s="3"/>
      <c r="T762" s="3"/>
      <c r="U762" s="3"/>
      <c r="V762" s="3"/>
      <c r="W762" s="3"/>
      <c r="X762" s="3"/>
      <c r="Y762" s="3"/>
      <c r="Z762" s="3"/>
      <c r="AA762" s="3"/>
      <c r="AB762" s="3"/>
      <c r="AC762" s="3"/>
    </row>
    <row r="763" spans="1:29" ht="12.75">
      <c r="A763" s="3"/>
      <c r="B763" s="3"/>
      <c r="C763" s="3"/>
      <c r="D763" s="3"/>
      <c r="E763" s="3"/>
      <c r="F763" s="3"/>
      <c r="G763" s="3"/>
      <c r="H763" s="3"/>
      <c r="I763" s="3"/>
      <c r="J763" s="3"/>
      <c r="K763" s="4"/>
      <c r="L763" s="3"/>
      <c r="M763" s="3"/>
      <c r="N763" s="4"/>
      <c r="O763" s="3"/>
      <c r="P763" s="3"/>
      <c r="Q763" s="3"/>
      <c r="R763" s="3"/>
      <c r="S763" s="3"/>
      <c r="T763" s="3"/>
      <c r="U763" s="3"/>
      <c r="V763" s="3"/>
      <c r="W763" s="3"/>
      <c r="X763" s="3"/>
      <c r="Y763" s="3"/>
      <c r="Z763" s="3"/>
      <c r="AA763" s="3"/>
      <c r="AB763" s="3"/>
      <c r="AC763" s="3"/>
    </row>
    <row r="764" spans="1:29" ht="12.75">
      <c r="A764" s="3"/>
      <c r="B764" s="3"/>
      <c r="C764" s="3"/>
      <c r="D764" s="3"/>
      <c r="E764" s="3"/>
      <c r="F764" s="3"/>
      <c r="G764" s="3"/>
      <c r="H764" s="3"/>
      <c r="I764" s="3"/>
      <c r="J764" s="3"/>
      <c r="K764" s="4"/>
      <c r="L764" s="3"/>
      <c r="M764" s="3"/>
      <c r="N764" s="4"/>
      <c r="O764" s="3"/>
      <c r="P764" s="3"/>
      <c r="Q764" s="3"/>
      <c r="R764" s="3"/>
      <c r="S764" s="3"/>
      <c r="T764" s="3"/>
      <c r="U764" s="3"/>
      <c r="V764" s="3"/>
      <c r="W764" s="3"/>
      <c r="X764" s="3"/>
      <c r="Y764" s="3"/>
      <c r="Z764" s="3"/>
      <c r="AA764" s="3"/>
      <c r="AB764" s="3"/>
      <c r="AC764" s="3"/>
    </row>
    <row r="765" spans="1:29" ht="12.75">
      <c r="A765" s="3"/>
      <c r="B765" s="3"/>
      <c r="C765" s="3"/>
      <c r="D765" s="3"/>
      <c r="E765" s="3"/>
      <c r="F765" s="3"/>
      <c r="G765" s="3"/>
      <c r="H765" s="3"/>
      <c r="I765" s="3"/>
      <c r="J765" s="3"/>
      <c r="K765" s="4"/>
      <c r="L765" s="3"/>
      <c r="M765" s="3"/>
      <c r="N765" s="4"/>
      <c r="O765" s="3"/>
      <c r="P765" s="3"/>
      <c r="Q765" s="3"/>
      <c r="R765" s="3"/>
      <c r="S765" s="3"/>
      <c r="T765" s="3"/>
      <c r="U765" s="3"/>
      <c r="V765" s="3"/>
      <c r="W765" s="3"/>
      <c r="X765" s="3"/>
      <c r="Y765" s="3"/>
      <c r="Z765" s="3"/>
      <c r="AA765" s="3"/>
      <c r="AB765" s="3"/>
      <c r="AC765" s="3"/>
    </row>
    <row r="766" spans="1:29" ht="12.75">
      <c r="A766" s="3"/>
      <c r="B766" s="3"/>
      <c r="C766" s="3"/>
      <c r="D766" s="3"/>
      <c r="E766" s="3"/>
      <c r="F766" s="3"/>
      <c r="G766" s="3"/>
      <c r="H766" s="3"/>
      <c r="I766" s="3"/>
      <c r="J766" s="3"/>
      <c r="K766" s="4"/>
      <c r="L766" s="3"/>
      <c r="M766" s="3"/>
      <c r="N766" s="4"/>
      <c r="O766" s="3"/>
      <c r="P766" s="3"/>
      <c r="Q766" s="3"/>
      <c r="R766" s="3"/>
      <c r="S766" s="3"/>
      <c r="T766" s="3"/>
      <c r="U766" s="3"/>
      <c r="V766" s="3"/>
      <c r="W766" s="3"/>
      <c r="X766" s="3"/>
      <c r="Y766" s="3"/>
      <c r="Z766" s="3"/>
      <c r="AA766" s="3"/>
      <c r="AB766" s="3"/>
      <c r="AC766" s="3"/>
    </row>
    <row r="767" spans="1:29" ht="12.75">
      <c r="A767" s="3"/>
      <c r="B767" s="3"/>
      <c r="C767" s="3"/>
      <c r="D767" s="3"/>
      <c r="E767" s="3"/>
      <c r="F767" s="3"/>
      <c r="G767" s="3"/>
      <c r="H767" s="3"/>
      <c r="I767" s="3"/>
      <c r="J767" s="3"/>
      <c r="K767" s="4"/>
      <c r="L767" s="3"/>
      <c r="M767" s="3"/>
      <c r="N767" s="4"/>
      <c r="O767" s="3"/>
      <c r="P767" s="3"/>
      <c r="Q767" s="3"/>
      <c r="R767" s="3"/>
      <c r="S767" s="3"/>
      <c r="T767" s="3"/>
      <c r="U767" s="3"/>
      <c r="V767" s="3"/>
      <c r="W767" s="3"/>
      <c r="X767" s="3"/>
      <c r="Y767" s="3"/>
      <c r="Z767" s="3"/>
      <c r="AA767" s="3"/>
      <c r="AB767" s="3"/>
      <c r="AC767" s="3"/>
    </row>
    <row r="768" spans="1:29" ht="12.75">
      <c r="A768" s="3"/>
      <c r="B768" s="3"/>
      <c r="C768" s="3"/>
      <c r="D768" s="3"/>
      <c r="E768" s="3"/>
      <c r="F768" s="3"/>
      <c r="G768" s="3"/>
      <c r="H768" s="3"/>
      <c r="I768" s="3"/>
      <c r="J768" s="3"/>
      <c r="K768" s="4"/>
      <c r="L768" s="3"/>
      <c r="M768" s="3"/>
      <c r="N768" s="4"/>
      <c r="O768" s="3"/>
      <c r="P768" s="3"/>
      <c r="Q768" s="3"/>
      <c r="R768" s="3"/>
      <c r="S768" s="3"/>
      <c r="T768" s="3"/>
      <c r="U768" s="3"/>
      <c r="V768" s="3"/>
      <c r="W768" s="3"/>
      <c r="X768" s="3"/>
      <c r="Y768" s="3"/>
      <c r="Z768" s="3"/>
      <c r="AA768" s="3"/>
      <c r="AB768" s="3"/>
      <c r="AC768" s="3"/>
    </row>
    <row r="769" spans="1:29" ht="12.75">
      <c r="A769" s="3"/>
      <c r="B769" s="3"/>
      <c r="C769" s="3"/>
      <c r="D769" s="3"/>
      <c r="E769" s="3"/>
      <c r="F769" s="3"/>
      <c r="G769" s="3"/>
      <c r="H769" s="3"/>
      <c r="I769" s="3"/>
      <c r="J769" s="3"/>
      <c r="K769" s="4"/>
      <c r="L769" s="3"/>
      <c r="M769" s="3"/>
      <c r="N769" s="4"/>
      <c r="O769" s="3"/>
      <c r="P769" s="3"/>
      <c r="Q769" s="3"/>
      <c r="R769" s="3"/>
      <c r="S769" s="3"/>
      <c r="T769" s="3"/>
      <c r="U769" s="3"/>
      <c r="V769" s="3"/>
      <c r="W769" s="3"/>
      <c r="X769" s="3"/>
      <c r="Y769" s="3"/>
      <c r="Z769" s="3"/>
      <c r="AA769" s="3"/>
      <c r="AB769" s="3"/>
      <c r="AC769" s="3"/>
    </row>
    <row r="770" spans="1:29" ht="12.75">
      <c r="A770" s="3"/>
      <c r="B770" s="3"/>
      <c r="C770" s="3"/>
      <c r="D770" s="3"/>
      <c r="E770" s="3"/>
      <c r="F770" s="3"/>
      <c r="G770" s="3"/>
      <c r="H770" s="3"/>
      <c r="I770" s="3"/>
      <c r="J770" s="3"/>
      <c r="K770" s="4"/>
      <c r="L770" s="3"/>
      <c r="M770" s="3"/>
      <c r="N770" s="4"/>
      <c r="O770" s="3"/>
      <c r="P770" s="3"/>
      <c r="Q770" s="3"/>
      <c r="R770" s="3"/>
      <c r="S770" s="3"/>
      <c r="T770" s="3"/>
      <c r="U770" s="3"/>
      <c r="V770" s="3"/>
      <c r="W770" s="3"/>
      <c r="X770" s="3"/>
      <c r="Y770" s="3"/>
      <c r="Z770" s="3"/>
      <c r="AA770" s="3"/>
      <c r="AB770" s="3"/>
      <c r="AC770" s="3"/>
    </row>
    <row r="771" spans="1:29" ht="12.75">
      <c r="A771" s="3"/>
      <c r="B771" s="3"/>
      <c r="C771" s="3"/>
      <c r="D771" s="3"/>
      <c r="E771" s="3"/>
      <c r="F771" s="3"/>
      <c r="G771" s="3"/>
      <c r="H771" s="3"/>
      <c r="I771" s="3"/>
      <c r="J771" s="3"/>
      <c r="K771" s="4"/>
      <c r="L771" s="3"/>
      <c r="M771" s="3"/>
      <c r="N771" s="4"/>
      <c r="O771" s="3"/>
      <c r="P771" s="3"/>
      <c r="Q771" s="3"/>
      <c r="R771" s="3"/>
      <c r="S771" s="3"/>
      <c r="T771" s="3"/>
      <c r="U771" s="3"/>
      <c r="V771" s="3"/>
      <c r="W771" s="3"/>
      <c r="X771" s="3"/>
      <c r="Y771" s="3"/>
      <c r="Z771" s="3"/>
      <c r="AA771" s="3"/>
      <c r="AB771" s="3"/>
      <c r="AC771" s="3"/>
    </row>
    <row r="772" spans="1:29" ht="12.75">
      <c r="A772" s="3"/>
      <c r="B772" s="3"/>
      <c r="C772" s="3"/>
      <c r="D772" s="3"/>
      <c r="E772" s="3"/>
      <c r="F772" s="3"/>
      <c r="G772" s="3"/>
      <c r="H772" s="3"/>
      <c r="I772" s="3"/>
      <c r="J772" s="3"/>
      <c r="K772" s="4"/>
      <c r="L772" s="3"/>
      <c r="M772" s="3"/>
      <c r="N772" s="4"/>
      <c r="O772" s="3"/>
      <c r="P772" s="3"/>
      <c r="Q772" s="3"/>
      <c r="R772" s="3"/>
      <c r="S772" s="3"/>
      <c r="T772" s="3"/>
      <c r="U772" s="3"/>
      <c r="V772" s="3"/>
      <c r="W772" s="3"/>
      <c r="X772" s="3"/>
      <c r="Y772" s="3"/>
      <c r="Z772" s="3"/>
      <c r="AA772" s="3"/>
      <c r="AB772" s="3"/>
      <c r="AC772" s="3"/>
    </row>
    <row r="773" spans="1:29" ht="12.75">
      <c r="A773" s="3"/>
      <c r="B773" s="3"/>
      <c r="C773" s="3"/>
      <c r="D773" s="3"/>
      <c r="E773" s="3"/>
      <c r="F773" s="3"/>
      <c r="G773" s="3"/>
      <c r="H773" s="3"/>
      <c r="I773" s="3"/>
      <c r="J773" s="3"/>
      <c r="K773" s="4"/>
      <c r="L773" s="3"/>
      <c r="M773" s="3"/>
      <c r="N773" s="4"/>
      <c r="O773" s="3"/>
      <c r="P773" s="3"/>
      <c r="Q773" s="3"/>
      <c r="R773" s="3"/>
      <c r="S773" s="3"/>
      <c r="T773" s="3"/>
      <c r="U773" s="3"/>
      <c r="V773" s="3"/>
      <c r="W773" s="3"/>
      <c r="X773" s="3"/>
      <c r="Y773" s="3"/>
      <c r="Z773" s="3"/>
      <c r="AA773" s="3"/>
      <c r="AB773" s="3"/>
      <c r="AC773" s="3"/>
    </row>
    <row r="774" spans="1:29" ht="12.75">
      <c r="A774" s="3"/>
      <c r="B774" s="3"/>
      <c r="C774" s="3"/>
      <c r="D774" s="3"/>
      <c r="E774" s="3"/>
      <c r="F774" s="3"/>
      <c r="G774" s="3"/>
      <c r="H774" s="3"/>
      <c r="I774" s="3"/>
      <c r="J774" s="3"/>
      <c r="K774" s="4"/>
      <c r="L774" s="3"/>
      <c r="M774" s="3"/>
      <c r="N774" s="4"/>
      <c r="O774" s="3"/>
      <c r="P774" s="3"/>
      <c r="Q774" s="3"/>
      <c r="R774" s="3"/>
      <c r="S774" s="3"/>
      <c r="T774" s="3"/>
      <c r="U774" s="3"/>
      <c r="V774" s="3"/>
      <c r="W774" s="3"/>
      <c r="X774" s="3"/>
      <c r="Y774" s="3"/>
      <c r="Z774" s="3"/>
      <c r="AA774" s="3"/>
      <c r="AB774" s="3"/>
      <c r="AC774" s="3"/>
    </row>
    <row r="775" spans="1:29" ht="12.75">
      <c r="A775" s="3"/>
      <c r="B775" s="3"/>
      <c r="C775" s="3"/>
      <c r="D775" s="3"/>
      <c r="E775" s="3"/>
      <c r="F775" s="3"/>
      <c r="G775" s="3"/>
      <c r="H775" s="3"/>
      <c r="I775" s="3"/>
      <c r="J775" s="3"/>
      <c r="K775" s="4"/>
      <c r="L775" s="3"/>
      <c r="M775" s="3"/>
      <c r="N775" s="4"/>
      <c r="O775" s="3"/>
      <c r="P775" s="3"/>
      <c r="Q775" s="3"/>
      <c r="R775" s="3"/>
      <c r="S775" s="3"/>
      <c r="T775" s="3"/>
      <c r="U775" s="3"/>
      <c r="V775" s="3"/>
      <c r="W775" s="3"/>
      <c r="X775" s="3"/>
      <c r="Y775" s="3"/>
      <c r="Z775" s="3"/>
      <c r="AA775" s="3"/>
      <c r="AB775" s="3"/>
      <c r="AC775" s="3"/>
    </row>
    <row r="776" spans="1:29" ht="12.75">
      <c r="A776" s="3"/>
      <c r="B776" s="3"/>
      <c r="C776" s="3"/>
      <c r="D776" s="3"/>
      <c r="E776" s="3"/>
      <c r="F776" s="3"/>
      <c r="G776" s="3"/>
      <c r="H776" s="3"/>
      <c r="I776" s="3"/>
      <c r="J776" s="3"/>
      <c r="K776" s="4"/>
      <c r="L776" s="3"/>
      <c r="M776" s="3"/>
      <c r="N776" s="4"/>
      <c r="O776" s="3"/>
      <c r="P776" s="3"/>
      <c r="Q776" s="3"/>
      <c r="R776" s="3"/>
      <c r="S776" s="3"/>
      <c r="T776" s="3"/>
      <c r="U776" s="3"/>
      <c r="V776" s="3"/>
      <c r="W776" s="3"/>
      <c r="X776" s="3"/>
      <c r="Y776" s="3"/>
      <c r="Z776" s="3"/>
      <c r="AA776" s="3"/>
      <c r="AB776" s="3"/>
      <c r="AC776" s="3"/>
    </row>
    <row r="777" spans="1:29" ht="12.75">
      <c r="A777" s="3"/>
      <c r="B777" s="3"/>
      <c r="C777" s="3"/>
      <c r="D777" s="3"/>
      <c r="E777" s="3"/>
      <c r="F777" s="3"/>
      <c r="G777" s="3"/>
      <c r="H777" s="3"/>
      <c r="I777" s="3"/>
      <c r="J777" s="3"/>
      <c r="K777" s="4"/>
      <c r="L777" s="3"/>
      <c r="M777" s="3"/>
      <c r="N777" s="4"/>
      <c r="O777" s="3"/>
      <c r="P777" s="3"/>
      <c r="Q777" s="3"/>
      <c r="R777" s="3"/>
      <c r="S777" s="3"/>
      <c r="T777" s="3"/>
      <c r="U777" s="3"/>
      <c r="V777" s="3"/>
      <c r="W777" s="3"/>
      <c r="X777" s="3"/>
      <c r="Y777" s="3"/>
      <c r="Z777" s="3"/>
      <c r="AA777" s="3"/>
      <c r="AB777" s="3"/>
      <c r="AC777" s="3"/>
    </row>
    <row r="778" spans="1:29" ht="12.75">
      <c r="A778" s="3"/>
      <c r="B778" s="3"/>
      <c r="C778" s="3"/>
      <c r="D778" s="3"/>
      <c r="E778" s="3"/>
      <c r="F778" s="3"/>
      <c r="G778" s="3"/>
      <c r="H778" s="3"/>
      <c r="I778" s="3"/>
      <c r="J778" s="3"/>
      <c r="K778" s="4"/>
      <c r="L778" s="3"/>
      <c r="M778" s="3"/>
      <c r="N778" s="4"/>
      <c r="O778" s="3"/>
      <c r="P778" s="3"/>
      <c r="Q778" s="3"/>
      <c r="R778" s="3"/>
      <c r="S778" s="3"/>
      <c r="T778" s="3"/>
      <c r="U778" s="3"/>
      <c r="V778" s="3"/>
      <c r="W778" s="3"/>
      <c r="X778" s="3"/>
      <c r="Y778" s="3"/>
      <c r="Z778" s="3"/>
      <c r="AA778" s="3"/>
      <c r="AB778" s="3"/>
      <c r="AC778" s="3"/>
    </row>
    <row r="779" spans="1:29" ht="12.75">
      <c r="A779" s="3"/>
      <c r="B779" s="3"/>
      <c r="C779" s="3"/>
      <c r="D779" s="3"/>
      <c r="E779" s="3"/>
      <c r="F779" s="3"/>
      <c r="G779" s="3"/>
      <c r="H779" s="3"/>
      <c r="I779" s="3"/>
      <c r="J779" s="3"/>
      <c r="K779" s="4"/>
      <c r="L779" s="3"/>
      <c r="M779" s="3"/>
      <c r="N779" s="4"/>
      <c r="O779" s="3"/>
      <c r="P779" s="3"/>
      <c r="Q779" s="3"/>
      <c r="R779" s="3"/>
      <c r="S779" s="3"/>
      <c r="T779" s="3"/>
      <c r="U779" s="3"/>
      <c r="V779" s="3"/>
      <c r="W779" s="3"/>
      <c r="X779" s="3"/>
      <c r="Y779" s="3"/>
      <c r="Z779" s="3"/>
      <c r="AA779" s="3"/>
      <c r="AB779" s="3"/>
      <c r="AC779" s="3"/>
    </row>
    <row r="780" spans="1:29" ht="12.75">
      <c r="A780" s="3"/>
      <c r="B780" s="3"/>
      <c r="C780" s="3"/>
      <c r="D780" s="3"/>
      <c r="E780" s="3"/>
      <c r="F780" s="3"/>
      <c r="G780" s="3"/>
      <c r="H780" s="3"/>
      <c r="I780" s="3"/>
      <c r="J780" s="3"/>
      <c r="K780" s="4"/>
      <c r="L780" s="3"/>
      <c r="M780" s="3"/>
      <c r="N780" s="4"/>
      <c r="O780" s="3"/>
      <c r="P780" s="3"/>
      <c r="Q780" s="3"/>
      <c r="R780" s="3"/>
      <c r="S780" s="3"/>
      <c r="T780" s="3"/>
      <c r="U780" s="3"/>
      <c r="V780" s="3"/>
      <c r="W780" s="3"/>
      <c r="X780" s="3"/>
      <c r="Y780" s="3"/>
      <c r="Z780" s="3"/>
      <c r="AA780" s="3"/>
      <c r="AB780" s="3"/>
      <c r="AC780" s="3"/>
    </row>
    <row r="781" spans="1:29" ht="12.75">
      <c r="A781" s="3"/>
      <c r="B781" s="3"/>
      <c r="C781" s="3"/>
      <c r="D781" s="3"/>
      <c r="E781" s="3"/>
      <c r="F781" s="3"/>
      <c r="G781" s="3"/>
      <c r="H781" s="3"/>
      <c r="I781" s="3"/>
      <c r="J781" s="3"/>
      <c r="K781" s="4"/>
      <c r="L781" s="3"/>
      <c r="M781" s="3"/>
      <c r="N781" s="4"/>
      <c r="O781" s="3"/>
      <c r="P781" s="3"/>
      <c r="Q781" s="3"/>
      <c r="R781" s="3"/>
      <c r="S781" s="3"/>
      <c r="T781" s="3"/>
      <c r="U781" s="3"/>
      <c r="V781" s="3"/>
      <c r="W781" s="3"/>
      <c r="X781" s="3"/>
      <c r="Y781" s="3"/>
      <c r="Z781" s="3"/>
      <c r="AA781" s="3"/>
      <c r="AB781" s="3"/>
      <c r="AC781" s="3"/>
    </row>
    <row r="782" spans="1:29" ht="12.75">
      <c r="A782" s="3"/>
      <c r="B782" s="3"/>
      <c r="C782" s="3"/>
      <c r="D782" s="3"/>
      <c r="E782" s="3"/>
      <c r="F782" s="3"/>
      <c r="G782" s="3"/>
      <c r="H782" s="3"/>
      <c r="I782" s="3"/>
      <c r="J782" s="3"/>
      <c r="K782" s="4"/>
      <c r="L782" s="3"/>
      <c r="M782" s="3"/>
      <c r="N782" s="4"/>
      <c r="O782" s="3"/>
      <c r="P782" s="3"/>
      <c r="Q782" s="3"/>
      <c r="R782" s="3"/>
      <c r="S782" s="3"/>
      <c r="T782" s="3"/>
      <c r="U782" s="3"/>
      <c r="V782" s="3"/>
      <c r="W782" s="3"/>
      <c r="X782" s="3"/>
      <c r="Y782" s="3"/>
      <c r="Z782" s="3"/>
      <c r="AA782" s="3"/>
      <c r="AB782" s="3"/>
      <c r="AC782" s="3"/>
    </row>
    <row r="783" spans="1:29" ht="12.75">
      <c r="A783" s="3"/>
      <c r="B783" s="3"/>
      <c r="C783" s="3"/>
      <c r="D783" s="3"/>
      <c r="E783" s="3"/>
      <c r="F783" s="3"/>
      <c r="G783" s="3"/>
      <c r="H783" s="3"/>
      <c r="I783" s="3"/>
      <c r="J783" s="3"/>
      <c r="K783" s="4"/>
      <c r="L783" s="3"/>
      <c r="M783" s="3"/>
      <c r="N783" s="4"/>
      <c r="O783" s="3"/>
      <c r="P783" s="3"/>
      <c r="Q783" s="3"/>
      <c r="R783" s="3"/>
      <c r="S783" s="3"/>
      <c r="T783" s="3"/>
      <c r="U783" s="3"/>
      <c r="V783" s="3"/>
      <c r="W783" s="3"/>
      <c r="X783" s="3"/>
      <c r="Y783" s="3"/>
      <c r="Z783" s="3"/>
      <c r="AA783" s="3"/>
      <c r="AB783" s="3"/>
      <c r="AC783" s="3"/>
    </row>
    <row r="784" spans="1:29" ht="12.75">
      <c r="A784" s="3"/>
      <c r="B784" s="3"/>
      <c r="C784" s="3"/>
      <c r="D784" s="3"/>
      <c r="E784" s="3"/>
      <c r="F784" s="3"/>
      <c r="G784" s="3"/>
      <c r="H784" s="3"/>
      <c r="I784" s="3"/>
      <c r="J784" s="3"/>
      <c r="K784" s="4"/>
      <c r="L784" s="3"/>
      <c r="M784" s="3"/>
      <c r="N784" s="4"/>
      <c r="O784" s="3"/>
      <c r="P784" s="3"/>
      <c r="Q784" s="3"/>
      <c r="R784" s="3"/>
      <c r="S784" s="3"/>
      <c r="T784" s="3"/>
      <c r="U784" s="3"/>
      <c r="V784" s="3"/>
      <c r="W784" s="3"/>
      <c r="X784" s="3"/>
      <c r="Y784" s="3"/>
      <c r="Z784" s="3"/>
      <c r="AA784" s="3"/>
      <c r="AB784" s="3"/>
      <c r="AC784" s="3"/>
    </row>
    <row r="785" spans="1:29" ht="12.75">
      <c r="A785" s="3"/>
      <c r="B785" s="3"/>
      <c r="C785" s="3"/>
      <c r="D785" s="3"/>
      <c r="E785" s="3"/>
      <c r="F785" s="3"/>
      <c r="G785" s="3"/>
      <c r="H785" s="3"/>
      <c r="I785" s="3"/>
      <c r="J785" s="3"/>
      <c r="K785" s="4"/>
      <c r="L785" s="3"/>
      <c r="M785" s="3"/>
      <c r="N785" s="4"/>
      <c r="O785" s="3"/>
      <c r="P785" s="3"/>
      <c r="Q785" s="3"/>
      <c r="R785" s="3"/>
      <c r="S785" s="3"/>
      <c r="T785" s="3"/>
      <c r="U785" s="3"/>
      <c r="V785" s="3"/>
      <c r="W785" s="3"/>
      <c r="X785" s="3"/>
      <c r="Y785" s="3"/>
      <c r="Z785" s="3"/>
      <c r="AA785" s="3"/>
      <c r="AB785" s="3"/>
      <c r="AC785" s="3"/>
    </row>
    <row r="786" spans="1:29" ht="12.75">
      <c r="A786" s="3"/>
      <c r="B786" s="3"/>
      <c r="C786" s="3"/>
      <c r="D786" s="3"/>
      <c r="E786" s="3"/>
      <c r="F786" s="3"/>
      <c r="G786" s="3"/>
      <c r="H786" s="3"/>
      <c r="I786" s="3"/>
      <c r="J786" s="3"/>
      <c r="K786" s="4"/>
      <c r="L786" s="3"/>
      <c r="M786" s="3"/>
      <c r="N786" s="4"/>
      <c r="O786" s="3"/>
      <c r="P786" s="3"/>
      <c r="Q786" s="3"/>
      <c r="R786" s="3"/>
      <c r="S786" s="3"/>
      <c r="T786" s="3"/>
      <c r="U786" s="3"/>
      <c r="V786" s="3"/>
      <c r="W786" s="3"/>
      <c r="X786" s="3"/>
      <c r="Y786" s="3"/>
      <c r="Z786" s="3"/>
      <c r="AA786" s="3"/>
      <c r="AB786" s="3"/>
      <c r="AC786" s="3"/>
    </row>
    <row r="787" spans="1:29" ht="12.75">
      <c r="A787" s="3"/>
      <c r="B787" s="3"/>
      <c r="C787" s="3"/>
      <c r="D787" s="3"/>
      <c r="E787" s="3"/>
      <c r="F787" s="3"/>
      <c r="G787" s="3"/>
      <c r="H787" s="3"/>
      <c r="I787" s="3"/>
      <c r="J787" s="3"/>
      <c r="K787" s="4"/>
      <c r="L787" s="3"/>
      <c r="M787" s="3"/>
      <c r="N787" s="4"/>
      <c r="O787" s="3"/>
      <c r="P787" s="3"/>
      <c r="Q787" s="3"/>
      <c r="R787" s="3"/>
      <c r="S787" s="3"/>
      <c r="T787" s="3"/>
      <c r="U787" s="3"/>
      <c r="V787" s="3"/>
      <c r="W787" s="3"/>
      <c r="X787" s="3"/>
      <c r="Y787" s="3"/>
      <c r="Z787" s="3"/>
      <c r="AA787" s="3"/>
      <c r="AB787" s="3"/>
      <c r="AC787" s="3"/>
    </row>
    <row r="788" spans="1:29" ht="12.75">
      <c r="A788" s="3"/>
      <c r="B788" s="3"/>
      <c r="C788" s="3"/>
      <c r="D788" s="3"/>
      <c r="E788" s="3"/>
      <c r="F788" s="3"/>
      <c r="G788" s="3"/>
      <c r="H788" s="3"/>
      <c r="I788" s="3"/>
      <c r="J788" s="3"/>
      <c r="K788" s="4"/>
      <c r="L788" s="3"/>
      <c r="M788" s="3"/>
      <c r="N788" s="4"/>
      <c r="O788" s="3"/>
      <c r="P788" s="3"/>
      <c r="Q788" s="3"/>
      <c r="R788" s="3"/>
      <c r="S788" s="3"/>
      <c r="T788" s="3"/>
      <c r="U788" s="3"/>
      <c r="V788" s="3"/>
      <c r="W788" s="3"/>
      <c r="X788" s="3"/>
      <c r="Y788" s="3"/>
      <c r="Z788" s="3"/>
      <c r="AA788" s="3"/>
      <c r="AB788" s="3"/>
      <c r="AC788" s="3"/>
    </row>
    <row r="789" spans="1:29" ht="12.75">
      <c r="A789" s="3"/>
      <c r="B789" s="3"/>
      <c r="C789" s="3"/>
      <c r="D789" s="3"/>
      <c r="E789" s="3"/>
      <c r="F789" s="3"/>
      <c r="G789" s="3"/>
      <c r="H789" s="3"/>
      <c r="I789" s="3"/>
      <c r="J789" s="3"/>
      <c r="K789" s="4"/>
      <c r="L789" s="3"/>
      <c r="M789" s="3"/>
      <c r="N789" s="4"/>
      <c r="O789" s="3"/>
      <c r="P789" s="3"/>
      <c r="Q789" s="3"/>
      <c r="R789" s="3"/>
      <c r="S789" s="3"/>
      <c r="T789" s="3"/>
      <c r="U789" s="3"/>
      <c r="V789" s="3"/>
      <c r="W789" s="3"/>
      <c r="X789" s="3"/>
      <c r="Y789" s="3"/>
      <c r="Z789" s="3"/>
      <c r="AA789" s="3"/>
      <c r="AB789" s="3"/>
      <c r="AC789" s="3"/>
    </row>
    <row r="790" spans="1:29" ht="12.75">
      <c r="A790" s="3"/>
      <c r="B790" s="3"/>
      <c r="C790" s="3"/>
      <c r="D790" s="3"/>
      <c r="E790" s="3"/>
      <c r="F790" s="3"/>
      <c r="G790" s="3"/>
      <c r="H790" s="3"/>
      <c r="I790" s="3"/>
      <c r="J790" s="3"/>
      <c r="K790" s="4"/>
      <c r="L790" s="3"/>
      <c r="M790" s="3"/>
      <c r="N790" s="4"/>
      <c r="O790" s="3"/>
      <c r="P790" s="3"/>
      <c r="Q790" s="3"/>
      <c r="R790" s="3"/>
      <c r="S790" s="3"/>
      <c r="T790" s="3"/>
      <c r="U790" s="3"/>
      <c r="V790" s="3"/>
      <c r="W790" s="3"/>
      <c r="X790" s="3"/>
      <c r="Y790" s="3"/>
      <c r="Z790" s="3"/>
      <c r="AA790" s="3"/>
      <c r="AB790" s="3"/>
      <c r="AC790" s="3"/>
    </row>
    <row r="791" spans="1:29" ht="12.75">
      <c r="A791" s="3"/>
      <c r="B791" s="3"/>
      <c r="C791" s="3"/>
      <c r="D791" s="3"/>
      <c r="E791" s="3"/>
      <c r="F791" s="3"/>
      <c r="G791" s="3"/>
      <c r="H791" s="3"/>
      <c r="I791" s="3"/>
      <c r="J791" s="3"/>
      <c r="K791" s="4"/>
      <c r="L791" s="3"/>
      <c r="M791" s="3"/>
      <c r="N791" s="4"/>
      <c r="O791" s="3"/>
      <c r="P791" s="3"/>
      <c r="Q791" s="3"/>
      <c r="R791" s="3"/>
      <c r="S791" s="3"/>
      <c r="T791" s="3"/>
      <c r="U791" s="3"/>
      <c r="V791" s="3"/>
      <c r="W791" s="3"/>
      <c r="X791" s="3"/>
      <c r="Y791" s="3"/>
      <c r="Z791" s="3"/>
      <c r="AA791" s="3"/>
      <c r="AB791" s="3"/>
      <c r="AC791" s="3"/>
    </row>
    <row r="792" spans="1:29" ht="12.75">
      <c r="A792" s="3"/>
      <c r="B792" s="3"/>
      <c r="C792" s="3"/>
      <c r="D792" s="3"/>
      <c r="E792" s="3"/>
      <c r="F792" s="3"/>
      <c r="G792" s="3"/>
      <c r="H792" s="3"/>
      <c r="I792" s="3"/>
      <c r="J792" s="3"/>
      <c r="K792" s="4"/>
      <c r="L792" s="3"/>
      <c r="M792" s="3"/>
      <c r="N792" s="4"/>
      <c r="O792" s="3"/>
      <c r="P792" s="3"/>
      <c r="Q792" s="3"/>
      <c r="R792" s="3"/>
      <c r="S792" s="3"/>
      <c r="T792" s="3"/>
      <c r="U792" s="3"/>
      <c r="V792" s="3"/>
      <c r="W792" s="3"/>
      <c r="X792" s="3"/>
      <c r="Y792" s="3"/>
      <c r="Z792" s="3"/>
      <c r="AA792" s="3"/>
      <c r="AB792" s="3"/>
      <c r="AC792" s="3"/>
    </row>
    <row r="793" spans="1:29" ht="12.75">
      <c r="A793" s="3"/>
      <c r="B793" s="3"/>
      <c r="C793" s="3"/>
      <c r="D793" s="3"/>
      <c r="E793" s="3"/>
      <c r="F793" s="3"/>
      <c r="G793" s="3"/>
      <c r="H793" s="3"/>
      <c r="I793" s="3"/>
      <c r="J793" s="3"/>
      <c r="K793" s="4"/>
      <c r="L793" s="3"/>
      <c r="M793" s="3"/>
      <c r="N793" s="4"/>
      <c r="O793" s="3"/>
      <c r="P793" s="3"/>
      <c r="Q793" s="3"/>
      <c r="R793" s="3"/>
      <c r="S793" s="3"/>
      <c r="T793" s="3"/>
      <c r="U793" s="3"/>
      <c r="V793" s="3"/>
      <c r="W793" s="3"/>
      <c r="X793" s="3"/>
      <c r="Y793" s="3"/>
      <c r="Z793" s="3"/>
      <c r="AA793" s="3"/>
      <c r="AB793" s="3"/>
      <c r="AC793" s="3"/>
    </row>
    <row r="794" spans="1:29" ht="12.75">
      <c r="A794" s="3"/>
      <c r="B794" s="3"/>
      <c r="C794" s="3"/>
      <c r="D794" s="3"/>
      <c r="E794" s="3"/>
      <c r="F794" s="3"/>
      <c r="G794" s="3"/>
      <c r="H794" s="3"/>
      <c r="I794" s="3"/>
      <c r="J794" s="3"/>
      <c r="K794" s="4"/>
      <c r="L794" s="3"/>
      <c r="M794" s="3"/>
      <c r="N794" s="4"/>
      <c r="O794" s="3"/>
      <c r="P794" s="3"/>
      <c r="Q794" s="3"/>
      <c r="R794" s="3"/>
      <c r="S794" s="3"/>
      <c r="T794" s="3"/>
      <c r="U794" s="3"/>
      <c r="V794" s="3"/>
      <c r="W794" s="3"/>
      <c r="X794" s="3"/>
      <c r="Y794" s="3"/>
      <c r="Z794" s="3"/>
      <c r="AA794" s="3"/>
      <c r="AB794" s="3"/>
      <c r="AC794" s="3"/>
    </row>
    <row r="795" spans="1:29" ht="12.75">
      <c r="A795" s="3"/>
      <c r="B795" s="3"/>
      <c r="C795" s="3"/>
      <c r="D795" s="3"/>
      <c r="E795" s="3"/>
      <c r="F795" s="3"/>
      <c r="G795" s="3"/>
      <c r="H795" s="3"/>
      <c r="I795" s="3"/>
      <c r="J795" s="3"/>
      <c r="K795" s="4"/>
      <c r="L795" s="3"/>
      <c r="M795" s="3"/>
      <c r="N795" s="4"/>
      <c r="O795" s="3"/>
      <c r="P795" s="3"/>
      <c r="Q795" s="3"/>
      <c r="R795" s="3"/>
      <c r="S795" s="3"/>
      <c r="T795" s="3"/>
      <c r="U795" s="3"/>
      <c r="V795" s="3"/>
      <c r="W795" s="3"/>
      <c r="X795" s="3"/>
      <c r="Y795" s="3"/>
      <c r="Z795" s="3"/>
      <c r="AA795" s="3"/>
      <c r="AB795" s="3"/>
      <c r="AC795" s="3"/>
    </row>
    <row r="796" spans="1:29" ht="12.75">
      <c r="A796" s="3"/>
      <c r="B796" s="3"/>
      <c r="C796" s="3"/>
      <c r="D796" s="3"/>
      <c r="E796" s="3"/>
      <c r="F796" s="3"/>
      <c r="G796" s="3"/>
      <c r="H796" s="3"/>
      <c r="I796" s="3"/>
      <c r="J796" s="3"/>
      <c r="K796" s="4"/>
      <c r="L796" s="3"/>
      <c r="M796" s="3"/>
      <c r="N796" s="4"/>
      <c r="O796" s="3"/>
      <c r="P796" s="3"/>
      <c r="Q796" s="3"/>
      <c r="R796" s="3"/>
      <c r="S796" s="3"/>
      <c r="T796" s="3"/>
      <c r="U796" s="3"/>
      <c r="V796" s="3"/>
      <c r="W796" s="3"/>
      <c r="X796" s="3"/>
      <c r="Y796" s="3"/>
      <c r="Z796" s="3"/>
      <c r="AA796" s="3"/>
      <c r="AB796" s="3"/>
      <c r="AC796" s="3"/>
    </row>
    <row r="797" spans="1:29" ht="12.75">
      <c r="A797" s="3"/>
      <c r="B797" s="3"/>
      <c r="C797" s="3"/>
      <c r="D797" s="3"/>
      <c r="E797" s="3"/>
      <c r="F797" s="3"/>
      <c r="G797" s="3"/>
      <c r="H797" s="3"/>
      <c r="I797" s="3"/>
      <c r="J797" s="3"/>
      <c r="K797" s="4"/>
      <c r="L797" s="3"/>
      <c r="M797" s="3"/>
      <c r="N797" s="4"/>
      <c r="O797" s="3"/>
      <c r="P797" s="3"/>
      <c r="Q797" s="3"/>
      <c r="R797" s="3"/>
      <c r="S797" s="3"/>
      <c r="T797" s="3"/>
      <c r="U797" s="3"/>
      <c r="V797" s="3"/>
      <c r="W797" s="3"/>
      <c r="X797" s="3"/>
      <c r="Y797" s="3"/>
      <c r="Z797" s="3"/>
      <c r="AA797" s="3"/>
      <c r="AB797" s="3"/>
      <c r="AC797" s="3"/>
    </row>
    <row r="798" spans="1:29" ht="12.75">
      <c r="A798" s="3"/>
      <c r="B798" s="3"/>
      <c r="C798" s="3"/>
      <c r="D798" s="3"/>
      <c r="E798" s="3"/>
      <c r="F798" s="3"/>
      <c r="G798" s="3"/>
      <c r="H798" s="3"/>
      <c r="I798" s="3"/>
      <c r="J798" s="3"/>
      <c r="K798" s="4"/>
      <c r="L798" s="3"/>
      <c r="M798" s="3"/>
      <c r="N798" s="4"/>
      <c r="O798" s="3"/>
      <c r="P798" s="3"/>
      <c r="Q798" s="3"/>
      <c r="R798" s="3"/>
      <c r="S798" s="3"/>
      <c r="T798" s="3"/>
      <c r="U798" s="3"/>
      <c r="V798" s="3"/>
      <c r="W798" s="3"/>
      <c r="X798" s="3"/>
      <c r="Y798" s="3"/>
      <c r="Z798" s="3"/>
      <c r="AA798" s="3"/>
      <c r="AB798" s="3"/>
      <c r="AC798" s="3"/>
    </row>
    <row r="799" spans="1:29" ht="12.75">
      <c r="A799" s="3"/>
      <c r="B799" s="3"/>
      <c r="C799" s="3"/>
      <c r="D799" s="3"/>
      <c r="E799" s="3"/>
      <c r="F799" s="3"/>
      <c r="G799" s="3"/>
      <c r="H799" s="3"/>
      <c r="I799" s="3"/>
      <c r="J799" s="3"/>
      <c r="K799" s="4"/>
      <c r="L799" s="3"/>
      <c r="M799" s="3"/>
      <c r="N799" s="4"/>
      <c r="O799" s="3"/>
      <c r="P799" s="3"/>
      <c r="Q799" s="3"/>
      <c r="R799" s="3"/>
      <c r="S799" s="3"/>
      <c r="T799" s="3"/>
      <c r="U799" s="3"/>
      <c r="V799" s="3"/>
      <c r="W799" s="3"/>
      <c r="X799" s="3"/>
      <c r="Y799" s="3"/>
      <c r="Z799" s="3"/>
      <c r="AA799" s="3"/>
      <c r="AB799" s="3"/>
      <c r="AC799" s="3"/>
    </row>
    <row r="800" spans="1:29" ht="12.75">
      <c r="A800" s="3"/>
      <c r="B800" s="3"/>
      <c r="C800" s="3"/>
      <c r="D800" s="3"/>
      <c r="E800" s="3"/>
      <c r="F800" s="3"/>
      <c r="G800" s="3"/>
      <c r="H800" s="3"/>
      <c r="I800" s="3"/>
      <c r="J800" s="3"/>
      <c r="K800" s="4"/>
      <c r="L800" s="3"/>
      <c r="M800" s="3"/>
      <c r="N800" s="4"/>
      <c r="O800" s="3"/>
      <c r="P800" s="3"/>
      <c r="Q800" s="3"/>
      <c r="R800" s="3"/>
      <c r="S800" s="3"/>
      <c r="T800" s="3"/>
      <c r="U800" s="3"/>
      <c r="V800" s="3"/>
      <c r="W800" s="3"/>
      <c r="X800" s="3"/>
      <c r="Y800" s="3"/>
      <c r="Z800" s="3"/>
      <c r="AA800" s="3"/>
      <c r="AB800" s="3"/>
      <c r="AC800" s="3"/>
    </row>
    <row r="801" spans="1:29" ht="12.75">
      <c r="A801" s="3"/>
      <c r="B801" s="3"/>
      <c r="C801" s="3"/>
      <c r="D801" s="3"/>
      <c r="E801" s="3"/>
      <c r="F801" s="3"/>
      <c r="G801" s="3"/>
      <c r="H801" s="3"/>
      <c r="I801" s="3"/>
      <c r="J801" s="3"/>
      <c r="K801" s="4"/>
      <c r="L801" s="3"/>
      <c r="M801" s="3"/>
      <c r="N801" s="4"/>
      <c r="O801" s="3"/>
      <c r="P801" s="3"/>
      <c r="Q801" s="3"/>
      <c r="R801" s="3"/>
      <c r="S801" s="3"/>
      <c r="T801" s="3"/>
      <c r="U801" s="3"/>
      <c r="V801" s="3"/>
      <c r="W801" s="3"/>
      <c r="X801" s="3"/>
      <c r="Y801" s="3"/>
      <c r="Z801" s="3"/>
      <c r="AA801" s="3"/>
      <c r="AB801" s="3"/>
      <c r="AC801" s="3"/>
    </row>
    <row r="802" spans="1:29" ht="12.75">
      <c r="A802" s="3"/>
      <c r="B802" s="3"/>
      <c r="C802" s="3"/>
      <c r="D802" s="3"/>
      <c r="E802" s="3"/>
      <c r="F802" s="3"/>
      <c r="G802" s="3"/>
      <c r="H802" s="3"/>
      <c r="I802" s="3"/>
      <c r="J802" s="3"/>
      <c r="K802" s="4"/>
      <c r="L802" s="3"/>
      <c r="M802" s="3"/>
      <c r="N802" s="4"/>
      <c r="O802" s="3"/>
      <c r="P802" s="3"/>
      <c r="Q802" s="3"/>
      <c r="R802" s="3"/>
      <c r="S802" s="3"/>
      <c r="T802" s="3"/>
      <c r="U802" s="3"/>
      <c r="V802" s="3"/>
      <c r="W802" s="3"/>
      <c r="X802" s="3"/>
      <c r="Y802" s="3"/>
      <c r="Z802" s="3"/>
      <c r="AA802" s="3"/>
      <c r="AB802" s="3"/>
      <c r="AC802" s="3"/>
    </row>
    <row r="803" spans="1:29" ht="12.75">
      <c r="A803" s="3"/>
      <c r="B803" s="3"/>
      <c r="C803" s="3"/>
      <c r="D803" s="3"/>
      <c r="E803" s="3"/>
      <c r="F803" s="3"/>
      <c r="G803" s="3"/>
      <c r="H803" s="3"/>
      <c r="I803" s="3"/>
      <c r="J803" s="3"/>
      <c r="K803" s="4"/>
      <c r="L803" s="3"/>
      <c r="M803" s="3"/>
      <c r="N803" s="4"/>
      <c r="O803" s="3"/>
      <c r="P803" s="3"/>
      <c r="Q803" s="3"/>
      <c r="R803" s="3"/>
      <c r="S803" s="3"/>
      <c r="T803" s="3"/>
      <c r="U803" s="3"/>
      <c r="V803" s="3"/>
      <c r="W803" s="3"/>
      <c r="X803" s="3"/>
      <c r="Y803" s="3"/>
      <c r="Z803" s="3"/>
      <c r="AA803" s="3"/>
      <c r="AB803" s="3"/>
      <c r="AC803" s="3"/>
    </row>
    <row r="804" spans="1:29" ht="12.75">
      <c r="A804" s="3"/>
      <c r="B804" s="3"/>
      <c r="C804" s="3"/>
      <c r="D804" s="3"/>
      <c r="E804" s="3"/>
      <c r="F804" s="3"/>
      <c r="G804" s="3"/>
      <c r="H804" s="3"/>
      <c r="I804" s="3"/>
      <c r="J804" s="3"/>
      <c r="K804" s="4"/>
      <c r="L804" s="3"/>
      <c r="M804" s="3"/>
      <c r="N804" s="4"/>
      <c r="O804" s="3"/>
      <c r="P804" s="3"/>
      <c r="Q804" s="3"/>
      <c r="R804" s="3"/>
      <c r="S804" s="3"/>
      <c r="T804" s="3"/>
      <c r="U804" s="3"/>
      <c r="V804" s="3"/>
      <c r="W804" s="3"/>
      <c r="X804" s="3"/>
      <c r="Y804" s="3"/>
      <c r="Z804" s="3"/>
      <c r="AA804" s="3"/>
      <c r="AB804" s="3"/>
      <c r="AC804" s="3"/>
    </row>
    <row r="805" spans="1:29" ht="12.75">
      <c r="A805" s="3"/>
      <c r="B805" s="3"/>
      <c r="C805" s="3"/>
      <c r="D805" s="3"/>
      <c r="E805" s="3"/>
      <c r="F805" s="3"/>
      <c r="G805" s="3"/>
      <c r="H805" s="3"/>
      <c r="I805" s="3"/>
      <c r="J805" s="3"/>
      <c r="K805" s="4"/>
      <c r="L805" s="3"/>
      <c r="M805" s="3"/>
      <c r="N805" s="4"/>
      <c r="O805" s="3"/>
      <c r="P805" s="3"/>
      <c r="Q805" s="3"/>
      <c r="R805" s="3"/>
      <c r="S805" s="3"/>
      <c r="T805" s="3"/>
      <c r="U805" s="3"/>
      <c r="V805" s="3"/>
      <c r="W805" s="3"/>
      <c r="X805" s="3"/>
      <c r="Y805" s="3"/>
      <c r="Z805" s="3"/>
      <c r="AA805" s="3"/>
      <c r="AB805" s="3"/>
      <c r="AC805" s="3"/>
    </row>
    <row r="806" spans="1:29" ht="12.75">
      <c r="A806" s="3"/>
      <c r="B806" s="3"/>
      <c r="C806" s="3"/>
      <c r="D806" s="3"/>
      <c r="E806" s="3"/>
      <c r="F806" s="3"/>
      <c r="G806" s="3"/>
      <c r="H806" s="3"/>
      <c r="I806" s="3"/>
      <c r="J806" s="3"/>
      <c r="K806" s="4"/>
      <c r="L806" s="3"/>
      <c r="M806" s="3"/>
      <c r="N806" s="4"/>
      <c r="O806" s="3"/>
      <c r="P806" s="3"/>
      <c r="Q806" s="3"/>
      <c r="R806" s="3"/>
      <c r="S806" s="3"/>
      <c r="T806" s="3"/>
      <c r="U806" s="3"/>
      <c r="V806" s="3"/>
      <c r="W806" s="3"/>
      <c r="X806" s="3"/>
      <c r="Y806" s="3"/>
      <c r="Z806" s="3"/>
      <c r="AA806" s="3"/>
      <c r="AB806" s="3"/>
      <c r="AC806" s="3"/>
    </row>
    <row r="807" spans="1:29" ht="12.75">
      <c r="A807" s="3"/>
      <c r="B807" s="3"/>
      <c r="C807" s="3"/>
      <c r="D807" s="3"/>
      <c r="E807" s="3"/>
      <c r="F807" s="3"/>
      <c r="G807" s="3"/>
      <c r="H807" s="3"/>
      <c r="I807" s="3"/>
      <c r="J807" s="3"/>
      <c r="K807" s="4"/>
      <c r="L807" s="3"/>
      <c r="M807" s="3"/>
      <c r="N807" s="4"/>
      <c r="O807" s="3"/>
      <c r="P807" s="3"/>
      <c r="Q807" s="3"/>
      <c r="R807" s="3"/>
      <c r="S807" s="3"/>
      <c r="T807" s="3"/>
      <c r="U807" s="3"/>
      <c r="V807" s="3"/>
      <c r="W807" s="3"/>
      <c r="X807" s="3"/>
      <c r="Y807" s="3"/>
      <c r="Z807" s="3"/>
      <c r="AA807" s="3"/>
      <c r="AB807" s="3"/>
      <c r="AC807" s="3"/>
    </row>
    <row r="808" spans="1:29" ht="12.75">
      <c r="A808" s="3"/>
      <c r="B808" s="3"/>
      <c r="C808" s="3"/>
      <c r="D808" s="3"/>
      <c r="E808" s="3"/>
      <c r="F808" s="3"/>
      <c r="G808" s="3"/>
      <c r="H808" s="3"/>
      <c r="I808" s="3"/>
      <c r="J808" s="3"/>
      <c r="K808" s="4"/>
      <c r="L808" s="3"/>
      <c r="M808" s="3"/>
      <c r="N808" s="4"/>
      <c r="O808" s="3"/>
      <c r="P808" s="3"/>
      <c r="Q808" s="3"/>
      <c r="R808" s="3"/>
      <c r="S808" s="3"/>
      <c r="T808" s="3"/>
      <c r="U808" s="3"/>
      <c r="V808" s="3"/>
      <c r="W808" s="3"/>
      <c r="X808" s="3"/>
      <c r="Y808" s="3"/>
      <c r="Z808" s="3"/>
      <c r="AA808" s="3"/>
      <c r="AB808" s="3"/>
      <c r="AC808" s="3"/>
    </row>
    <row r="809" spans="1:29" ht="12.75">
      <c r="A809" s="3"/>
      <c r="B809" s="3"/>
      <c r="C809" s="3"/>
      <c r="D809" s="3"/>
      <c r="E809" s="3"/>
      <c r="F809" s="3"/>
      <c r="G809" s="3"/>
      <c r="H809" s="3"/>
      <c r="I809" s="3"/>
      <c r="J809" s="3"/>
      <c r="K809" s="4"/>
      <c r="L809" s="3"/>
      <c r="M809" s="3"/>
      <c r="N809" s="4"/>
      <c r="O809" s="3"/>
      <c r="P809" s="3"/>
      <c r="Q809" s="3"/>
      <c r="R809" s="3"/>
      <c r="S809" s="3"/>
      <c r="T809" s="3"/>
      <c r="U809" s="3"/>
      <c r="V809" s="3"/>
      <c r="W809" s="3"/>
      <c r="X809" s="3"/>
      <c r="Y809" s="3"/>
      <c r="Z809" s="3"/>
      <c r="AA809" s="3"/>
      <c r="AB809" s="3"/>
      <c r="AC809" s="3"/>
    </row>
    <row r="810" spans="1:29" ht="12.75">
      <c r="A810" s="3"/>
      <c r="B810" s="3"/>
      <c r="C810" s="3"/>
      <c r="D810" s="3"/>
      <c r="E810" s="3"/>
      <c r="F810" s="3"/>
      <c r="G810" s="3"/>
      <c r="H810" s="3"/>
      <c r="I810" s="3"/>
      <c r="J810" s="3"/>
      <c r="K810" s="4"/>
      <c r="L810" s="3"/>
      <c r="M810" s="3"/>
      <c r="N810" s="4"/>
      <c r="O810" s="3"/>
      <c r="P810" s="3"/>
      <c r="Q810" s="3"/>
      <c r="R810" s="3"/>
      <c r="S810" s="3"/>
      <c r="T810" s="3"/>
      <c r="U810" s="3"/>
      <c r="V810" s="3"/>
      <c r="W810" s="3"/>
      <c r="X810" s="3"/>
      <c r="Y810" s="3"/>
      <c r="Z810" s="3"/>
      <c r="AA810" s="3"/>
      <c r="AB810" s="3"/>
      <c r="AC810" s="3"/>
    </row>
    <row r="811" spans="1:29" ht="12.75">
      <c r="A811" s="3"/>
      <c r="B811" s="3"/>
      <c r="C811" s="3"/>
      <c r="D811" s="3"/>
      <c r="E811" s="3"/>
      <c r="F811" s="3"/>
      <c r="G811" s="3"/>
      <c r="H811" s="3"/>
      <c r="I811" s="3"/>
      <c r="J811" s="3"/>
      <c r="K811" s="4"/>
      <c r="L811" s="3"/>
      <c r="M811" s="3"/>
      <c r="N811" s="4"/>
      <c r="O811" s="3"/>
      <c r="P811" s="3"/>
      <c r="Q811" s="3"/>
      <c r="R811" s="3"/>
      <c r="S811" s="3"/>
      <c r="T811" s="3"/>
      <c r="U811" s="3"/>
      <c r="V811" s="3"/>
      <c r="W811" s="3"/>
      <c r="X811" s="3"/>
      <c r="Y811" s="3"/>
      <c r="Z811" s="3"/>
      <c r="AA811" s="3"/>
      <c r="AB811" s="3"/>
      <c r="AC811" s="3"/>
    </row>
    <row r="812" spans="1:29" ht="12.75">
      <c r="A812" s="3"/>
      <c r="B812" s="3"/>
      <c r="C812" s="3"/>
      <c r="D812" s="3"/>
      <c r="E812" s="3"/>
      <c r="F812" s="3"/>
      <c r="G812" s="3"/>
      <c r="H812" s="3"/>
      <c r="I812" s="3"/>
      <c r="J812" s="3"/>
      <c r="K812" s="4"/>
      <c r="L812" s="3"/>
      <c r="M812" s="3"/>
      <c r="N812" s="4"/>
      <c r="O812" s="3"/>
      <c r="P812" s="3"/>
      <c r="Q812" s="3"/>
      <c r="R812" s="3"/>
      <c r="S812" s="3"/>
      <c r="T812" s="3"/>
      <c r="U812" s="3"/>
      <c r="V812" s="3"/>
      <c r="W812" s="3"/>
      <c r="X812" s="3"/>
      <c r="Y812" s="3"/>
      <c r="Z812" s="3"/>
      <c r="AA812" s="3"/>
      <c r="AB812" s="3"/>
      <c r="AC812" s="3"/>
    </row>
    <row r="813" spans="1:29" ht="12.75">
      <c r="A813" s="3"/>
      <c r="B813" s="3"/>
      <c r="C813" s="3"/>
      <c r="D813" s="3"/>
      <c r="E813" s="3"/>
      <c r="F813" s="3"/>
      <c r="G813" s="3"/>
      <c r="H813" s="3"/>
      <c r="I813" s="3"/>
      <c r="J813" s="3"/>
      <c r="K813" s="4"/>
      <c r="L813" s="3"/>
      <c r="M813" s="3"/>
      <c r="N813" s="4"/>
      <c r="O813" s="3"/>
      <c r="P813" s="3"/>
      <c r="Q813" s="3"/>
      <c r="R813" s="3"/>
      <c r="S813" s="3"/>
      <c r="T813" s="3"/>
      <c r="U813" s="3"/>
      <c r="V813" s="3"/>
      <c r="W813" s="3"/>
      <c r="X813" s="3"/>
      <c r="Y813" s="3"/>
      <c r="Z813" s="3"/>
      <c r="AA813" s="3"/>
      <c r="AB813" s="3"/>
      <c r="AC813" s="3"/>
    </row>
    <row r="814" spans="1:29" ht="12.75">
      <c r="A814" s="3"/>
      <c r="B814" s="3"/>
      <c r="C814" s="3"/>
      <c r="D814" s="3"/>
      <c r="E814" s="3"/>
      <c r="F814" s="3"/>
      <c r="G814" s="3"/>
      <c r="H814" s="3"/>
      <c r="I814" s="3"/>
      <c r="J814" s="3"/>
      <c r="K814" s="4"/>
      <c r="L814" s="3"/>
      <c r="M814" s="3"/>
      <c r="N814" s="4"/>
      <c r="O814" s="3"/>
      <c r="P814" s="3"/>
      <c r="Q814" s="3"/>
      <c r="R814" s="3"/>
      <c r="S814" s="3"/>
      <c r="T814" s="3"/>
      <c r="U814" s="3"/>
      <c r="V814" s="3"/>
      <c r="W814" s="3"/>
      <c r="X814" s="3"/>
      <c r="Y814" s="3"/>
      <c r="Z814" s="3"/>
      <c r="AA814" s="3"/>
      <c r="AB814" s="3"/>
      <c r="AC814" s="3"/>
    </row>
    <row r="815" spans="1:29" ht="12.75">
      <c r="A815" s="3"/>
      <c r="B815" s="3"/>
      <c r="C815" s="3"/>
      <c r="D815" s="3"/>
      <c r="E815" s="3"/>
      <c r="F815" s="3"/>
      <c r="G815" s="3"/>
      <c r="H815" s="3"/>
      <c r="I815" s="3"/>
      <c r="J815" s="3"/>
      <c r="K815" s="4"/>
      <c r="L815" s="3"/>
      <c r="M815" s="3"/>
      <c r="N815" s="4"/>
      <c r="O815" s="3"/>
      <c r="P815" s="3"/>
      <c r="Q815" s="3"/>
      <c r="R815" s="3"/>
      <c r="S815" s="3"/>
      <c r="T815" s="3"/>
      <c r="U815" s="3"/>
      <c r="V815" s="3"/>
      <c r="W815" s="3"/>
      <c r="X815" s="3"/>
      <c r="Y815" s="3"/>
      <c r="Z815" s="3"/>
      <c r="AA815" s="3"/>
      <c r="AB815" s="3"/>
      <c r="AC815" s="3"/>
    </row>
    <row r="816" spans="1:29" ht="12.75">
      <c r="A816" s="3"/>
      <c r="B816" s="3"/>
      <c r="C816" s="3"/>
      <c r="D816" s="3"/>
      <c r="E816" s="3"/>
      <c r="F816" s="3"/>
      <c r="G816" s="3"/>
      <c r="H816" s="3"/>
      <c r="I816" s="3"/>
      <c r="J816" s="3"/>
      <c r="K816" s="4"/>
      <c r="L816" s="3"/>
      <c r="M816" s="3"/>
      <c r="N816" s="4"/>
      <c r="O816" s="3"/>
      <c r="P816" s="3"/>
      <c r="Q816" s="3"/>
      <c r="R816" s="3"/>
      <c r="S816" s="3"/>
      <c r="T816" s="3"/>
      <c r="U816" s="3"/>
      <c r="V816" s="3"/>
      <c r="W816" s="3"/>
      <c r="X816" s="3"/>
      <c r="Y816" s="3"/>
      <c r="Z816" s="3"/>
      <c r="AA816" s="3"/>
      <c r="AB816" s="3"/>
      <c r="AC816" s="3"/>
    </row>
    <row r="817" spans="1:29" ht="12.75">
      <c r="A817" s="3"/>
      <c r="B817" s="3"/>
      <c r="C817" s="3"/>
      <c r="D817" s="3"/>
      <c r="E817" s="3"/>
      <c r="F817" s="3"/>
      <c r="G817" s="3"/>
      <c r="H817" s="3"/>
      <c r="I817" s="3"/>
      <c r="J817" s="3"/>
      <c r="K817" s="4"/>
      <c r="L817" s="3"/>
      <c r="M817" s="3"/>
      <c r="N817" s="4"/>
      <c r="O817" s="3"/>
      <c r="P817" s="3"/>
      <c r="Q817" s="3"/>
      <c r="R817" s="3"/>
      <c r="S817" s="3"/>
      <c r="T817" s="3"/>
      <c r="U817" s="3"/>
      <c r="V817" s="3"/>
      <c r="W817" s="3"/>
      <c r="X817" s="3"/>
      <c r="Y817" s="3"/>
      <c r="Z817" s="3"/>
      <c r="AA817" s="3"/>
      <c r="AB817" s="3"/>
      <c r="AC817" s="3"/>
    </row>
    <row r="818" spans="1:29" ht="12.75">
      <c r="A818" s="3"/>
      <c r="B818" s="3"/>
      <c r="C818" s="3"/>
      <c r="D818" s="3"/>
      <c r="E818" s="3"/>
      <c r="F818" s="3"/>
      <c r="G818" s="3"/>
      <c r="H818" s="3"/>
      <c r="I818" s="3"/>
      <c r="J818" s="3"/>
      <c r="K818" s="4"/>
      <c r="L818" s="3"/>
      <c r="M818" s="3"/>
      <c r="N818" s="4"/>
      <c r="O818" s="3"/>
      <c r="P818" s="3"/>
      <c r="Q818" s="3"/>
      <c r="R818" s="3"/>
      <c r="S818" s="3"/>
      <c r="T818" s="3"/>
      <c r="U818" s="3"/>
      <c r="V818" s="3"/>
      <c r="W818" s="3"/>
      <c r="X818" s="3"/>
      <c r="Y818" s="3"/>
      <c r="Z818" s="3"/>
      <c r="AA818" s="3"/>
      <c r="AB818" s="3"/>
      <c r="AC818" s="3"/>
    </row>
    <row r="819" spans="1:29" ht="12.75">
      <c r="A819" s="3"/>
      <c r="B819" s="3"/>
      <c r="C819" s="3"/>
      <c r="D819" s="3"/>
      <c r="E819" s="3"/>
      <c r="F819" s="3"/>
      <c r="G819" s="3"/>
      <c r="H819" s="3"/>
      <c r="I819" s="3"/>
      <c r="J819" s="3"/>
      <c r="K819" s="4"/>
      <c r="L819" s="3"/>
      <c r="M819" s="3"/>
      <c r="N819" s="4"/>
      <c r="O819" s="3"/>
      <c r="P819" s="3"/>
      <c r="Q819" s="3"/>
      <c r="R819" s="3"/>
      <c r="S819" s="3"/>
      <c r="T819" s="3"/>
      <c r="U819" s="3"/>
      <c r="V819" s="3"/>
      <c r="W819" s="3"/>
      <c r="X819" s="3"/>
      <c r="Y819" s="3"/>
      <c r="Z819" s="3"/>
      <c r="AA819" s="3"/>
      <c r="AB819" s="3"/>
      <c r="AC819" s="3"/>
    </row>
    <row r="820" spans="1:29" ht="12.75">
      <c r="A820" s="3"/>
      <c r="B820" s="3"/>
      <c r="C820" s="3"/>
      <c r="D820" s="3"/>
      <c r="E820" s="3"/>
      <c r="F820" s="3"/>
      <c r="G820" s="3"/>
      <c r="H820" s="3"/>
      <c r="I820" s="3"/>
      <c r="J820" s="3"/>
      <c r="K820" s="4"/>
      <c r="L820" s="3"/>
      <c r="M820" s="3"/>
      <c r="N820" s="4"/>
      <c r="O820" s="3"/>
      <c r="P820" s="3"/>
      <c r="Q820" s="3"/>
      <c r="R820" s="3"/>
      <c r="S820" s="3"/>
      <c r="T820" s="3"/>
      <c r="U820" s="3"/>
      <c r="V820" s="3"/>
      <c r="W820" s="3"/>
      <c r="X820" s="3"/>
      <c r="Y820" s="3"/>
      <c r="Z820" s="3"/>
      <c r="AA820" s="3"/>
      <c r="AB820" s="3"/>
      <c r="AC820" s="3"/>
    </row>
    <row r="821" spans="1:29" ht="12.75">
      <c r="A821" s="3"/>
      <c r="B821" s="3"/>
      <c r="C821" s="3"/>
      <c r="D821" s="3"/>
      <c r="E821" s="3"/>
      <c r="F821" s="3"/>
      <c r="G821" s="3"/>
      <c r="H821" s="3"/>
      <c r="I821" s="3"/>
      <c r="J821" s="3"/>
      <c r="K821" s="4"/>
      <c r="L821" s="3"/>
      <c r="M821" s="3"/>
      <c r="N821" s="4"/>
      <c r="O821" s="3"/>
      <c r="P821" s="3"/>
      <c r="Q821" s="3"/>
      <c r="R821" s="3"/>
      <c r="S821" s="3"/>
      <c r="T821" s="3"/>
      <c r="U821" s="3"/>
      <c r="V821" s="3"/>
      <c r="W821" s="3"/>
      <c r="X821" s="3"/>
      <c r="Y821" s="3"/>
      <c r="Z821" s="3"/>
      <c r="AA821" s="3"/>
      <c r="AB821" s="3"/>
      <c r="AC821" s="3"/>
    </row>
    <row r="822" spans="1:29" ht="12.75">
      <c r="A822" s="3"/>
      <c r="B822" s="3"/>
      <c r="C822" s="3"/>
      <c r="D822" s="3"/>
      <c r="E822" s="3"/>
      <c r="F822" s="3"/>
      <c r="G822" s="3"/>
      <c r="H822" s="3"/>
      <c r="I822" s="3"/>
      <c r="J822" s="3"/>
      <c r="K822" s="4"/>
      <c r="L822" s="3"/>
      <c r="M822" s="3"/>
      <c r="N822" s="4"/>
      <c r="O822" s="3"/>
      <c r="P822" s="3"/>
      <c r="Q822" s="3"/>
      <c r="R822" s="3"/>
      <c r="S822" s="3"/>
      <c r="T822" s="3"/>
      <c r="U822" s="3"/>
      <c r="V822" s="3"/>
      <c r="W822" s="3"/>
      <c r="X822" s="3"/>
      <c r="Y822" s="3"/>
      <c r="Z822" s="3"/>
      <c r="AA822" s="3"/>
      <c r="AB822" s="3"/>
      <c r="AC822" s="3"/>
    </row>
    <row r="823" spans="1:29" ht="12.75">
      <c r="A823" s="3"/>
      <c r="B823" s="3"/>
      <c r="C823" s="3"/>
      <c r="D823" s="3"/>
      <c r="E823" s="3"/>
      <c r="F823" s="3"/>
      <c r="G823" s="3"/>
      <c r="H823" s="3"/>
      <c r="I823" s="3"/>
      <c r="J823" s="3"/>
      <c r="K823" s="4"/>
      <c r="L823" s="3"/>
      <c r="M823" s="3"/>
      <c r="N823" s="4"/>
      <c r="O823" s="3"/>
      <c r="P823" s="3"/>
      <c r="Q823" s="3"/>
      <c r="R823" s="3"/>
      <c r="S823" s="3"/>
      <c r="T823" s="3"/>
      <c r="U823" s="3"/>
      <c r="V823" s="3"/>
      <c r="W823" s="3"/>
      <c r="X823" s="3"/>
      <c r="Y823" s="3"/>
      <c r="Z823" s="3"/>
      <c r="AA823" s="3"/>
      <c r="AB823" s="3"/>
      <c r="AC823" s="3"/>
    </row>
    <row r="824" spans="1:29" ht="12.75">
      <c r="A824" s="3"/>
      <c r="B824" s="3"/>
      <c r="C824" s="3"/>
      <c r="D824" s="3"/>
      <c r="E824" s="3"/>
      <c r="F824" s="3"/>
      <c r="G824" s="3"/>
      <c r="H824" s="3"/>
      <c r="I824" s="3"/>
      <c r="J824" s="3"/>
      <c r="K824" s="4"/>
      <c r="L824" s="3"/>
      <c r="M824" s="3"/>
      <c r="N824" s="4"/>
      <c r="O824" s="3"/>
      <c r="P824" s="3"/>
      <c r="Q824" s="3"/>
      <c r="R824" s="3"/>
      <c r="S824" s="3"/>
      <c r="T824" s="3"/>
      <c r="U824" s="3"/>
      <c r="V824" s="3"/>
      <c r="W824" s="3"/>
      <c r="X824" s="3"/>
      <c r="Y824" s="3"/>
      <c r="Z824" s="3"/>
      <c r="AA824" s="3"/>
      <c r="AB824" s="3"/>
      <c r="AC824" s="3"/>
    </row>
    <row r="825" spans="1:29" ht="12.75">
      <c r="A825" s="3"/>
      <c r="B825" s="3"/>
      <c r="C825" s="3"/>
      <c r="D825" s="3"/>
      <c r="E825" s="3"/>
      <c r="F825" s="3"/>
      <c r="G825" s="3"/>
      <c r="H825" s="3"/>
      <c r="I825" s="3"/>
      <c r="J825" s="3"/>
      <c r="K825" s="4"/>
      <c r="L825" s="3"/>
      <c r="M825" s="3"/>
      <c r="N825" s="4"/>
      <c r="O825" s="3"/>
      <c r="P825" s="3"/>
      <c r="Q825" s="3"/>
      <c r="R825" s="3"/>
      <c r="S825" s="3"/>
      <c r="T825" s="3"/>
      <c r="U825" s="3"/>
      <c r="V825" s="3"/>
      <c r="W825" s="3"/>
      <c r="X825" s="3"/>
      <c r="Y825" s="3"/>
      <c r="Z825" s="3"/>
      <c r="AA825" s="3"/>
      <c r="AB825" s="3"/>
      <c r="AC825" s="3"/>
    </row>
    <row r="826" spans="1:29" ht="12.75">
      <c r="A826" s="3"/>
      <c r="B826" s="3"/>
      <c r="C826" s="3"/>
      <c r="D826" s="3"/>
      <c r="E826" s="3"/>
      <c r="F826" s="3"/>
      <c r="G826" s="3"/>
      <c r="H826" s="3"/>
      <c r="I826" s="3"/>
      <c r="J826" s="3"/>
      <c r="K826" s="4"/>
      <c r="L826" s="3"/>
      <c r="M826" s="3"/>
      <c r="N826" s="4"/>
      <c r="O826" s="3"/>
      <c r="P826" s="3"/>
      <c r="Q826" s="3"/>
      <c r="R826" s="3"/>
      <c r="S826" s="3"/>
      <c r="T826" s="3"/>
      <c r="U826" s="3"/>
      <c r="V826" s="3"/>
      <c r="W826" s="3"/>
      <c r="X826" s="3"/>
      <c r="Y826" s="3"/>
      <c r="Z826" s="3"/>
      <c r="AA826" s="3"/>
      <c r="AB826" s="3"/>
      <c r="AC826" s="3"/>
    </row>
    <row r="827" spans="1:29" ht="12.75">
      <c r="A827" s="3"/>
      <c r="B827" s="3"/>
      <c r="C827" s="3"/>
      <c r="D827" s="3"/>
      <c r="E827" s="3"/>
      <c r="F827" s="3"/>
      <c r="G827" s="3"/>
      <c r="H827" s="3"/>
      <c r="I827" s="3"/>
      <c r="J827" s="3"/>
      <c r="K827" s="4"/>
      <c r="L827" s="3"/>
      <c r="M827" s="3"/>
      <c r="N827" s="4"/>
      <c r="O827" s="3"/>
      <c r="P827" s="3"/>
      <c r="Q827" s="3"/>
      <c r="R827" s="3"/>
      <c r="S827" s="3"/>
      <c r="T827" s="3"/>
      <c r="U827" s="3"/>
      <c r="V827" s="3"/>
      <c r="W827" s="3"/>
      <c r="X827" s="3"/>
      <c r="Y827" s="3"/>
      <c r="Z827" s="3"/>
      <c r="AA827" s="3"/>
      <c r="AB827" s="3"/>
      <c r="AC827" s="3"/>
    </row>
    <row r="828" spans="1:29" ht="12.75">
      <c r="A828" s="3"/>
      <c r="B828" s="3"/>
      <c r="C828" s="3"/>
      <c r="D828" s="3"/>
      <c r="E828" s="3"/>
      <c r="F828" s="3"/>
      <c r="G828" s="3"/>
      <c r="H828" s="3"/>
      <c r="I828" s="3"/>
      <c r="J828" s="3"/>
      <c r="K828" s="4"/>
      <c r="L828" s="3"/>
      <c r="M828" s="3"/>
      <c r="N828" s="4"/>
      <c r="O828" s="3"/>
      <c r="P828" s="3"/>
      <c r="Q828" s="3"/>
      <c r="R828" s="3"/>
      <c r="S828" s="3"/>
      <c r="T828" s="3"/>
      <c r="U828" s="3"/>
      <c r="V828" s="3"/>
      <c r="W828" s="3"/>
      <c r="X828" s="3"/>
      <c r="Y828" s="3"/>
      <c r="Z828" s="3"/>
      <c r="AA828" s="3"/>
      <c r="AB828" s="3"/>
      <c r="AC828" s="3"/>
    </row>
    <row r="829" spans="1:29" ht="12.75">
      <c r="A829" s="3"/>
      <c r="B829" s="3"/>
      <c r="C829" s="3"/>
      <c r="D829" s="3"/>
      <c r="E829" s="3"/>
      <c r="F829" s="3"/>
      <c r="G829" s="3"/>
      <c r="H829" s="3"/>
      <c r="I829" s="3"/>
      <c r="J829" s="3"/>
      <c r="K829" s="4"/>
      <c r="L829" s="3"/>
      <c r="M829" s="3"/>
      <c r="N829" s="4"/>
      <c r="O829" s="3"/>
      <c r="P829" s="3"/>
      <c r="Q829" s="3"/>
      <c r="R829" s="3"/>
      <c r="S829" s="3"/>
      <c r="T829" s="3"/>
      <c r="U829" s="3"/>
      <c r="V829" s="3"/>
      <c r="W829" s="3"/>
      <c r="X829" s="3"/>
      <c r="Y829" s="3"/>
      <c r="Z829" s="3"/>
      <c r="AA829" s="3"/>
      <c r="AB829" s="3"/>
      <c r="AC829" s="3"/>
    </row>
    <row r="830" spans="1:29" ht="12.75">
      <c r="A830" s="3"/>
      <c r="B830" s="3"/>
      <c r="C830" s="3"/>
      <c r="D830" s="3"/>
      <c r="E830" s="3"/>
      <c r="F830" s="3"/>
      <c r="G830" s="3"/>
      <c r="H830" s="3"/>
      <c r="I830" s="3"/>
      <c r="J830" s="3"/>
      <c r="K830" s="4"/>
      <c r="L830" s="3"/>
      <c r="M830" s="3"/>
      <c r="N830" s="4"/>
      <c r="O830" s="3"/>
      <c r="P830" s="3"/>
      <c r="Q830" s="3"/>
      <c r="R830" s="3"/>
      <c r="S830" s="3"/>
      <c r="T830" s="3"/>
      <c r="U830" s="3"/>
      <c r="V830" s="3"/>
      <c r="W830" s="3"/>
      <c r="X830" s="3"/>
      <c r="Y830" s="3"/>
      <c r="Z830" s="3"/>
      <c r="AA830" s="3"/>
      <c r="AB830" s="3"/>
      <c r="AC830" s="3"/>
    </row>
    <row r="831" spans="1:29" ht="12.75">
      <c r="A831" s="3"/>
      <c r="B831" s="3"/>
      <c r="C831" s="3"/>
      <c r="D831" s="3"/>
      <c r="E831" s="3"/>
      <c r="F831" s="3"/>
      <c r="G831" s="3"/>
      <c r="H831" s="3"/>
      <c r="I831" s="3"/>
      <c r="J831" s="3"/>
      <c r="K831" s="4"/>
      <c r="L831" s="3"/>
      <c r="M831" s="3"/>
      <c r="N831" s="4"/>
      <c r="O831" s="3"/>
      <c r="P831" s="3"/>
      <c r="Q831" s="3"/>
      <c r="R831" s="3"/>
      <c r="S831" s="3"/>
      <c r="T831" s="3"/>
      <c r="U831" s="3"/>
      <c r="V831" s="3"/>
      <c r="W831" s="3"/>
      <c r="X831" s="3"/>
      <c r="Y831" s="3"/>
      <c r="Z831" s="3"/>
      <c r="AA831" s="3"/>
      <c r="AB831" s="3"/>
      <c r="AC831" s="3"/>
    </row>
    <row r="832" spans="1:29" ht="12.75">
      <c r="A832" s="3"/>
      <c r="B832" s="3"/>
      <c r="C832" s="3"/>
      <c r="D832" s="3"/>
      <c r="E832" s="3"/>
      <c r="F832" s="3"/>
      <c r="G832" s="3"/>
      <c r="H832" s="3"/>
      <c r="I832" s="3"/>
      <c r="J832" s="3"/>
      <c r="K832" s="4"/>
      <c r="L832" s="3"/>
      <c r="M832" s="3"/>
      <c r="N832" s="4"/>
      <c r="O832" s="3"/>
      <c r="P832" s="3"/>
      <c r="Q832" s="3"/>
      <c r="R832" s="3"/>
      <c r="S832" s="3"/>
      <c r="T832" s="3"/>
      <c r="U832" s="3"/>
      <c r="V832" s="3"/>
      <c r="W832" s="3"/>
      <c r="X832" s="3"/>
      <c r="Y832" s="3"/>
      <c r="Z832" s="3"/>
      <c r="AA832" s="3"/>
      <c r="AB832" s="3"/>
      <c r="AC832" s="3"/>
    </row>
    <row r="833" spans="1:29" ht="12.75">
      <c r="A833" s="3"/>
      <c r="B833" s="3"/>
      <c r="C833" s="3"/>
      <c r="D833" s="3"/>
      <c r="E833" s="3"/>
      <c r="F833" s="3"/>
      <c r="G833" s="3"/>
      <c r="H833" s="3"/>
      <c r="I833" s="3"/>
      <c r="J833" s="3"/>
      <c r="K833" s="4"/>
      <c r="L833" s="3"/>
      <c r="M833" s="3"/>
      <c r="N833" s="4"/>
      <c r="O833" s="3"/>
      <c r="P833" s="3"/>
      <c r="Q833" s="3"/>
      <c r="R833" s="3"/>
      <c r="S833" s="3"/>
      <c r="T833" s="3"/>
      <c r="U833" s="3"/>
      <c r="V833" s="3"/>
      <c r="W833" s="3"/>
      <c r="X833" s="3"/>
      <c r="Y833" s="3"/>
      <c r="Z833" s="3"/>
      <c r="AA833" s="3"/>
      <c r="AB833" s="3"/>
      <c r="AC833" s="3"/>
    </row>
    <row r="834" spans="1:29" ht="12.75">
      <c r="A834" s="3"/>
      <c r="B834" s="3"/>
      <c r="C834" s="3"/>
      <c r="D834" s="3"/>
      <c r="E834" s="3"/>
      <c r="F834" s="3"/>
      <c r="G834" s="3"/>
      <c r="H834" s="3"/>
      <c r="I834" s="3"/>
      <c r="J834" s="3"/>
      <c r="K834" s="4"/>
      <c r="L834" s="3"/>
      <c r="M834" s="3"/>
      <c r="N834" s="4"/>
      <c r="O834" s="3"/>
      <c r="P834" s="3"/>
      <c r="Q834" s="3"/>
      <c r="R834" s="3"/>
      <c r="S834" s="3"/>
      <c r="T834" s="3"/>
      <c r="U834" s="3"/>
      <c r="V834" s="3"/>
      <c r="W834" s="3"/>
      <c r="X834" s="3"/>
      <c r="Y834" s="3"/>
      <c r="Z834" s="3"/>
      <c r="AA834" s="3"/>
      <c r="AB834" s="3"/>
      <c r="AC834" s="3"/>
    </row>
    <row r="835" spans="1:29" ht="12.75">
      <c r="A835" s="3"/>
      <c r="B835" s="3"/>
      <c r="C835" s="3"/>
      <c r="D835" s="3"/>
      <c r="E835" s="3"/>
      <c r="F835" s="3"/>
      <c r="G835" s="3"/>
      <c r="H835" s="3"/>
      <c r="I835" s="3"/>
      <c r="J835" s="3"/>
      <c r="K835" s="4"/>
      <c r="L835" s="3"/>
      <c r="M835" s="3"/>
      <c r="N835" s="4"/>
      <c r="O835" s="3"/>
      <c r="P835" s="3"/>
      <c r="Q835" s="3"/>
      <c r="R835" s="3"/>
      <c r="S835" s="3"/>
      <c r="T835" s="3"/>
      <c r="U835" s="3"/>
      <c r="V835" s="3"/>
      <c r="W835" s="3"/>
      <c r="X835" s="3"/>
      <c r="Y835" s="3"/>
      <c r="Z835" s="3"/>
      <c r="AA835" s="3"/>
      <c r="AB835" s="3"/>
      <c r="AC835" s="3"/>
    </row>
    <row r="836" spans="1:29" ht="12.75">
      <c r="A836" s="3"/>
      <c r="B836" s="3"/>
      <c r="C836" s="3"/>
      <c r="D836" s="3"/>
      <c r="E836" s="3"/>
      <c r="F836" s="3"/>
      <c r="G836" s="3"/>
      <c r="H836" s="3"/>
      <c r="I836" s="3"/>
      <c r="J836" s="3"/>
      <c r="K836" s="4"/>
      <c r="L836" s="3"/>
      <c r="M836" s="3"/>
      <c r="N836" s="4"/>
      <c r="O836" s="3"/>
      <c r="P836" s="3"/>
      <c r="Q836" s="3"/>
      <c r="R836" s="3"/>
      <c r="S836" s="3"/>
      <c r="T836" s="3"/>
      <c r="U836" s="3"/>
      <c r="V836" s="3"/>
      <c r="W836" s="3"/>
      <c r="X836" s="3"/>
      <c r="Y836" s="3"/>
      <c r="Z836" s="3"/>
      <c r="AA836" s="3"/>
      <c r="AB836" s="3"/>
      <c r="AC836" s="3"/>
    </row>
    <row r="837" spans="1:29" ht="12.75">
      <c r="A837" s="3"/>
      <c r="B837" s="3"/>
      <c r="C837" s="3"/>
      <c r="D837" s="3"/>
      <c r="E837" s="3"/>
      <c r="F837" s="3"/>
      <c r="G837" s="3"/>
      <c r="H837" s="3"/>
      <c r="I837" s="3"/>
      <c r="J837" s="3"/>
      <c r="K837" s="4"/>
      <c r="L837" s="3"/>
      <c r="M837" s="3"/>
      <c r="N837" s="4"/>
      <c r="O837" s="3"/>
      <c r="P837" s="3"/>
      <c r="Q837" s="3"/>
      <c r="R837" s="3"/>
      <c r="S837" s="3"/>
      <c r="T837" s="3"/>
      <c r="U837" s="3"/>
      <c r="V837" s="3"/>
      <c r="W837" s="3"/>
      <c r="X837" s="3"/>
      <c r="Y837" s="3"/>
      <c r="Z837" s="3"/>
      <c r="AA837" s="3"/>
      <c r="AB837" s="3"/>
      <c r="AC837" s="3"/>
    </row>
    <row r="838" spans="1:29" ht="12.75">
      <c r="A838" s="3"/>
      <c r="B838" s="3"/>
      <c r="C838" s="3"/>
      <c r="D838" s="3"/>
      <c r="E838" s="3"/>
      <c r="F838" s="3"/>
      <c r="G838" s="3"/>
      <c r="H838" s="3"/>
      <c r="I838" s="3"/>
      <c r="J838" s="3"/>
      <c r="K838" s="4"/>
      <c r="L838" s="3"/>
      <c r="M838" s="3"/>
      <c r="N838" s="4"/>
      <c r="O838" s="3"/>
      <c r="P838" s="3"/>
      <c r="Q838" s="3"/>
      <c r="R838" s="3"/>
      <c r="S838" s="3"/>
      <c r="T838" s="3"/>
      <c r="U838" s="3"/>
      <c r="V838" s="3"/>
      <c r="W838" s="3"/>
      <c r="X838" s="3"/>
      <c r="Y838" s="3"/>
      <c r="Z838" s="3"/>
      <c r="AA838" s="3"/>
      <c r="AB838" s="3"/>
      <c r="AC838" s="3"/>
    </row>
    <row r="839" spans="1:29" ht="12.75">
      <c r="A839" s="3"/>
      <c r="B839" s="3"/>
      <c r="C839" s="3"/>
      <c r="D839" s="3"/>
      <c r="E839" s="3"/>
      <c r="F839" s="3"/>
      <c r="G839" s="3"/>
      <c r="H839" s="3"/>
      <c r="I839" s="3"/>
      <c r="J839" s="3"/>
      <c r="K839" s="4"/>
      <c r="L839" s="3"/>
      <c r="M839" s="3"/>
      <c r="N839" s="4"/>
      <c r="O839" s="3"/>
      <c r="P839" s="3"/>
      <c r="Q839" s="3"/>
      <c r="R839" s="3"/>
      <c r="S839" s="3"/>
      <c r="T839" s="3"/>
      <c r="U839" s="3"/>
      <c r="V839" s="3"/>
      <c r="W839" s="3"/>
      <c r="X839" s="3"/>
      <c r="Y839" s="3"/>
      <c r="Z839" s="3"/>
      <c r="AA839" s="3"/>
      <c r="AB839" s="3"/>
      <c r="AC839" s="3"/>
    </row>
    <row r="840" spans="1:29" ht="12.75">
      <c r="A840" s="3"/>
      <c r="B840" s="3"/>
      <c r="C840" s="3"/>
      <c r="D840" s="3"/>
      <c r="E840" s="3"/>
      <c r="F840" s="3"/>
      <c r="G840" s="3"/>
      <c r="H840" s="3"/>
      <c r="I840" s="3"/>
      <c r="J840" s="3"/>
      <c r="K840" s="4"/>
      <c r="L840" s="3"/>
      <c r="M840" s="3"/>
      <c r="N840" s="4"/>
      <c r="O840" s="3"/>
      <c r="P840" s="3"/>
      <c r="Q840" s="3"/>
      <c r="R840" s="3"/>
      <c r="S840" s="3"/>
      <c r="T840" s="3"/>
      <c r="U840" s="3"/>
      <c r="V840" s="3"/>
      <c r="W840" s="3"/>
      <c r="X840" s="3"/>
      <c r="Y840" s="3"/>
      <c r="Z840" s="3"/>
      <c r="AA840" s="3"/>
      <c r="AB840" s="3"/>
      <c r="AC840" s="3"/>
    </row>
    <row r="841" spans="1:29" ht="12.75">
      <c r="A841" s="3"/>
      <c r="B841" s="3"/>
      <c r="C841" s="3"/>
      <c r="D841" s="3"/>
      <c r="E841" s="3"/>
      <c r="F841" s="3"/>
      <c r="G841" s="3"/>
      <c r="H841" s="3"/>
      <c r="I841" s="3"/>
      <c r="J841" s="3"/>
      <c r="K841" s="4"/>
      <c r="L841" s="3"/>
      <c r="M841" s="3"/>
      <c r="N841" s="4"/>
      <c r="O841" s="3"/>
      <c r="P841" s="3"/>
      <c r="Q841" s="3"/>
      <c r="R841" s="3"/>
      <c r="S841" s="3"/>
      <c r="T841" s="3"/>
      <c r="U841" s="3"/>
      <c r="V841" s="3"/>
      <c r="W841" s="3"/>
      <c r="X841" s="3"/>
      <c r="Y841" s="3"/>
      <c r="Z841" s="3"/>
      <c r="AA841" s="3"/>
      <c r="AB841" s="3"/>
      <c r="AC841" s="3"/>
    </row>
    <row r="842" spans="1:29" ht="12.75">
      <c r="A842" s="3"/>
      <c r="B842" s="3"/>
      <c r="C842" s="3"/>
      <c r="D842" s="3"/>
      <c r="E842" s="3"/>
      <c r="F842" s="3"/>
      <c r="G842" s="3"/>
      <c r="H842" s="3"/>
      <c r="I842" s="3"/>
      <c r="J842" s="3"/>
      <c r="K842" s="4"/>
      <c r="L842" s="3"/>
      <c r="M842" s="3"/>
      <c r="N842" s="4"/>
      <c r="O842" s="3"/>
      <c r="P842" s="3"/>
      <c r="Q842" s="3"/>
      <c r="R842" s="3"/>
      <c r="S842" s="3"/>
      <c r="T842" s="3"/>
      <c r="U842" s="3"/>
      <c r="V842" s="3"/>
      <c r="W842" s="3"/>
      <c r="X842" s="3"/>
      <c r="Y842" s="3"/>
      <c r="Z842" s="3"/>
      <c r="AA842" s="3"/>
      <c r="AB842" s="3"/>
      <c r="AC842" s="3"/>
    </row>
    <row r="843" spans="1:29" ht="12.75">
      <c r="A843" s="3"/>
      <c r="B843" s="3"/>
      <c r="C843" s="3"/>
      <c r="D843" s="3"/>
      <c r="E843" s="3"/>
      <c r="F843" s="3"/>
      <c r="G843" s="3"/>
      <c r="H843" s="3"/>
      <c r="I843" s="3"/>
      <c r="J843" s="3"/>
      <c r="K843" s="4"/>
      <c r="L843" s="3"/>
      <c r="M843" s="3"/>
      <c r="N843" s="4"/>
      <c r="O843" s="3"/>
      <c r="P843" s="3"/>
      <c r="Q843" s="3"/>
      <c r="R843" s="3"/>
      <c r="S843" s="3"/>
      <c r="T843" s="3"/>
      <c r="U843" s="3"/>
      <c r="V843" s="3"/>
      <c r="W843" s="3"/>
      <c r="X843" s="3"/>
      <c r="Y843" s="3"/>
      <c r="Z843" s="3"/>
      <c r="AA843" s="3"/>
      <c r="AB843" s="3"/>
      <c r="AC843" s="3"/>
    </row>
    <row r="844" spans="1:29" ht="12.75">
      <c r="A844" s="3"/>
      <c r="B844" s="3"/>
      <c r="C844" s="3"/>
      <c r="D844" s="3"/>
      <c r="E844" s="3"/>
      <c r="F844" s="3"/>
      <c r="G844" s="3"/>
      <c r="H844" s="3"/>
      <c r="I844" s="3"/>
      <c r="J844" s="3"/>
      <c r="K844" s="4"/>
      <c r="L844" s="3"/>
      <c r="M844" s="3"/>
      <c r="N844" s="4"/>
      <c r="O844" s="3"/>
      <c r="P844" s="3"/>
      <c r="Q844" s="3"/>
      <c r="R844" s="3"/>
      <c r="S844" s="3"/>
      <c r="T844" s="3"/>
      <c r="U844" s="3"/>
      <c r="V844" s="3"/>
      <c r="W844" s="3"/>
      <c r="X844" s="3"/>
      <c r="Y844" s="3"/>
      <c r="Z844" s="3"/>
      <c r="AA844" s="3"/>
      <c r="AB844" s="3"/>
      <c r="AC844" s="3"/>
    </row>
    <row r="845" spans="1:29" ht="12.75">
      <c r="A845" s="3"/>
      <c r="B845" s="3"/>
      <c r="C845" s="3"/>
      <c r="D845" s="3"/>
      <c r="E845" s="3"/>
      <c r="F845" s="3"/>
      <c r="G845" s="3"/>
      <c r="H845" s="3"/>
      <c r="I845" s="3"/>
      <c r="J845" s="3"/>
      <c r="K845" s="4"/>
      <c r="L845" s="3"/>
      <c r="M845" s="3"/>
      <c r="N845" s="4"/>
      <c r="O845" s="3"/>
      <c r="P845" s="3"/>
      <c r="Q845" s="3"/>
      <c r="R845" s="3"/>
      <c r="S845" s="3"/>
      <c r="T845" s="3"/>
      <c r="U845" s="3"/>
      <c r="V845" s="3"/>
      <c r="W845" s="3"/>
      <c r="X845" s="3"/>
      <c r="Y845" s="3"/>
      <c r="Z845" s="3"/>
      <c r="AA845" s="3"/>
      <c r="AB845" s="3"/>
      <c r="AC845" s="3"/>
    </row>
    <row r="846" spans="1:29" ht="12.75">
      <c r="A846" s="3"/>
      <c r="B846" s="3"/>
      <c r="C846" s="3"/>
      <c r="D846" s="3"/>
      <c r="E846" s="3"/>
      <c r="F846" s="3"/>
      <c r="G846" s="3"/>
      <c r="H846" s="3"/>
      <c r="I846" s="3"/>
      <c r="J846" s="3"/>
      <c r="K846" s="4"/>
      <c r="L846" s="3"/>
      <c r="M846" s="3"/>
      <c r="N846" s="4"/>
      <c r="O846" s="3"/>
      <c r="P846" s="3"/>
      <c r="Q846" s="3"/>
      <c r="R846" s="3"/>
      <c r="S846" s="3"/>
      <c r="T846" s="3"/>
      <c r="U846" s="3"/>
      <c r="V846" s="3"/>
      <c r="W846" s="3"/>
      <c r="X846" s="3"/>
      <c r="Y846" s="3"/>
      <c r="Z846" s="3"/>
      <c r="AA846" s="3"/>
      <c r="AB846" s="3"/>
      <c r="AC846" s="3"/>
    </row>
    <row r="847" spans="1:29" ht="12.75">
      <c r="A847" s="3"/>
      <c r="B847" s="3"/>
      <c r="C847" s="3"/>
      <c r="D847" s="3"/>
      <c r="E847" s="3"/>
      <c r="F847" s="3"/>
      <c r="G847" s="3"/>
      <c r="H847" s="3"/>
      <c r="I847" s="3"/>
      <c r="J847" s="3"/>
      <c r="K847" s="4"/>
      <c r="L847" s="3"/>
      <c r="M847" s="3"/>
      <c r="N847" s="4"/>
      <c r="O847" s="3"/>
      <c r="P847" s="3"/>
      <c r="Q847" s="3"/>
      <c r="R847" s="3"/>
      <c r="S847" s="3"/>
      <c r="T847" s="3"/>
      <c r="U847" s="3"/>
      <c r="V847" s="3"/>
      <c r="W847" s="3"/>
      <c r="X847" s="3"/>
      <c r="Y847" s="3"/>
      <c r="Z847" s="3"/>
      <c r="AA847" s="3"/>
      <c r="AB847" s="3"/>
      <c r="AC847" s="3"/>
    </row>
    <row r="848" spans="1:29" ht="12.75">
      <c r="A848" s="3"/>
      <c r="B848" s="3"/>
      <c r="C848" s="3"/>
      <c r="D848" s="3"/>
      <c r="E848" s="3"/>
      <c r="F848" s="3"/>
      <c r="G848" s="3"/>
      <c r="H848" s="3"/>
      <c r="I848" s="3"/>
      <c r="J848" s="3"/>
      <c r="K848" s="4"/>
      <c r="L848" s="3"/>
      <c r="M848" s="3"/>
      <c r="N848" s="4"/>
      <c r="O848" s="3"/>
      <c r="P848" s="3"/>
      <c r="Q848" s="3"/>
      <c r="R848" s="3"/>
      <c r="S848" s="3"/>
      <c r="T848" s="3"/>
      <c r="U848" s="3"/>
      <c r="V848" s="3"/>
      <c r="W848" s="3"/>
      <c r="X848" s="3"/>
      <c r="Y848" s="3"/>
      <c r="Z848" s="3"/>
      <c r="AA848" s="3"/>
      <c r="AB848" s="3"/>
      <c r="AC848" s="3"/>
    </row>
    <row r="849" spans="1:29" ht="12.75">
      <c r="A849" s="3"/>
      <c r="B849" s="3"/>
      <c r="C849" s="3"/>
      <c r="D849" s="3"/>
      <c r="E849" s="3"/>
      <c r="F849" s="3"/>
      <c r="G849" s="3"/>
      <c r="H849" s="3"/>
      <c r="I849" s="3"/>
      <c r="J849" s="3"/>
      <c r="K849" s="4"/>
      <c r="L849" s="3"/>
      <c r="M849" s="3"/>
      <c r="N849" s="4"/>
      <c r="O849" s="3"/>
      <c r="P849" s="3"/>
      <c r="Q849" s="3"/>
      <c r="R849" s="3"/>
      <c r="S849" s="3"/>
      <c r="T849" s="3"/>
      <c r="U849" s="3"/>
      <c r="V849" s="3"/>
      <c r="W849" s="3"/>
      <c r="X849" s="3"/>
      <c r="Y849" s="3"/>
      <c r="Z849" s="3"/>
      <c r="AA849" s="3"/>
      <c r="AB849" s="3"/>
      <c r="AC849" s="3"/>
    </row>
    <row r="850" spans="1:29" ht="12.75">
      <c r="A850" s="3"/>
      <c r="B850" s="3"/>
      <c r="C850" s="3"/>
      <c r="D850" s="3"/>
      <c r="E850" s="3"/>
      <c r="F850" s="3"/>
      <c r="G850" s="3"/>
      <c r="H850" s="3"/>
      <c r="I850" s="3"/>
      <c r="J850" s="3"/>
      <c r="K850" s="4"/>
      <c r="L850" s="3"/>
      <c r="M850" s="3"/>
      <c r="N850" s="4"/>
      <c r="O850" s="3"/>
      <c r="P850" s="3"/>
      <c r="Q850" s="3"/>
      <c r="R850" s="3"/>
      <c r="S850" s="3"/>
      <c r="T850" s="3"/>
      <c r="U850" s="3"/>
      <c r="V850" s="3"/>
      <c r="W850" s="3"/>
      <c r="X850" s="3"/>
      <c r="Y850" s="3"/>
      <c r="Z850" s="3"/>
      <c r="AA850" s="3"/>
      <c r="AB850" s="3"/>
      <c r="AC850" s="3"/>
    </row>
    <row r="851" spans="1:29" ht="12.75">
      <c r="A851" s="3"/>
      <c r="B851" s="3"/>
      <c r="C851" s="3"/>
      <c r="D851" s="3"/>
      <c r="E851" s="3"/>
      <c r="F851" s="3"/>
      <c r="G851" s="3"/>
      <c r="H851" s="3"/>
      <c r="I851" s="3"/>
      <c r="J851" s="3"/>
      <c r="K851" s="4"/>
      <c r="L851" s="3"/>
      <c r="M851" s="3"/>
      <c r="N851" s="4"/>
      <c r="O851" s="3"/>
      <c r="P851" s="3"/>
      <c r="Q851" s="3"/>
      <c r="R851" s="3"/>
      <c r="S851" s="3"/>
      <c r="T851" s="3"/>
      <c r="U851" s="3"/>
      <c r="V851" s="3"/>
      <c r="W851" s="3"/>
      <c r="X851" s="3"/>
      <c r="Y851" s="3"/>
      <c r="Z851" s="3"/>
      <c r="AA851" s="3"/>
      <c r="AB851" s="3"/>
      <c r="AC851" s="3"/>
    </row>
    <row r="852" spans="1:29" ht="12.75">
      <c r="A852" s="3"/>
      <c r="B852" s="3"/>
      <c r="C852" s="3"/>
      <c r="D852" s="3"/>
      <c r="E852" s="3"/>
      <c r="F852" s="3"/>
      <c r="G852" s="3"/>
      <c r="H852" s="3"/>
      <c r="I852" s="3"/>
      <c r="J852" s="3"/>
      <c r="K852" s="4"/>
      <c r="L852" s="3"/>
      <c r="M852" s="3"/>
      <c r="N852" s="4"/>
      <c r="O852" s="3"/>
      <c r="P852" s="3"/>
      <c r="Q852" s="3"/>
      <c r="R852" s="3"/>
      <c r="S852" s="3"/>
      <c r="T852" s="3"/>
      <c r="U852" s="3"/>
      <c r="V852" s="3"/>
      <c r="W852" s="3"/>
      <c r="X852" s="3"/>
      <c r="Y852" s="3"/>
      <c r="Z852" s="3"/>
      <c r="AA852" s="3"/>
      <c r="AB852" s="3"/>
      <c r="AC852" s="3"/>
    </row>
    <row r="853" spans="1:29" ht="12.75">
      <c r="A853" s="3"/>
      <c r="B853" s="3"/>
      <c r="C853" s="3"/>
      <c r="D853" s="3"/>
      <c r="E853" s="3"/>
      <c r="F853" s="3"/>
      <c r="G853" s="3"/>
      <c r="H853" s="3"/>
      <c r="I853" s="3"/>
      <c r="J853" s="3"/>
      <c r="K853" s="4"/>
      <c r="L853" s="3"/>
      <c r="M853" s="3"/>
      <c r="N853" s="4"/>
      <c r="O853" s="3"/>
      <c r="P853" s="3"/>
      <c r="Q853" s="3"/>
      <c r="R853" s="3"/>
      <c r="S853" s="3"/>
      <c r="T853" s="3"/>
      <c r="U853" s="3"/>
      <c r="V853" s="3"/>
      <c r="W853" s="3"/>
      <c r="X853" s="3"/>
      <c r="Y853" s="3"/>
      <c r="Z853" s="3"/>
      <c r="AA853" s="3"/>
      <c r="AB853" s="3"/>
      <c r="AC853" s="3"/>
    </row>
    <row r="854" spans="1:29" ht="12.75">
      <c r="A854" s="3"/>
      <c r="B854" s="3"/>
      <c r="C854" s="3"/>
      <c r="D854" s="3"/>
      <c r="E854" s="3"/>
      <c r="F854" s="3"/>
      <c r="G854" s="3"/>
      <c r="H854" s="3"/>
      <c r="I854" s="3"/>
      <c r="J854" s="3"/>
      <c r="K854" s="4"/>
      <c r="L854" s="3"/>
      <c r="M854" s="3"/>
      <c r="N854" s="4"/>
      <c r="O854" s="3"/>
      <c r="P854" s="3"/>
      <c r="Q854" s="3"/>
      <c r="R854" s="3"/>
      <c r="S854" s="3"/>
      <c r="T854" s="3"/>
      <c r="U854" s="3"/>
      <c r="V854" s="3"/>
      <c r="W854" s="3"/>
      <c r="X854" s="3"/>
      <c r="Y854" s="3"/>
      <c r="Z854" s="3"/>
      <c r="AA854" s="3"/>
      <c r="AB854" s="3"/>
      <c r="AC854" s="3"/>
    </row>
    <row r="855" spans="1:29" ht="12.75">
      <c r="A855" s="3"/>
      <c r="B855" s="3"/>
      <c r="C855" s="3"/>
      <c r="D855" s="3"/>
      <c r="E855" s="3"/>
      <c r="F855" s="3"/>
      <c r="G855" s="3"/>
      <c r="H855" s="3"/>
      <c r="I855" s="3"/>
      <c r="J855" s="3"/>
      <c r="K855" s="4"/>
      <c r="L855" s="3"/>
      <c r="M855" s="3"/>
      <c r="N855" s="4"/>
      <c r="O855" s="3"/>
      <c r="P855" s="3"/>
      <c r="Q855" s="3"/>
      <c r="R855" s="3"/>
      <c r="S855" s="3"/>
      <c r="T855" s="3"/>
      <c r="U855" s="3"/>
      <c r="V855" s="3"/>
      <c r="W855" s="3"/>
      <c r="X855" s="3"/>
      <c r="Y855" s="3"/>
      <c r="Z855" s="3"/>
      <c r="AA855" s="3"/>
      <c r="AB855" s="3"/>
      <c r="AC855" s="3"/>
    </row>
    <row r="856" spans="1:29" ht="12.75">
      <c r="A856" s="3"/>
      <c r="B856" s="3"/>
      <c r="C856" s="3"/>
      <c r="D856" s="3"/>
      <c r="E856" s="3"/>
      <c r="F856" s="3"/>
      <c r="G856" s="3"/>
      <c r="H856" s="3"/>
      <c r="I856" s="3"/>
      <c r="J856" s="3"/>
      <c r="K856" s="4"/>
      <c r="L856" s="3"/>
      <c r="M856" s="3"/>
      <c r="N856" s="4"/>
      <c r="O856" s="3"/>
      <c r="P856" s="3"/>
      <c r="Q856" s="3"/>
      <c r="R856" s="3"/>
      <c r="S856" s="3"/>
      <c r="T856" s="3"/>
      <c r="U856" s="3"/>
      <c r="V856" s="3"/>
      <c r="W856" s="3"/>
      <c r="X856" s="3"/>
      <c r="Y856" s="3"/>
      <c r="Z856" s="3"/>
      <c r="AA856" s="3"/>
      <c r="AB856" s="3"/>
      <c r="AC856" s="3"/>
    </row>
    <row r="857" spans="1:29" ht="12.75">
      <c r="A857" s="3"/>
      <c r="B857" s="3"/>
      <c r="C857" s="3"/>
      <c r="D857" s="3"/>
      <c r="E857" s="3"/>
      <c r="F857" s="3"/>
      <c r="G857" s="3"/>
      <c r="H857" s="3"/>
      <c r="I857" s="3"/>
      <c r="J857" s="3"/>
      <c r="K857" s="4"/>
      <c r="L857" s="3"/>
      <c r="M857" s="3"/>
      <c r="N857" s="4"/>
      <c r="O857" s="3"/>
      <c r="P857" s="3"/>
      <c r="Q857" s="3"/>
      <c r="R857" s="3"/>
      <c r="S857" s="3"/>
      <c r="T857" s="3"/>
      <c r="U857" s="3"/>
      <c r="V857" s="3"/>
      <c r="W857" s="3"/>
      <c r="X857" s="3"/>
      <c r="Y857" s="3"/>
      <c r="Z857" s="3"/>
      <c r="AA857" s="3"/>
      <c r="AB857" s="3"/>
      <c r="AC857" s="3"/>
    </row>
    <row r="858" spans="1:29" ht="12.75">
      <c r="A858" s="3"/>
      <c r="B858" s="3"/>
      <c r="C858" s="3"/>
      <c r="D858" s="3"/>
      <c r="E858" s="3"/>
      <c r="F858" s="3"/>
      <c r="G858" s="3"/>
      <c r="H858" s="3"/>
      <c r="I858" s="3"/>
      <c r="J858" s="3"/>
      <c r="K858" s="4"/>
      <c r="L858" s="3"/>
      <c r="M858" s="3"/>
      <c r="N858" s="4"/>
      <c r="O858" s="3"/>
      <c r="P858" s="3"/>
      <c r="Q858" s="3"/>
      <c r="R858" s="3"/>
      <c r="S858" s="3"/>
      <c r="T858" s="3"/>
      <c r="U858" s="3"/>
      <c r="V858" s="3"/>
      <c r="W858" s="3"/>
      <c r="X858" s="3"/>
      <c r="Y858" s="3"/>
      <c r="Z858" s="3"/>
      <c r="AA858" s="3"/>
      <c r="AB858" s="3"/>
      <c r="AC858" s="3"/>
    </row>
    <row r="859" spans="1:29" ht="12.75">
      <c r="A859" s="3"/>
      <c r="B859" s="3"/>
      <c r="C859" s="3"/>
      <c r="D859" s="3"/>
      <c r="E859" s="3"/>
      <c r="F859" s="3"/>
      <c r="G859" s="3"/>
      <c r="H859" s="3"/>
      <c r="I859" s="3"/>
      <c r="J859" s="3"/>
      <c r="K859" s="4"/>
      <c r="L859" s="3"/>
      <c r="M859" s="3"/>
      <c r="N859" s="4"/>
      <c r="O859" s="3"/>
      <c r="P859" s="3"/>
      <c r="Q859" s="3"/>
      <c r="R859" s="3"/>
      <c r="S859" s="3"/>
      <c r="T859" s="3"/>
      <c r="U859" s="3"/>
      <c r="V859" s="3"/>
      <c r="W859" s="3"/>
      <c r="X859" s="3"/>
      <c r="Y859" s="3"/>
      <c r="Z859" s="3"/>
      <c r="AA859" s="3"/>
      <c r="AB859" s="3"/>
      <c r="AC859" s="3"/>
    </row>
    <row r="860" spans="1:29" ht="12.75">
      <c r="A860" s="3"/>
      <c r="B860" s="3"/>
      <c r="C860" s="3"/>
      <c r="D860" s="3"/>
      <c r="E860" s="3"/>
      <c r="F860" s="3"/>
      <c r="G860" s="3"/>
      <c r="H860" s="3"/>
      <c r="I860" s="3"/>
      <c r="J860" s="3"/>
      <c r="K860" s="4"/>
      <c r="L860" s="3"/>
      <c r="M860" s="3"/>
      <c r="N860" s="4"/>
      <c r="O860" s="3"/>
      <c r="P860" s="3"/>
      <c r="Q860" s="3"/>
      <c r="R860" s="3"/>
      <c r="S860" s="3"/>
      <c r="T860" s="3"/>
      <c r="U860" s="3"/>
      <c r="V860" s="3"/>
      <c r="W860" s="3"/>
      <c r="X860" s="3"/>
      <c r="Y860" s="3"/>
      <c r="Z860" s="3"/>
      <c r="AA860" s="3"/>
      <c r="AB860" s="3"/>
      <c r="AC860" s="3"/>
    </row>
    <row r="861" spans="1:29" ht="12.75">
      <c r="A861" s="3"/>
      <c r="B861" s="3"/>
      <c r="C861" s="3"/>
      <c r="D861" s="3"/>
      <c r="E861" s="3"/>
      <c r="F861" s="3"/>
      <c r="G861" s="3"/>
      <c r="H861" s="3"/>
      <c r="I861" s="3"/>
      <c r="J861" s="3"/>
      <c r="K861" s="4"/>
      <c r="L861" s="3"/>
      <c r="M861" s="3"/>
      <c r="N861" s="4"/>
      <c r="O861" s="3"/>
      <c r="P861" s="3"/>
      <c r="Q861" s="3"/>
      <c r="R861" s="3"/>
      <c r="S861" s="3"/>
      <c r="T861" s="3"/>
      <c r="U861" s="3"/>
      <c r="V861" s="3"/>
      <c r="W861" s="3"/>
      <c r="X861" s="3"/>
      <c r="Y861" s="3"/>
      <c r="Z861" s="3"/>
      <c r="AA861" s="3"/>
      <c r="AB861" s="3"/>
      <c r="AC861" s="3"/>
    </row>
    <row r="862" spans="1:29" ht="12.75">
      <c r="A862" s="3"/>
      <c r="B862" s="3"/>
      <c r="C862" s="3"/>
      <c r="D862" s="3"/>
      <c r="E862" s="3"/>
      <c r="F862" s="3"/>
      <c r="G862" s="3"/>
      <c r="H862" s="3"/>
      <c r="I862" s="3"/>
      <c r="J862" s="3"/>
      <c r="K862" s="4"/>
      <c r="L862" s="3"/>
      <c r="M862" s="3"/>
      <c r="N862" s="4"/>
      <c r="O862" s="3"/>
      <c r="P862" s="3"/>
      <c r="Q862" s="3"/>
      <c r="R862" s="3"/>
      <c r="S862" s="3"/>
      <c r="T862" s="3"/>
      <c r="U862" s="3"/>
      <c r="V862" s="3"/>
      <c r="W862" s="3"/>
      <c r="X862" s="3"/>
      <c r="Y862" s="3"/>
      <c r="Z862" s="3"/>
      <c r="AA862" s="3"/>
      <c r="AB862" s="3"/>
      <c r="AC862" s="3"/>
    </row>
    <row r="863" spans="1:29" ht="12.75">
      <c r="A863" s="3"/>
      <c r="B863" s="3"/>
      <c r="C863" s="3"/>
      <c r="D863" s="3"/>
      <c r="E863" s="3"/>
      <c r="F863" s="3"/>
      <c r="G863" s="3"/>
      <c r="H863" s="3"/>
      <c r="I863" s="3"/>
      <c r="J863" s="3"/>
      <c r="K863" s="4"/>
      <c r="L863" s="3"/>
      <c r="M863" s="3"/>
      <c r="N863" s="4"/>
      <c r="O863" s="3"/>
      <c r="P863" s="3"/>
      <c r="Q863" s="3"/>
      <c r="R863" s="3"/>
      <c r="S863" s="3"/>
      <c r="T863" s="3"/>
      <c r="U863" s="3"/>
      <c r="V863" s="3"/>
      <c r="W863" s="3"/>
      <c r="X863" s="3"/>
      <c r="Y863" s="3"/>
      <c r="Z863" s="3"/>
      <c r="AA863" s="3"/>
      <c r="AB863" s="3"/>
      <c r="AC863" s="3"/>
    </row>
    <row r="864" spans="1:29" ht="12.75">
      <c r="A864" s="3"/>
      <c r="B864" s="3"/>
      <c r="C864" s="3"/>
      <c r="D864" s="3"/>
      <c r="E864" s="3"/>
      <c r="F864" s="3"/>
      <c r="G864" s="3"/>
      <c r="H864" s="3"/>
      <c r="I864" s="3"/>
      <c r="J864" s="3"/>
      <c r="K864" s="4"/>
      <c r="L864" s="3"/>
      <c r="M864" s="3"/>
      <c r="N864" s="4"/>
      <c r="O864" s="3"/>
      <c r="P864" s="3"/>
      <c r="Q864" s="3"/>
      <c r="R864" s="3"/>
      <c r="S864" s="3"/>
      <c r="T864" s="3"/>
      <c r="U864" s="3"/>
      <c r="V864" s="3"/>
      <c r="W864" s="3"/>
      <c r="X864" s="3"/>
      <c r="Y864" s="3"/>
      <c r="Z864" s="3"/>
      <c r="AA864" s="3"/>
      <c r="AB864" s="3"/>
      <c r="AC864" s="3"/>
    </row>
    <row r="865" spans="1:29" ht="12.75">
      <c r="A865" s="3"/>
      <c r="B865" s="3"/>
      <c r="C865" s="3"/>
      <c r="D865" s="3"/>
      <c r="E865" s="3"/>
      <c r="F865" s="3"/>
      <c r="G865" s="3"/>
      <c r="H865" s="3"/>
      <c r="I865" s="3"/>
      <c r="J865" s="3"/>
      <c r="K865" s="4"/>
      <c r="L865" s="3"/>
      <c r="M865" s="3"/>
      <c r="N865" s="4"/>
      <c r="O865" s="3"/>
      <c r="P865" s="3"/>
      <c r="Q865" s="3"/>
      <c r="R865" s="3"/>
      <c r="S865" s="3"/>
      <c r="T865" s="3"/>
      <c r="U865" s="3"/>
      <c r="V865" s="3"/>
      <c r="W865" s="3"/>
      <c r="X865" s="3"/>
      <c r="Y865" s="3"/>
      <c r="Z865" s="3"/>
      <c r="AA865" s="3"/>
      <c r="AB865" s="3"/>
      <c r="AC865" s="3"/>
    </row>
    <row r="866" spans="1:29" ht="12.75">
      <c r="A866" s="3"/>
      <c r="B866" s="3"/>
      <c r="C866" s="3"/>
      <c r="D866" s="3"/>
      <c r="E866" s="3"/>
      <c r="F866" s="3"/>
      <c r="G866" s="3"/>
      <c r="H866" s="3"/>
      <c r="I866" s="3"/>
      <c r="J866" s="3"/>
      <c r="K866" s="4"/>
      <c r="L866" s="3"/>
      <c r="M866" s="3"/>
      <c r="N866" s="4"/>
      <c r="O866" s="3"/>
      <c r="P866" s="3"/>
      <c r="Q866" s="3"/>
      <c r="R866" s="3"/>
      <c r="S866" s="3"/>
      <c r="T866" s="3"/>
      <c r="U866" s="3"/>
      <c r="V866" s="3"/>
      <c r="W866" s="3"/>
      <c r="X866" s="3"/>
      <c r="Y866" s="3"/>
      <c r="Z866" s="3"/>
      <c r="AA866" s="3"/>
      <c r="AB866" s="3"/>
      <c r="AC866" s="3"/>
    </row>
    <row r="867" spans="1:29" ht="12.75">
      <c r="A867" s="3"/>
      <c r="B867" s="3"/>
      <c r="C867" s="3"/>
      <c r="D867" s="3"/>
      <c r="E867" s="3"/>
      <c r="F867" s="3"/>
      <c r="G867" s="3"/>
      <c r="H867" s="3"/>
      <c r="I867" s="3"/>
      <c r="J867" s="3"/>
      <c r="K867" s="4"/>
      <c r="L867" s="3"/>
      <c r="M867" s="3"/>
      <c r="N867" s="4"/>
      <c r="O867" s="3"/>
      <c r="P867" s="3"/>
      <c r="Q867" s="3"/>
      <c r="R867" s="3"/>
      <c r="S867" s="3"/>
      <c r="T867" s="3"/>
      <c r="U867" s="3"/>
      <c r="V867" s="3"/>
      <c r="W867" s="3"/>
      <c r="X867" s="3"/>
      <c r="Y867" s="3"/>
      <c r="Z867" s="3"/>
      <c r="AA867" s="3"/>
      <c r="AB867" s="3"/>
      <c r="AC867" s="3"/>
    </row>
    <row r="868" spans="1:29" ht="12.75">
      <c r="A868" s="3"/>
      <c r="B868" s="3"/>
      <c r="C868" s="3"/>
      <c r="D868" s="3"/>
      <c r="E868" s="3"/>
      <c r="F868" s="3"/>
      <c r="G868" s="3"/>
      <c r="H868" s="3"/>
      <c r="I868" s="3"/>
      <c r="J868" s="3"/>
      <c r="K868" s="4"/>
      <c r="L868" s="3"/>
      <c r="M868" s="3"/>
      <c r="N868" s="4"/>
      <c r="O868" s="3"/>
      <c r="P868" s="3"/>
      <c r="Q868" s="3"/>
      <c r="R868" s="3"/>
      <c r="S868" s="3"/>
      <c r="T868" s="3"/>
      <c r="U868" s="3"/>
      <c r="V868" s="3"/>
      <c r="W868" s="3"/>
      <c r="X868" s="3"/>
      <c r="Y868" s="3"/>
      <c r="Z868" s="3"/>
      <c r="AA868" s="3"/>
      <c r="AB868" s="3"/>
      <c r="AC868" s="3"/>
    </row>
    <row r="869" spans="1:29" ht="12.75">
      <c r="A869" s="3"/>
      <c r="B869" s="3"/>
      <c r="C869" s="3"/>
      <c r="D869" s="3"/>
      <c r="E869" s="3"/>
      <c r="F869" s="3"/>
      <c r="G869" s="3"/>
      <c r="H869" s="3"/>
      <c r="I869" s="3"/>
      <c r="J869" s="3"/>
      <c r="K869" s="4"/>
      <c r="L869" s="3"/>
      <c r="M869" s="3"/>
      <c r="N869" s="4"/>
      <c r="O869" s="3"/>
      <c r="P869" s="3"/>
      <c r="Q869" s="3"/>
      <c r="R869" s="3"/>
      <c r="S869" s="3"/>
      <c r="T869" s="3"/>
      <c r="U869" s="3"/>
      <c r="V869" s="3"/>
      <c r="W869" s="3"/>
      <c r="X869" s="3"/>
      <c r="Y869" s="3"/>
      <c r="Z869" s="3"/>
      <c r="AA869" s="3"/>
      <c r="AB869" s="3"/>
      <c r="AC869" s="3"/>
    </row>
    <row r="870" spans="1:29" ht="12.75">
      <c r="A870" s="3"/>
      <c r="B870" s="3"/>
      <c r="C870" s="3"/>
      <c r="D870" s="3"/>
      <c r="E870" s="3"/>
      <c r="F870" s="3"/>
      <c r="G870" s="3"/>
      <c r="H870" s="3"/>
      <c r="I870" s="3"/>
      <c r="J870" s="3"/>
      <c r="K870" s="4"/>
      <c r="L870" s="3"/>
      <c r="M870" s="3"/>
      <c r="N870" s="4"/>
      <c r="O870" s="3"/>
      <c r="P870" s="3"/>
      <c r="Q870" s="3"/>
      <c r="R870" s="3"/>
      <c r="S870" s="3"/>
      <c r="T870" s="3"/>
      <c r="U870" s="3"/>
      <c r="V870" s="3"/>
      <c r="W870" s="3"/>
      <c r="X870" s="3"/>
      <c r="Y870" s="3"/>
      <c r="Z870" s="3"/>
      <c r="AA870" s="3"/>
      <c r="AB870" s="3"/>
      <c r="AC870" s="3"/>
    </row>
    <row r="871" spans="1:29" ht="12.75">
      <c r="A871" s="3"/>
      <c r="B871" s="3"/>
      <c r="C871" s="3"/>
      <c r="D871" s="3"/>
      <c r="E871" s="3"/>
      <c r="F871" s="3"/>
      <c r="G871" s="3"/>
      <c r="H871" s="3"/>
      <c r="I871" s="3"/>
      <c r="J871" s="3"/>
      <c r="K871" s="4"/>
      <c r="L871" s="3"/>
      <c r="M871" s="3"/>
      <c r="N871" s="4"/>
      <c r="O871" s="3"/>
      <c r="P871" s="3"/>
      <c r="Q871" s="3"/>
      <c r="R871" s="3"/>
      <c r="S871" s="3"/>
      <c r="T871" s="3"/>
      <c r="U871" s="3"/>
      <c r="V871" s="3"/>
      <c r="W871" s="3"/>
      <c r="X871" s="3"/>
      <c r="Y871" s="3"/>
      <c r="Z871" s="3"/>
      <c r="AA871" s="3"/>
      <c r="AB871" s="3"/>
      <c r="AC871" s="3"/>
    </row>
    <row r="872" spans="1:29" ht="12.75">
      <c r="A872" s="3"/>
      <c r="B872" s="3"/>
      <c r="C872" s="3"/>
      <c r="D872" s="3"/>
      <c r="E872" s="3"/>
      <c r="F872" s="3"/>
      <c r="G872" s="3"/>
      <c r="H872" s="3"/>
      <c r="I872" s="3"/>
      <c r="J872" s="3"/>
      <c r="K872" s="4"/>
      <c r="L872" s="3"/>
      <c r="M872" s="3"/>
      <c r="N872" s="4"/>
      <c r="O872" s="3"/>
      <c r="P872" s="3"/>
      <c r="Q872" s="3"/>
      <c r="R872" s="3"/>
      <c r="S872" s="3"/>
      <c r="T872" s="3"/>
      <c r="U872" s="3"/>
      <c r="V872" s="3"/>
      <c r="W872" s="3"/>
      <c r="X872" s="3"/>
      <c r="Y872" s="3"/>
      <c r="Z872" s="3"/>
      <c r="AA872" s="3"/>
      <c r="AB872" s="3"/>
      <c r="AC872" s="3"/>
    </row>
    <row r="873" spans="1:29" ht="12.75">
      <c r="A873" s="3"/>
      <c r="B873" s="3"/>
      <c r="C873" s="3"/>
      <c r="D873" s="3"/>
      <c r="E873" s="3"/>
      <c r="F873" s="3"/>
      <c r="G873" s="3"/>
      <c r="H873" s="3"/>
      <c r="I873" s="3"/>
      <c r="J873" s="3"/>
      <c r="K873" s="4"/>
      <c r="L873" s="3"/>
      <c r="M873" s="3"/>
      <c r="N873" s="4"/>
      <c r="O873" s="3"/>
      <c r="P873" s="3"/>
      <c r="Q873" s="3"/>
      <c r="R873" s="3"/>
      <c r="S873" s="3"/>
      <c r="T873" s="3"/>
      <c r="U873" s="3"/>
      <c r="V873" s="3"/>
      <c r="W873" s="3"/>
      <c r="X873" s="3"/>
      <c r="Y873" s="3"/>
      <c r="Z873" s="3"/>
      <c r="AA873" s="3"/>
      <c r="AB873" s="3"/>
      <c r="AC873" s="3"/>
    </row>
    <row r="874" spans="1:29" ht="12.75">
      <c r="A874" s="3"/>
      <c r="B874" s="3"/>
      <c r="C874" s="3"/>
      <c r="D874" s="3"/>
      <c r="E874" s="3"/>
      <c r="F874" s="3"/>
      <c r="G874" s="3"/>
      <c r="H874" s="3"/>
      <c r="I874" s="3"/>
      <c r="J874" s="3"/>
      <c r="K874" s="4"/>
      <c r="L874" s="3"/>
      <c r="M874" s="3"/>
      <c r="N874" s="4"/>
      <c r="O874" s="3"/>
      <c r="P874" s="3"/>
      <c r="Q874" s="3"/>
      <c r="R874" s="3"/>
      <c r="S874" s="3"/>
      <c r="T874" s="3"/>
      <c r="U874" s="3"/>
      <c r="V874" s="3"/>
      <c r="W874" s="3"/>
      <c r="X874" s="3"/>
      <c r="Y874" s="3"/>
      <c r="Z874" s="3"/>
      <c r="AA874" s="3"/>
      <c r="AB874" s="3"/>
      <c r="AC874" s="3"/>
    </row>
    <row r="875" spans="1:29" ht="12.75">
      <c r="A875" s="3"/>
      <c r="B875" s="3"/>
      <c r="C875" s="3"/>
      <c r="D875" s="3"/>
      <c r="E875" s="3"/>
      <c r="F875" s="3"/>
      <c r="G875" s="3"/>
      <c r="H875" s="3"/>
      <c r="I875" s="3"/>
      <c r="J875" s="3"/>
      <c r="K875" s="4"/>
      <c r="L875" s="3"/>
      <c r="M875" s="3"/>
      <c r="N875" s="4"/>
      <c r="O875" s="3"/>
      <c r="P875" s="3"/>
      <c r="Q875" s="3"/>
      <c r="R875" s="3"/>
      <c r="S875" s="3"/>
      <c r="T875" s="3"/>
      <c r="U875" s="3"/>
      <c r="V875" s="3"/>
      <c r="W875" s="3"/>
      <c r="X875" s="3"/>
      <c r="Y875" s="3"/>
      <c r="Z875" s="3"/>
      <c r="AA875" s="3"/>
      <c r="AB875" s="3"/>
      <c r="AC875" s="3"/>
    </row>
    <row r="876" spans="1:29" ht="12.75">
      <c r="A876" s="3"/>
      <c r="B876" s="3"/>
      <c r="C876" s="3"/>
      <c r="D876" s="3"/>
      <c r="E876" s="3"/>
      <c r="F876" s="3"/>
      <c r="G876" s="3"/>
      <c r="H876" s="3"/>
      <c r="I876" s="3"/>
      <c r="J876" s="3"/>
      <c r="K876" s="4"/>
      <c r="L876" s="3"/>
      <c r="M876" s="3"/>
      <c r="N876" s="4"/>
      <c r="O876" s="3"/>
      <c r="P876" s="3"/>
      <c r="Q876" s="3"/>
      <c r="R876" s="3"/>
      <c r="S876" s="3"/>
      <c r="T876" s="3"/>
      <c r="U876" s="3"/>
      <c r="V876" s="3"/>
      <c r="W876" s="3"/>
      <c r="X876" s="3"/>
      <c r="Y876" s="3"/>
      <c r="Z876" s="3"/>
      <c r="AA876" s="3"/>
      <c r="AB876" s="3"/>
      <c r="AC876" s="3"/>
    </row>
    <row r="877" spans="1:29" ht="12.75">
      <c r="A877" s="3"/>
      <c r="B877" s="3"/>
      <c r="C877" s="3"/>
      <c r="D877" s="3"/>
      <c r="E877" s="3"/>
      <c r="F877" s="3"/>
      <c r="G877" s="3"/>
      <c r="H877" s="3"/>
      <c r="I877" s="3"/>
      <c r="J877" s="3"/>
      <c r="K877" s="4"/>
      <c r="L877" s="3"/>
      <c r="M877" s="3"/>
      <c r="N877" s="4"/>
      <c r="O877" s="3"/>
      <c r="P877" s="3"/>
      <c r="Q877" s="3"/>
      <c r="R877" s="3"/>
      <c r="S877" s="3"/>
      <c r="T877" s="3"/>
      <c r="U877" s="3"/>
      <c r="V877" s="3"/>
      <c r="W877" s="3"/>
      <c r="X877" s="3"/>
      <c r="Y877" s="3"/>
      <c r="Z877" s="3"/>
      <c r="AA877" s="3"/>
      <c r="AB877" s="3"/>
      <c r="AC877" s="3"/>
    </row>
    <row r="878" spans="1:29" ht="12.75">
      <c r="A878" s="3"/>
      <c r="B878" s="3"/>
      <c r="C878" s="3"/>
      <c r="D878" s="3"/>
      <c r="E878" s="3"/>
      <c r="F878" s="3"/>
      <c r="G878" s="3"/>
      <c r="H878" s="3"/>
      <c r="I878" s="3"/>
      <c r="J878" s="3"/>
      <c r="K878" s="4"/>
      <c r="L878" s="3"/>
      <c r="M878" s="3"/>
      <c r="N878" s="4"/>
      <c r="O878" s="3"/>
      <c r="P878" s="3"/>
      <c r="Q878" s="3"/>
      <c r="R878" s="3"/>
      <c r="S878" s="3"/>
      <c r="T878" s="3"/>
      <c r="U878" s="3"/>
      <c r="V878" s="3"/>
      <c r="W878" s="3"/>
      <c r="X878" s="3"/>
      <c r="Y878" s="3"/>
      <c r="Z878" s="3"/>
      <c r="AA878" s="3"/>
      <c r="AB878" s="3"/>
      <c r="AC878" s="3"/>
    </row>
    <row r="879" spans="1:29" ht="12.75">
      <c r="A879" s="3"/>
      <c r="B879" s="3"/>
      <c r="C879" s="3"/>
      <c r="D879" s="3"/>
      <c r="E879" s="3"/>
      <c r="F879" s="3"/>
      <c r="G879" s="3"/>
      <c r="H879" s="3"/>
      <c r="I879" s="3"/>
      <c r="J879" s="3"/>
      <c r="K879" s="4"/>
      <c r="L879" s="3"/>
      <c r="M879" s="3"/>
      <c r="N879" s="4"/>
      <c r="O879" s="3"/>
      <c r="P879" s="3"/>
      <c r="Q879" s="3"/>
      <c r="R879" s="3"/>
      <c r="S879" s="3"/>
      <c r="T879" s="3"/>
      <c r="U879" s="3"/>
      <c r="V879" s="3"/>
      <c r="W879" s="3"/>
      <c r="X879" s="3"/>
      <c r="Y879" s="3"/>
      <c r="Z879" s="3"/>
      <c r="AA879" s="3"/>
      <c r="AB879" s="3"/>
      <c r="AC879" s="3"/>
    </row>
    <row r="880" spans="1:29" ht="12.75">
      <c r="A880" s="3"/>
      <c r="B880" s="3"/>
      <c r="C880" s="3"/>
      <c r="D880" s="3"/>
      <c r="E880" s="3"/>
      <c r="F880" s="3"/>
      <c r="G880" s="3"/>
      <c r="H880" s="3"/>
      <c r="I880" s="3"/>
      <c r="J880" s="3"/>
      <c r="K880" s="4"/>
      <c r="L880" s="3"/>
      <c r="M880" s="3"/>
      <c r="N880" s="4"/>
      <c r="O880" s="3"/>
      <c r="P880" s="3"/>
      <c r="Q880" s="3"/>
      <c r="R880" s="3"/>
      <c r="S880" s="3"/>
      <c r="T880" s="3"/>
      <c r="U880" s="3"/>
      <c r="V880" s="3"/>
      <c r="W880" s="3"/>
      <c r="X880" s="3"/>
      <c r="Y880" s="3"/>
      <c r="Z880" s="3"/>
      <c r="AA880" s="3"/>
      <c r="AB880" s="3"/>
      <c r="AC880" s="3"/>
    </row>
    <row r="881" spans="1:29" ht="12.75">
      <c r="A881" s="3"/>
      <c r="B881" s="3"/>
      <c r="C881" s="3"/>
      <c r="D881" s="3"/>
      <c r="E881" s="3"/>
      <c r="F881" s="3"/>
      <c r="G881" s="3"/>
      <c r="H881" s="3"/>
      <c r="I881" s="3"/>
      <c r="J881" s="3"/>
      <c r="K881" s="4"/>
      <c r="L881" s="3"/>
      <c r="M881" s="3"/>
      <c r="N881" s="4"/>
      <c r="O881" s="3"/>
      <c r="P881" s="3"/>
      <c r="Q881" s="3"/>
      <c r="R881" s="3"/>
      <c r="S881" s="3"/>
      <c r="T881" s="3"/>
      <c r="U881" s="3"/>
      <c r="V881" s="3"/>
      <c r="W881" s="3"/>
      <c r="X881" s="3"/>
      <c r="Y881" s="3"/>
      <c r="Z881" s="3"/>
      <c r="AA881" s="3"/>
      <c r="AB881" s="3"/>
      <c r="AC881" s="3"/>
    </row>
    <row r="882" spans="1:29" ht="12.75">
      <c r="A882" s="3"/>
      <c r="B882" s="3"/>
      <c r="C882" s="3"/>
      <c r="D882" s="3"/>
      <c r="E882" s="3"/>
      <c r="F882" s="3"/>
      <c r="G882" s="3"/>
      <c r="H882" s="3"/>
      <c r="I882" s="3"/>
      <c r="J882" s="3"/>
      <c r="K882" s="4"/>
      <c r="L882" s="3"/>
      <c r="M882" s="3"/>
      <c r="N882" s="4"/>
      <c r="O882" s="3"/>
      <c r="P882" s="3"/>
      <c r="Q882" s="3"/>
      <c r="R882" s="3"/>
      <c r="S882" s="3"/>
      <c r="T882" s="3"/>
      <c r="U882" s="3"/>
      <c r="V882" s="3"/>
      <c r="W882" s="3"/>
      <c r="X882" s="3"/>
      <c r="Y882" s="3"/>
      <c r="Z882" s="3"/>
      <c r="AA882" s="3"/>
      <c r="AB882" s="3"/>
      <c r="AC882" s="3"/>
    </row>
    <row r="883" spans="1:29" ht="12.75">
      <c r="A883" s="3"/>
      <c r="B883" s="3"/>
      <c r="C883" s="3"/>
      <c r="D883" s="3"/>
      <c r="E883" s="3"/>
      <c r="F883" s="3"/>
      <c r="G883" s="3"/>
      <c r="H883" s="3"/>
      <c r="I883" s="3"/>
      <c r="J883" s="3"/>
      <c r="K883" s="4"/>
      <c r="L883" s="3"/>
      <c r="M883" s="3"/>
      <c r="N883" s="4"/>
      <c r="O883" s="3"/>
      <c r="P883" s="3"/>
      <c r="Q883" s="3"/>
      <c r="R883" s="3"/>
      <c r="S883" s="3"/>
      <c r="T883" s="3"/>
      <c r="U883" s="3"/>
      <c r="V883" s="3"/>
      <c r="W883" s="3"/>
      <c r="X883" s="3"/>
      <c r="Y883" s="3"/>
      <c r="Z883" s="3"/>
      <c r="AA883" s="3"/>
      <c r="AB883" s="3"/>
      <c r="AC883" s="3"/>
    </row>
    <row r="884" spans="1:29" ht="12.75">
      <c r="A884" s="3"/>
      <c r="B884" s="3"/>
      <c r="C884" s="3"/>
      <c r="D884" s="3"/>
      <c r="E884" s="3"/>
      <c r="F884" s="3"/>
      <c r="G884" s="3"/>
      <c r="H884" s="3"/>
      <c r="I884" s="3"/>
      <c r="J884" s="3"/>
      <c r="K884" s="4"/>
      <c r="L884" s="3"/>
      <c r="M884" s="3"/>
      <c r="N884" s="4"/>
      <c r="O884" s="3"/>
      <c r="P884" s="3"/>
      <c r="Q884" s="3"/>
      <c r="R884" s="3"/>
      <c r="S884" s="3"/>
      <c r="T884" s="3"/>
      <c r="U884" s="3"/>
      <c r="V884" s="3"/>
      <c r="W884" s="3"/>
      <c r="X884" s="3"/>
      <c r="Y884" s="3"/>
      <c r="Z884" s="3"/>
      <c r="AA884" s="3"/>
      <c r="AB884" s="3"/>
      <c r="AC884" s="3"/>
    </row>
    <row r="885" spans="1:29" ht="12.75">
      <c r="A885" s="3"/>
      <c r="B885" s="3"/>
      <c r="C885" s="3"/>
      <c r="D885" s="3"/>
      <c r="E885" s="3"/>
      <c r="F885" s="3"/>
      <c r="G885" s="3"/>
      <c r="H885" s="3"/>
      <c r="I885" s="3"/>
      <c r="J885" s="3"/>
      <c r="K885" s="4"/>
      <c r="L885" s="3"/>
      <c r="M885" s="3"/>
      <c r="N885" s="4"/>
      <c r="O885" s="3"/>
      <c r="P885" s="3"/>
      <c r="Q885" s="3"/>
      <c r="R885" s="3"/>
      <c r="S885" s="3"/>
      <c r="T885" s="3"/>
      <c r="U885" s="3"/>
      <c r="V885" s="3"/>
      <c r="W885" s="3"/>
      <c r="X885" s="3"/>
      <c r="Y885" s="3"/>
      <c r="Z885" s="3"/>
      <c r="AA885" s="3"/>
      <c r="AB885" s="3"/>
      <c r="AC885" s="3"/>
    </row>
    <row r="886" spans="1:29" ht="12.75">
      <c r="A886" s="3"/>
      <c r="B886" s="3"/>
      <c r="C886" s="3"/>
      <c r="D886" s="3"/>
      <c r="E886" s="3"/>
      <c r="F886" s="3"/>
      <c r="G886" s="3"/>
      <c r="H886" s="3"/>
      <c r="I886" s="3"/>
      <c r="J886" s="3"/>
      <c r="K886" s="4"/>
      <c r="L886" s="3"/>
      <c r="M886" s="3"/>
      <c r="N886" s="4"/>
      <c r="O886" s="3"/>
      <c r="P886" s="3"/>
      <c r="Q886" s="3"/>
      <c r="R886" s="3"/>
      <c r="S886" s="3"/>
      <c r="T886" s="3"/>
      <c r="U886" s="3"/>
      <c r="V886" s="3"/>
      <c r="W886" s="3"/>
      <c r="X886" s="3"/>
      <c r="Y886" s="3"/>
      <c r="Z886" s="3"/>
      <c r="AA886" s="3"/>
      <c r="AB886" s="3"/>
      <c r="AC886" s="3"/>
    </row>
    <row r="887" spans="1:29" ht="12.75">
      <c r="A887" s="3"/>
      <c r="B887" s="3"/>
      <c r="C887" s="3"/>
      <c r="D887" s="3"/>
      <c r="E887" s="3"/>
      <c r="F887" s="3"/>
      <c r="G887" s="3"/>
      <c r="H887" s="3"/>
      <c r="I887" s="3"/>
      <c r="J887" s="3"/>
      <c r="K887" s="4"/>
      <c r="L887" s="3"/>
      <c r="M887" s="3"/>
      <c r="N887" s="4"/>
      <c r="O887" s="3"/>
      <c r="P887" s="3"/>
      <c r="Q887" s="3"/>
      <c r="R887" s="3"/>
      <c r="S887" s="3"/>
      <c r="T887" s="3"/>
      <c r="U887" s="3"/>
      <c r="V887" s="3"/>
      <c r="W887" s="3"/>
      <c r="X887" s="3"/>
      <c r="Y887" s="3"/>
      <c r="Z887" s="3"/>
      <c r="AA887" s="3"/>
      <c r="AB887" s="3"/>
      <c r="AC887" s="3"/>
    </row>
    <row r="888" spans="1:29" ht="12.75">
      <c r="A888" s="3"/>
      <c r="B888" s="3"/>
      <c r="C888" s="3"/>
      <c r="D888" s="3"/>
      <c r="E888" s="3"/>
      <c r="F888" s="3"/>
      <c r="G888" s="3"/>
      <c r="H888" s="3"/>
      <c r="I888" s="3"/>
      <c r="J888" s="3"/>
      <c r="K888" s="4"/>
      <c r="L888" s="3"/>
      <c r="M888" s="3"/>
      <c r="N888" s="4"/>
      <c r="O888" s="3"/>
      <c r="P888" s="3"/>
      <c r="Q888" s="3"/>
      <c r="R888" s="3"/>
      <c r="S888" s="3"/>
      <c r="T888" s="3"/>
      <c r="U888" s="3"/>
      <c r="V888" s="3"/>
      <c r="W888" s="3"/>
      <c r="X888" s="3"/>
      <c r="Y888" s="3"/>
      <c r="Z888" s="3"/>
      <c r="AA888" s="3"/>
      <c r="AB888" s="3"/>
      <c r="AC888" s="3"/>
    </row>
    <row r="889" spans="1:29" ht="12.75">
      <c r="A889" s="3"/>
      <c r="B889" s="3"/>
      <c r="C889" s="3"/>
      <c r="D889" s="3"/>
      <c r="E889" s="3"/>
      <c r="F889" s="3"/>
      <c r="G889" s="3"/>
      <c r="H889" s="3"/>
      <c r="I889" s="3"/>
      <c r="J889" s="3"/>
      <c r="K889" s="4"/>
      <c r="L889" s="3"/>
      <c r="M889" s="3"/>
      <c r="N889" s="4"/>
      <c r="O889" s="3"/>
      <c r="P889" s="3"/>
      <c r="Q889" s="3"/>
      <c r="R889" s="3"/>
      <c r="S889" s="3"/>
      <c r="T889" s="3"/>
      <c r="U889" s="3"/>
      <c r="V889" s="3"/>
      <c r="W889" s="3"/>
      <c r="X889" s="3"/>
      <c r="Y889" s="3"/>
      <c r="Z889" s="3"/>
      <c r="AA889" s="3"/>
      <c r="AB889" s="3"/>
      <c r="AC889" s="3"/>
    </row>
    <row r="890" spans="1:29" ht="12.75">
      <c r="A890" s="3"/>
      <c r="B890" s="3"/>
      <c r="C890" s="3"/>
      <c r="D890" s="3"/>
      <c r="E890" s="3"/>
      <c r="F890" s="3"/>
      <c r="G890" s="3"/>
      <c r="H890" s="3"/>
      <c r="I890" s="3"/>
      <c r="J890" s="3"/>
      <c r="K890" s="4"/>
      <c r="L890" s="3"/>
      <c r="M890" s="3"/>
      <c r="N890" s="4"/>
      <c r="O890" s="3"/>
      <c r="P890" s="3"/>
      <c r="Q890" s="3"/>
      <c r="R890" s="3"/>
      <c r="S890" s="3"/>
      <c r="T890" s="3"/>
      <c r="U890" s="3"/>
      <c r="V890" s="3"/>
      <c r="W890" s="3"/>
      <c r="X890" s="3"/>
      <c r="Y890" s="3"/>
      <c r="Z890" s="3"/>
      <c r="AA890" s="3"/>
      <c r="AB890" s="3"/>
      <c r="AC890" s="3"/>
    </row>
    <row r="891" spans="1:29" ht="12.75">
      <c r="A891" s="3"/>
      <c r="B891" s="3"/>
      <c r="C891" s="3"/>
      <c r="D891" s="3"/>
      <c r="E891" s="3"/>
      <c r="F891" s="3"/>
      <c r="G891" s="3"/>
      <c r="H891" s="3"/>
      <c r="I891" s="3"/>
      <c r="J891" s="3"/>
      <c r="K891" s="4"/>
      <c r="L891" s="3"/>
      <c r="M891" s="3"/>
      <c r="N891" s="4"/>
      <c r="O891" s="3"/>
      <c r="P891" s="3"/>
      <c r="Q891" s="3"/>
      <c r="R891" s="3"/>
      <c r="S891" s="3"/>
      <c r="T891" s="3"/>
      <c r="U891" s="3"/>
      <c r="V891" s="3"/>
      <c r="W891" s="3"/>
      <c r="X891" s="3"/>
      <c r="Y891" s="3"/>
      <c r="Z891" s="3"/>
      <c r="AA891" s="3"/>
      <c r="AB891" s="3"/>
      <c r="AC891" s="3"/>
    </row>
    <row r="892" spans="1:29" ht="12.75">
      <c r="A892" s="3"/>
      <c r="B892" s="3"/>
      <c r="C892" s="3"/>
      <c r="D892" s="3"/>
      <c r="E892" s="3"/>
      <c r="F892" s="3"/>
      <c r="G892" s="3"/>
      <c r="H892" s="3"/>
      <c r="I892" s="3"/>
      <c r="J892" s="3"/>
      <c r="K892" s="4"/>
      <c r="L892" s="3"/>
      <c r="M892" s="3"/>
      <c r="N892" s="4"/>
      <c r="O892" s="3"/>
      <c r="P892" s="3"/>
      <c r="Q892" s="3"/>
      <c r="R892" s="3"/>
      <c r="S892" s="3"/>
      <c r="T892" s="3"/>
      <c r="U892" s="3"/>
      <c r="V892" s="3"/>
      <c r="W892" s="3"/>
      <c r="X892" s="3"/>
      <c r="Y892" s="3"/>
      <c r="Z892" s="3"/>
      <c r="AA892" s="3"/>
      <c r="AB892" s="3"/>
      <c r="AC892" s="3"/>
    </row>
    <row r="893" spans="1:29" ht="12.75">
      <c r="A893" s="3"/>
      <c r="B893" s="3"/>
      <c r="C893" s="3"/>
      <c r="D893" s="3"/>
      <c r="E893" s="3"/>
      <c r="F893" s="3"/>
      <c r="G893" s="3"/>
      <c r="H893" s="3"/>
      <c r="I893" s="3"/>
      <c r="J893" s="3"/>
      <c r="K893" s="4"/>
      <c r="L893" s="3"/>
      <c r="M893" s="3"/>
      <c r="N893" s="4"/>
      <c r="O893" s="3"/>
      <c r="P893" s="3"/>
      <c r="Q893" s="3"/>
      <c r="R893" s="3"/>
      <c r="S893" s="3"/>
      <c r="T893" s="3"/>
      <c r="U893" s="3"/>
      <c r="V893" s="3"/>
      <c r="W893" s="3"/>
      <c r="X893" s="3"/>
      <c r="Y893" s="3"/>
      <c r="Z893" s="3"/>
      <c r="AA893" s="3"/>
      <c r="AB893" s="3"/>
      <c r="AC893" s="3"/>
    </row>
    <row r="894" spans="1:29" ht="12.75">
      <c r="A894" s="3"/>
      <c r="B894" s="3"/>
      <c r="C894" s="3"/>
      <c r="D894" s="3"/>
      <c r="E894" s="3"/>
      <c r="F894" s="3"/>
      <c r="G894" s="3"/>
      <c r="H894" s="3"/>
      <c r="I894" s="3"/>
      <c r="J894" s="3"/>
      <c r="K894" s="4"/>
      <c r="L894" s="3"/>
      <c r="M894" s="3"/>
      <c r="N894" s="4"/>
      <c r="O894" s="3"/>
      <c r="P894" s="3"/>
      <c r="Q894" s="3"/>
      <c r="R894" s="3"/>
      <c r="S894" s="3"/>
      <c r="T894" s="3"/>
      <c r="U894" s="3"/>
      <c r="V894" s="3"/>
      <c r="W894" s="3"/>
      <c r="X894" s="3"/>
      <c r="Y894" s="3"/>
      <c r="Z894" s="3"/>
      <c r="AA894" s="3"/>
      <c r="AB894" s="3"/>
      <c r="AC894" s="3"/>
    </row>
    <row r="895" spans="1:29" ht="12.75">
      <c r="A895" s="3"/>
      <c r="B895" s="3"/>
      <c r="C895" s="3"/>
      <c r="D895" s="3"/>
      <c r="E895" s="3"/>
      <c r="F895" s="3"/>
      <c r="G895" s="3"/>
      <c r="H895" s="3"/>
      <c r="I895" s="3"/>
      <c r="J895" s="3"/>
      <c r="K895" s="4"/>
      <c r="L895" s="3"/>
      <c r="M895" s="3"/>
      <c r="N895" s="4"/>
      <c r="O895" s="3"/>
      <c r="P895" s="3"/>
      <c r="Q895" s="3"/>
      <c r="R895" s="3"/>
      <c r="S895" s="3"/>
      <c r="T895" s="3"/>
      <c r="U895" s="3"/>
      <c r="V895" s="3"/>
      <c r="W895" s="3"/>
      <c r="X895" s="3"/>
      <c r="Y895" s="3"/>
      <c r="Z895" s="3"/>
      <c r="AA895" s="3"/>
      <c r="AB895" s="3"/>
      <c r="AC895" s="3"/>
    </row>
    <row r="896" spans="1:29" ht="12.75">
      <c r="A896" s="3"/>
      <c r="B896" s="3"/>
      <c r="C896" s="3"/>
      <c r="D896" s="3"/>
      <c r="E896" s="3"/>
      <c r="F896" s="3"/>
      <c r="G896" s="3"/>
      <c r="H896" s="3"/>
      <c r="I896" s="3"/>
      <c r="J896" s="3"/>
      <c r="K896" s="4"/>
      <c r="L896" s="3"/>
      <c r="M896" s="3"/>
      <c r="N896" s="4"/>
      <c r="O896" s="3"/>
      <c r="P896" s="3"/>
      <c r="Q896" s="3"/>
      <c r="R896" s="3"/>
      <c r="S896" s="3"/>
      <c r="T896" s="3"/>
      <c r="U896" s="3"/>
      <c r="V896" s="3"/>
      <c r="W896" s="3"/>
      <c r="X896" s="3"/>
      <c r="Y896" s="3"/>
      <c r="Z896" s="3"/>
      <c r="AA896" s="3"/>
      <c r="AB896" s="3"/>
      <c r="AC896" s="3"/>
    </row>
    <row r="897" spans="1:29" ht="12.75">
      <c r="A897" s="3"/>
      <c r="B897" s="3"/>
      <c r="C897" s="3"/>
      <c r="D897" s="3"/>
      <c r="E897" s="3"/>
      <c r="F897" s="3"/>
      <c r="G897" s="3"/>
      <c r="H897" s="3"/>
      <c r="I897" s="3"/>
      <c r="J897" s="3"/>
      <c r="K897" s="4"/>
      <c r="L897" s="3"/>
      <c r="M897" s="3"/>
      <c r="N897" s="4"/>
      <c r="O897" s="3"/>
      <c r="P897" s="3"/>
      <c r="Q897" s="3"/>
      <c r="R897" s="3"/>
      <c r="S897" s="3"/>
      <c r="T897" s="3"/>
      <c r="U897" s="3"/>
      <c r="V897" s="3"/>
      <c r="W897" s="3"/>
      <c r="X897" s="3"/>
      <c r="Y897" s="3"/>
      <c r="Z897" s="3"/>
      <c r="AA897" s="3"/>
      <c r="AB897" s="3"/>
      <c r="AC897" s="3"/>
    </row>
    <row r="898" spans="1:29" ht="12.75">
      <c r="A898" s="3"/>
      <c r="B898" s="3"/>
      <c r="C898" s="3"/>
      <c r="D898" s="3"/>
      <c r="E898" s="3"/>
      <c r="F898" s="3"/>
      <c r="G898" s="3"/>
      <c r="H898" s="3"/>
      <c r="I898" s="3"/>
      <c r="J898" s="3"/>
      <c r="K898" s="4"/>
      <c r="L898" s="3"/>
      <c r="M898" s="3"/>
      <c r="N898" s="4"/>
      <c r="O898" s="3"/>
      <c r="P898" s="3"/>
      <c r="Q898" s="3"/>
      <c r="R898" s="3"/>
      <c r="S898" s="3"/>
      <c r="T898" s="3"/>
      <c r="U898" s="3"/>
      <c r="V898" s="3"/>
      <c r="W898" s="3"/>
      <c r="X898" s="3"/>
      <c r="Y898" s="3"/>
      <c r="Z898" s="3"/>
      <c r="AA898" s="3"/>
      <c r="AB898" s="3"/>
      <c r="AC898" s="3"/>
    </row>
    <row r="899" spans="1:29" ht="12.75">
      <c r="A899" s="3"/>
      <c r="B899" s="3"/>
      <c r="C899" s="3"/>
      <c r="D899" s="3"/>
      <c r="E899" s="3"/>
      <c r="F899" s="3"/>
      <c r="G899" s="3"/>
      <c r="H899" s="3"/>
      <c r="I899" s="3"/>
      <c r="J899" s="3"/>
      <c r="K899" s="4"/>
      <c r="L899" s="3"/>
      <c r="M899" s="3"/>
      <c r="N899" s="4"/>
      <c r="O899" s="3"/>
      <c r="P899" s="3"/>
      <c r="Q899" s="3"/>
      <c r="R899" s="3"/>
      <c r="S899" s="3"/>
      <c r="T899" s="3"/>
      <c r="U899" s="3"/>
      <c r="V899" s="3"/>
      <c r="W899" s="3"/>
      <c r="X899" s="3"/>
      <c r="Y899" s="3"/>
      <c r="Z899" s="3"/>
      <c r="AA899" s="3"/>
      <c r="AB899" s="3"/>
      <c r="AC899" s="3"/>
    </row>
    <row r="900" spans="1:29" ht="12.75">
      <c r="A900" s="3"/>
      <c r="B900" s="3"/>
      <c r="C900" s="3"/>
      <c r="D900" s="3"/>
      <c r="E900" s="3"/>
      <c r="F900" s="3"/>
      <c r="G900" s="3"/>
      <c r="H900" s="3"/>
      <c r="I900" s="3"/>
      <c r="J900" s="3"/>
      <c r="K900" s="4"/>
      <c r="L900" s="3"/>
      <c r="M900" s="3"/>
      <c r="N900" s="4"/>
      <c r="O900" s="3"/>
      <c r="P900" s="3"/>
      <c r="Q900" s="3"/>
      <c r="R900" s="3"/>
      <c r="S900" s="3"/>
      <c r="T900" s="3"/>
      <c r="U900" s="3"/>
      <c r="V900" s="3"/>
      <c r="W900" s="3"/>
      <c r="X900" s="3"/>
      <c r="Y900" s="3"/>
      <c r="Z900" s="3"/>
      <c r="AA900" s="3"/>
      <c r="AB900" s="3"/>
      <c r="AC900" s="3"/>
    </row>
    <row r="901" spans="1:29" ht="12.75">
      <c r="A901" s="3"/>
      <c r="B901" s="3"/>
      <c r="C901" s="3"/>
      <c r="D901" s="3"/>
      <c r="E901" s="3"/>
      <c r="F901" s="3"/>
      <c r="G901" s="3"/>
      <c r="H901" s="3"/>
      <c r="I901" s="3"/>
      <c r="J901" s="3"/>
      <c r="K901" s="4"/>
      <c r="L901" s="3"/>
      <c r="M901" s="3"/>
      <c r="N901" s="4"/>
      <c r="O901" s="3"/>
      <c r="P901" s="3"/>
      <c r="Q901" s="3"/>
      <c r="R901" s="3"/>
      <c r="S901" s="3"/>
      <c r="T901" s="3"/>
      <c r="U901" s="3"/>
      <c r="V901" s="3"/>
      <c r="W901" s="3"/>
      <c r="X901" s="3"/>
      <c r="Y901" s="3"/>
      <c r="Z901" s="3"/>
      <c r="AA901" s="3"/>
      <c r="AB901" s="3"/>
      <c r="AC901" s="3"/>
    </row>
    <row r="902" spans="1:29" ht="12.75">
      <c r="A902" s="3"/>
      <c r="B902" s="3"/>
      <c r="C902" s="3"/>
      <c r="D902" s="3"/>
      <c r="E902" s="3"/>
      <c r="F902" s="3"/>
      <c r="G902" s="3"/>
      <c r="H902" s="3"/>
      <c r="I902" s="3"/>
      <c r="J902" s="3"/>
      <c r="K902" s="4"/>
      <c r="L902" s="3"/>
      <c r="M902" s="3"/>
      <c r="N902" s="4"/>
      <c r="O902" s="3"/>
      <c r="P902" s="3"/>
      <c r="Q902" s="3"/>
      <c r="R902" s="3"/>
      <c r="S902" s="3"/>
      <c r="T902" s="3"/>
      <c r="U902" s="3"/>
      <c r="V902" s="3"/>
      <c r="W902" s="3"/>
      <c r="X902" s="3"/>
      <c r="Y902" s="3"/>
      <c r="Z902" s="3"/>
      <c r="AA902" s="3"/>
      <c r="AB902" s="3"/>
      <c r="AC902" s="3"/>
    </row>
    <row r="903" spans="1:29" ht="12.75">
      <c r="A903" s="3"/>
      <c r="B903" s="3"/>
      <c r="C903" s="3"/>
      <c r="D903" s="3"/>
      <c r="E903" s="3"/>
      <c r="F903" s="3"/>
      <c r="G903" s="3"/>
      <c r="H903" s="3"/>
      <c r="I903" s="3"/>
      <c r="J903" s="3"/>
      <c r="K903" s="4"/>
      <c r="L903" s="3"/>
      <c r="M903" s="3"/>
      <c r="N903" s="4"/>
      <c r="O903" s="3"/>
      <c r="P903" s="3"/>
      <c r="Q903" s="3"/>
      <c r="R903" s="3"/>
      <c r="S903" s="3"/>
      <c r="T903" s="3"/>
      <c r="U903" s="3"/>
      <c r="V903" s="3"/>
      <c r="W903" s="3"/>
      <c r="X903" s="3"/>
      <c r="Y903" s="3"/>
      <c r="Z903" s="3"/>
      <c r="AA903" s="3"/>
      <c r="AB903" s="3"/>
      <c r="AC903" s="3"/>
    </row>
    <row r="904" spans="1:29" ht="12.75">
      <c r="A904" s="3"/>
      <c r="B904" s="3"/>
      <c r="C904" s="3"/>
      <c r="D904" s="3"/>
      <c r="E904" s="3"/>
      <c r="F904" s="3"/>
      <c r="G904" s="3"/>
      <c r="H904" s="3"/>
      <c r="I904" s="3"/>
      <c r="J904" s="3"/>
      <c r="K904" s="4"/>
      <c r="L904" s="3"/>
      <c r="M904" s="3"/>
      <c r="N904" s="4"/>
      <c r="O904" s="3"/>
      <c r="P904" s="3"/>
      <c r="Q904" s="3"/>
      <c r="R904" s="3"/>
      <c r="S904" s="3"/>
      <c r="T904" s="3"/>
      <c r="U904" s="3"/>
      <c r="V904" s="3"/>
      <c r="W904" s="3"/>
      <c r="X904" s="3"/>
      <c r="Y904" s="3"/>
      <c r="Z904" s="3"/>
      <c r="AA904" s="3"/>
      <c r="AB904" s="3"/>
      <c r="AC904" s="3"/>
    </row>
    <row r="905" spans="1:29" ht="12.75">
      <c r="A905" s="3"/>
      <c r="B905" s="3"/>
      <c r="C905" s="3"/>
      <c r="D905" s="3"/>
      <c r="E905" s="3"/>
      <c r="F905" s="3"/>
      <c r="G905" s="3"/>
      <c r="H905" s="3"/>
      <c r="I905" s="3"/>
      <c r="J905" s="3"/>
      <c r="K905" s="4"/>
      <c r="L905" s="3"/>
      <c r="M905" s="3"/>
      <c r="N905" s="4"/>
      <c r="O905" s="3"/>
      <c r="P905" s="3"/>
      <c r="Q905" s="3"/>
      <c r="R905" s="3"/>
      <c r="S905" s="3"/>
      <c r="T905" s="3"/>
      <c r="U905" s="3"/>
      <c r="V905" s="3"/>
      <c r="W905" s="3"/>
      <c r="X905" s="3"/>
      <c r="Y905" s="3"/>
      <c r="Z905" s="3"/>
      <c r="AA905" s="3"/>
      <c r="AB905" s="3"/>
      <c r="AC905" s="3"/>
    </row>
    <row r="906" spans="1:29" ht="12.75">
      <c r="A906" s="3"/>
      <c r="B906" s="3"/>
      <c r="C906" s="3"/>
      <c r="D906" s="3"/>
      <c r="E906" s="3"/>
      <c r="F906" s="3"/>
      <c r="G906" s="3"/>
      <c r="H906" s="3"/>
      <c r="I906" s="3"/>
      <c r="J906" s="3"/>
      <c r="K906" s="4"/>
      <c r="L906" s="3"/>
      <c r="M906" s="3"/>
      <c r="N906" s="4"/>
      <c r="O906" s="3"/>
      <c r="P906" s="3"/>
      <c r="Q906" s="3"/>
      <c r="R906" s="3"/>
      <c r="S906" s="3"/>
      <c r="T906" s="3"/>
      <c r="U906" s="3"/>
      <c r="V906" s="3"/>
      <c r="W906" s="3"/>
      <c r="X906" s="3"/>
      <c r="Y906" s="3"/>
      <c r="Z906" s="3"/>
      <c r="AA906" s="3"/>
      <c r="AB906" s="3"/>
      <c r="AC906" s="3"/>
    </row>
    <row r="907" spans="1:29" ht="12.75">
      <c r="A907" s="3"/>
      <c r="B907" s="3"/>
      <c r="C907" s="3"/>
      <c r="D907" s="3"/>
      <c r="E907" s="3"/>
      <c r="F907" s="3"/>
      <c r="G907" s="3"/>
      <c r="H907" s="3"/>
      <c r="I907" s="3"/>
      <c r="J907" s="3"/>
      <c r="K907" s="4"/>
      <c r="L907" s="3"/>
      <c r="M907" s="3"/>
      <c r="N907" s="4"/>
      <c r="O907" s="3"/>
      <c r="P907" s="3"/>
      <c r="Q907" s="3"/>
      <c r="R907" s="3"/>
      <c r="S907" s="3"/>
      <c r="T907" s="3"/>
      <c r="U907" s="3"/>
      <c r="V907" s="3"/>
      <c r="W907" s="3"/>
      <c r="X907" s="3"/>
      <c r="Y907" s="3"/>
      <c r="Z907" s="3"/>
      <c r="AA907" s="3"/>
      <c r="AB907" s="3"/>
      <c r="AC907" s="3"/>
    </row>
    <row r="908" spans="1:29" ht="12.75">
      <c r="A908" s="3"/>
      <c r="B908" s="3"/>
      <c r="C908" s="3"/>
      <c r="D908" s="3"/>
      <c r="E908" s="3"/>
      <c r="F908" s="3"/>
      <c r="G908" s="3"/>
      <c r="H908" s="3"/>
      <c r="I908" s="3"/>
      <c r="J908" s="3"/>
      <c r="K908" s="4"/>
      <c r="L908" s="3"/>
      <c r="M908" s="3"/>
      <c r="N908" s="4"/>
      <c r="O908" s="3"/>
      <c r="P908" s="3"/>
      <c r="Q908" s="3"/>
      <c r="R908" s="3"/>
      <c r="S908" s="3"/>
      <c r="T908" s="3"/>
      <c r="U908" s="3"/>
      <c r="V908" s="3"/>
      <c r="W908" s="3"/>
      <c r="X908" s="3"/>
      <c r="Y908" s="3"/>
      <c r="Z908" s="3"/>
      <c r="AA908" s="3"/>
      <c r="AB908" s="3"/>
      <c r="AC908" s="3"/>
    </row>
    <row r="909" spans="1:29" ht="12.75">
      <c r="A909" s="3"/>
      <c r="B909" s="3"/>
      <c r="C909" s="3"/>
      <c r="D909" s="3"/>
      <c r="E909" s="3"/>
      <c r="F909" s="3"/>
      <c r="G909" s="3"/>
      <c r="H909" s="3"/>
      <c r="I909" s="3"/>
      <c r="J909" s="3"/>
      <c r="K909" s="4"/>
      <c r="L909" s="3"/>
      <c r="M909" s="3"/>
      <c r="N909" s="4"/>
      <c r="O909" s="3"/>
      <c r="P909" s="3"/>
      <c r="Q909" s="3"/>
      <c r="R909" s="3"/>
      <c r="S909" s="3"/>
      <c r="T909" s="3"/>
      <c r="U909" s="3"/>
      <c r="V909" s="3"/>
      <c r="W909" s="3"/>
      <c r="X909" s="3"/>
      <c r="Y909" s="3"/>
      <c r="Z909" s="3"/>
      <c r="AA909" s="3"/>
      <c r="AB909" s="3"/>
      <c r="AC909" s="3"/>
    </row>
    <row r="910" spans="1:29" ht="12.75">
      <c r="A910" s="3"/>
      <c r="B910" s="3"/>
      <c r="C910" s="3"/>
      <c r="D910" s="3"/>
      <c r="E910" s="3"/>
      <c r="F910" s="3"/>
      <c r="G910" s="3"/>
      <c r="H910" s="3"/>
      <c r="I910" s="3"/>
      <c r="J910" s="3"/>
      <c r="K910" s="4"/>
      <c r="L910" s="3"/>
      <c r="M910" s="3"/>
      <c r="N910" s="4"/>
      <c r="O910" s="3"/>
      <c r="P910" s="3"/>
      <c r="Q910" s="3"/>
      <c r="R910" s="3"/>
      <c r="S910" s="3"/>
      <c r="T910" s="3"/>
      <c r="U910" s="3"/>
      <c r="V910" s="3"/>
      <c r="W910" s="3"/>
      <c r="X910" s="3"/>
      <c r="Y910" s="3"/>
      <c r="Z910" s="3"/>
      <c r="AA910" s="3"/>
      <c r="AB910" s="3"/>
      <c r="AC910" s="3"/>
    </row>
    <row r="911" spans="1:29" ht="12.75">
      <c r="A911" s="3"/>
      <c r="B911" s="3"/>
      <c r="C911" s="3"/>
      <c r="D911" s="3"/>
      <c r="E911" s="3"/>
      <c r="F911" s="3"/>
      <c r="G911" s="3"/>
      <c r="H911" s="3"/>
      <c r="I911" s="3"/>
      <c r="J911" s="3"/>
      <c r="K911" s="4"/>
      <c r="L911" s="3"/>
      <c r="M911" s="3"/>
      <c r="N911" s="4"/>
      <c r="O911" s="3"/>
      <c r="P911" s="3"/>
      <c r="Q911" s="3"/>
      <c r="R911" s="3"/>
      <c r="S911" s="3"/>
      <c r="T911" s="3"/>
      <c r="U911" s="3"/>
      <c r="V911" s="3"/>
      <c r="W911" s="3"/>
      <c r="X911" s="3"/>
      <c r="Y911" s="3"/>
      <c r="Z911" s="3"/>
      <c r="AA911" s="3"/>
      <c r="AB911" s="3"/>
      <c r="AC911" s="3"/>
    </row>
    <row r="912" spans="1:29" ht="12.75">
      <c r="A912" s="3"/>
      <c r="B912" s="3"/>
      <c r="C912" s="3"/>
      <c r="D912" s="3"/>
      <c r="E912" s="3"/>
      <c r="F912" s="3"/>
      <c r="G912" s="3"/>
      <c r="H912" s="3"/>
      <c r="I912" s="3"/>
      <c r="J912" s="3"/>
      <c r="K912" s="4"/>
      <c r="L912" s="3"/>
      <c r="M912" s="3"/>
      <c r="N912" s="4"/>
      <c r="O912" s="3"/>
      <c r="P912" s="3"/>
      <c r="Q912" s="3"/>
      <c r="R912" s="3"/>
      <c r="S912" s="3"/>
      <c r="T912" s="3"/>
      <c r="U912" s="3"/>
      <c r="V912" s="3"/>
      <c r="W912" s="3"/>
      <c r="X912" s="3"/>
      <c r="Y912" s="3"/>
      <c r="Z912" s="3"/>
      <c r="AA912" s="3"/>
      <c r="AB912" s="3"/>
      <c r="AC912" s="3"/>
    </row>
    <row r="913" spans="1:29" ht="12.75">
      <c r="A913" s="3"/>
      <c r="B913" s="3"/>
      <c r="C913" s="3"/>
      <c r="D913" s="3"/>
      <c r="E913" s="3"/>
      <c r="F913" s="3"/>
      <c r="G913" s="3"/>
      <c r="H913" s="3"/>
      <c r="I913" s="3"/>
      <c r="J913" s="3"/>
      <c r="K913" s="4"/>
      <c r="L913" s="3"/>
      <c r="M913" s="3"/>
      <c r="N913" s="4"/>
      <c r="O913" s="3"/>
      <c r="P913" s="3"/>
      <c r="Q913" s="3"/>
      <c r="R913" s="3"/>
      <c r="S913" s="3"/>
      <c r="T913" s="3"/>
      <c r="U913" s="3"/>
      <c r="V913" s="3"/>
      <c r="W913" s="3"/>
      <c r="X913" s="3"/>
      <c r="Y913" s="3"/>
      <c r="Z913" s="3"/>
      <c r="AA913" s="3"/>
      <c r="AB913" s="3"/>
      <c r="AC913" s="3"/>
    </row>
    <row r="914" spans="1:29" ht="12.75">
      <c r="A914" s="3"/>
      <c r="B914" s="3"/>
      <c r="C914" s="3"/>
      <c r="D914" s="3"/>
      <c r="E914" s="3"/>
      <c r="F914" s="3"/>
      <c r="G914" s="3"/>
      <c r="H914" s="3"/>
      <c r="I914" s="3"/>
      <c r="J914" s="3"/>
      <c r="K914" s="4"/>
      <c r="L914" s="3"/>
      <c r="M914" s="3"/>
      <c r="N914" s="4"/>
      <c r="O914" s="3"/>
      <c r="P914" s="3"/>
      <c r="Q914" s="3"/>
      <c r="R914" s="3"/>
      <c r="S914" s="3"/>
      <c r="T914" s="3"/>
      <c r="U914" s="3"/>
      <c r="V914" s="3"/>
      <c r="W914" s="3"/>
      <c r="X914" s="3"/>
      <c r="Y914" s="3"/>
      <c r="Z914" s="3"/>
      <c r="AA914" s="3"/>
      <c r="AB914" s="3"/>
      <c r="AC914" s="3"/>
    </row>
    <row r="915" spans="1:29" ht="12.75">
      <c r="A915" s="3"/>
      <c r="B915" s="3"/>
      <c r="C915" s="3"/>
      <c r="D915" s="3"/>
      <c r="E915" s="3"/>
      <c r="F915" s="3"/>
      <c r="G915" s="3"/>
      <c r="H915" s="3"/>
      <c r="I915" s="3"/>
      <c r="J915" s="3"/>
      <c r="K915" s="4"/>
      <c r="L915" s="3"/>
      <c r="M915" s="3"/>
      <c r="N915" s="4"/>
      <c r="O915" s="3"/>
      <c r="P915" s="3"/>
      <c r="Q915" s="3"/>
      <c r="R915" s="3"/>
      <c r="S915" s="3"/>
      <c r="T915" s="3"/>
      <c r="U915" s="3"/>
      <c r="V915" s="3"/>
      <c r="W915" s="3"/>
      <c r="X915" s="3"/>
      <c r="Y915" s="3"/>
      <c r="Z915" s="3"/>
      <c r="AA915" s="3"/>
      <c r="AB915" s="3"/>
      <c r="AC915" s="3"/>
    </row>
    <row r="916" spans="1:29" ht="12.75">
      <c r="A916" s="3"/>
      <c r="B916" s="3"/>
      <c r="C916" s="3"/>
      <c r="D916" s="3"/>
      <c r="E916" s="3"/>
      <c r="F916" s="3"/>
      <c r="G916" s="3"/>
      <c r="H916" s="3"/>
      <c r="I916" s="3"/>
      <c r="J916" s="3"/>
      <c r="K916" s="4"/>
      <c r="L916" s="3"/>
      <c r="M916" s="3"/>
      <c r="N916" s="4"/>
      <c r="O916" s="3"/>
      <c r="P916" s="3"/>
      <c r="Q916" s="3"/>
      <c r="R916" s="3"/>
      <c r="S916" s="3"/>
      <c r="T916" s="3"/>
      <c r="U916" s="3"/>
      <c r="V916" s="3"/>
      <c r="W916" s="3"/>
      <c r="X916" s="3"/>
      <c r="Y916" s="3"/>
      <c r="Z916" s="3"/>
      <c r="AA916" s="3"/>
      <c r="AB916" s="3"/>
      <c r="AC916" s="3"/>
    </row>
    <row r="917" spans="1:29" ht="12.75">
      <c r="A917" s="3"/>
      <c r="B917" s="3"/>
      <c r="C917" s="3"/>
      <c r="D917" s="3"/>
      <c r="E917" s="3"/>
      <c r="F917" s="3"/>
      <c r="G917" s="3"/>
      <c r="H917" s="3"/>
      <c r="I917" s="3"/>
      <c r="J917" s="3"/>
      <c r="K917" s="4"/>
      <c r="L917" s="3"/>
      <c r="M917" s="3"/>
      <c r="N917" s="4"/>
      <c r="O917" s="3"/>
      <c r="P917" s="3"/>
      <c r="Q917" s="3"/>
      <c r="R917" s="3"/>
      <c r="S917" s="3"/>
      <c r="T917" s="3"/>
      <c r="U917" s="3"/>
      <c r="V917" s="3"/>
      <c r="W917" s="3"/>
      <c r="X917" s="3"/>
      <c r="Y917" s="3"/>
      <c r="Z917" s="3"/>
      <c r="AA917" s="3"/>
      <c r="AB917" s="3"/>
      <c r="AC917" s="3"/>
    </row>
    <row r="918" spans="1:29" ht="12.75">
      <c r="A918" s="3"/>
      <c r="B918" s="3"/>
      <c r="C918" s="3"/>
      <c r="D918" s="3"/>
      <c r="E918" s="3"/>
      <c r="F918" s="3"/>
      <c r="G918" s="3"/>
      <c r="H918" s="3"/>
      <c r="I918" s="3"/>
      <c r="J918" s="3"/>
      <c r="K918" s="4"/>
      <c r="L918" s="3"/>
      <c r="M918" s="3"/>
      <c r="N918" s="4"/>
      <c r="O918" s="3"/>
      <c r="P918" s="3"/>
      <c r="Q918" s="3"/>
      <c r="R918" s="3"/>
      <c r="S918" s="3"/>
      <c r="T918" s="3"/>
      <c r="U918" s="3"/>
      <c r="V918" s="3"/>
      <c r="W918" s="3"/>
      <c r="X918" s="3"/>
      <c r="Y918" s="3"/>
      <c r="Z918" s="3"/>
      <c r="AA918" s="3"/>
      <c r="AB918" s="3"/>
      <c r="AC918" s="3"/>
    </row>
    <row r="919" spans="1:29" ht="12.75">
      <c r="A919" s="3"/>
      <c r="B919" s="3"/>
      <c r="C919" s="3"/>
      <c r="D919" s="3"/>
      <c r="E919" s="3"/>
      <c r="F919" s="3"/>
      <c r="G919" s="3"/>
      <c r="H919" s="3"/>
      <c r="I919" s="3"/>
      <c r="J919" s="3"/>
      <c r="K919" s="4"/>
      <c r="L919" s="3"/>
      <c r="M919" s="3"/>
      <c r="N919" s="4"/>
      <c r="O919" s="3"/>
      <c r="P919" s="3"/>
      <c r="Q919" s="3"/>
      <c r="R919" s="3"/>
      <c r="S919" s="3"/>
      <c r="T919" s="3"/>
      <c r="U919" s="3"/>
      <c r="V919" s="3"/>
      <c r="W919" s="3"/>
      <c r="X919" s="3"/>
      <c r="Y919" s="3"/>
      <c r="Z919" s="3"/>
      <c r="AA919" s="3"/>
      <c r="AB919" s="3"/>
      <c r="AC919" s="3"/>
    </row>
    <row r="920" spans="1:29" ht="12.75">
      <c r="A920" s="3"/>
      <c r="B920" s="3"/>
      <c r="C920" s="3"/>
      <c r="D920" s="3"/>
      <c r="E920" s="3"/>
      <c r="F920" s="3"/>
      <c r="G920" s="3"/>
      <c r="H920" s="3"/>
      <c r="I920" s="3"/>
      <c r="J920" s="3"/>
      <c r="K920" s="4"/>
      <c r="L920" s="3"/>
      <c r="M920" s="3"/>
      <c r="N920" s="4"/>
      <c r="O920" s="3"/>
      <c r="P920" s="3"/>
      <c r="Q920" s="3"/>
      <c r="R920" s="3"/>
      <c r="S920" s="3"/>
      <c r="T920" s="3"/>
      <c r="U920" s="3"/>
      <c r="V920" s="3"/>
      <c r="W920" s="3"/>
      <c r="X920" s="3"/>
      <c r="Y920" s="3"/>
      <c r="Z920" s="3"/>
      <c r="AA920" s="3"/>
      <c r="AB920" s="3"/>
      <c r="AC920" s="3"/>
    </row>
    <row r="921" spans="1:29" ht="12.75">
      <c r="A921" s="3"/>
      <c r="B921" s="3"/>
      <c r="C921" s="3"/>
      <c r="D921" s="3"/>
      <c r="E921" s="3"/>
      <c r="F921" s="3"/>
      <c r="G921" s="3"/>
      <c r="H921" s="3"/>
      <c r="I921" s="3"/>
      <c r="J921" s="3"/>
      <c r="K921" s="4"/>
      <c r="L921" s="3"/>
      <c r="M921" s="3"/>
      <c r="N921" s="4"/>
      <c r="O921" s="3"/>
      <c r="P921" s="3"/>
      <c r="Q921" s="3"/>
      <c r="R921" s="3"/>
      <c r="S921" s="3"/>
      <c r="T921" s="3"/>
      <c r="U921" s="3"/>
      <c r="V921" s="3"/>
      <c r="W921" s="3"/>
      <c r="X921" s="3"/>
      <c r="Y921" s="3"/>
      <c r="Z921" s="3"/>
      <c r="AA921" s="3"/>
      <c r="AB921" s="3"/>
      <c r="AC921" s="3"/>
    </row>
    <row r="922" spans="1:29" ht="12.75">
      <c r="A922" s="3"/>
      <c r="B922" s="3"/>
      <c r="C922" s="3"/>
      <c r="D922" s="3"/>
      <c r="E922" s="3"/>
      <c r="F922" s="3"/>
      <c r="G922" s="3"/>
      <c r="H922" s="3"/>
      <c r="I922" s="3"/>
      <c r="J922" s="3"/>
      <c r="K922" s="4"/>
      <c r="L922" s="3"/>
      <c r="M922" s="3"/>
      <c r="N922" s="4"/>
      <c r="O922" s="3"/>
      <c r="P922" s="3"/>
      <c r="Q922" s="3"/>
      <c r="R922" s="3"/>
      <c r="S922" s="3"/>
      <c r="T922" s="3"/>
      <c r="U922" s="3"/>
      <c r="V922" s="3"/>
      <c r="W922" s="3"/>
      <c r="X922" s="3"/>
      <c r="Y922" s="3"/>
      <c r="Z922" s="3"/>
      <c r="AA922" s="3"/>
      <c r="AB922" s="3"/>
      <c r="AC922" s="3"/>
    </row>
    <row r="923" spans="1:29" ht="12.75">
      <c r="A923" s="3"/>
      <c r="B923" s="3"/>
      <c r="C923" s="3"/>
      <c r="D923" s="3"/>
      <c r="E923" s="3"/>
      <c r="F923" s="3"/>
      <c r="G923" s="3"/>
      <c r="H923" s="3"/>
      <c r="I923" s="3"/>
      <c r="J923" s="3"/>
      <c r="K923" s="4"/>
      <c r="L923" s="3"/>
      <c r="M923" s="3"/>
      <c r="N923" s="4"/>
      <c r="O923" s="3"/>
      <c r="P923" s="3"/>
      <c r="Q923" s="3"/>
      <c r="R923" s="3"/>
      <c r="S923" s="3"/>
      <c r="T923" s="3"/>
      <c r="U923" s="3"/>
      <c r="V923" s="3"/>
      <c r="W923" s="3"/>
      <c r="X923" s="3"/>
      <c r="Y923" s="3"/>
      <c r="Z923" s="3"/>
      <c r="AA923" s="3"/>
      <c r="AB923" s="3"/>
      <c r="AC923" s="3"/>
    </row>
    <row r="924" spans="1:29" ht="12.75">
      <c r="A924" s="3"/>
      <c r="B924" s="3"/>
      <c r="C924" s="3"/>
      <c r="D924" s="3"/>
      <c r="E924" s="3"/>
      <c r="F924" s="3"/>
      <c r="G924" s="3"/>
      <c r="H924" s="3"/>
      <c r="I924" s="3"/>
      <c r="J924" s="3"/>
      <c r="K924" s="4"/>
      <c r="L924" s="3"/>
      <c r="M924" s="3"/>
      <c r="N924" s="4"/>
      <c r="O924" s="3"/>
      <c r="P924" s="3"/>
      <c r="Q924" s="3"/>
      <c r="R924" s="3"/>
      <c r="S924" s="3"/>
      <c r="T924" s="3"/>
      <c r="U924" s="3"/>
      <c r="V924" s="3"/>
      <c r="W924" s="3"/>
      <c r="X924" s="3"/>
      <c r="Y924" s="3"/>
      <c r="Z924" s="3"/>
      <c r="AA924" s="3"/>
      <c r="AB924" s="3"/>
      <c r="AC924" s="3"/>
    </row>
    <row r="925" spans="1:29" ht="12.75">
      <c r="A925" s="3"/>
      <c r="B925" s="3"/>
      <c r="C925" s="3"/>
      <c r="D925" s="3"/>
      <c r="E925" s="3"/>
      <c r="F925" s="3"/>
      <c r="G925" s="3"/>
      <c r="H925" s="3"/>
      <c r="I925" s="3"/>
      <c r="J925" s="3"/>
      <c r="K925" s="4"/>
      <c r="L925" s="3"/>
      <c r="M925" s="3"/>
      <c r="N925" s="4"/>
      <c r="O925" s="3"/>
      <c r="P925" s="3"/>
      <c r="Q925" s="3"/>
      <c r="R925" s="3"/>
      <c r="S925" s="3"/>
      <c r="T925" s="3"/>
      <c r="U925" s="3"/>
      <c r="V925" s="3"/>
      <c r="W925" s="3"/>
      <c r="X925" s="3"/>
      <c r="Y925" s="3"/>
      <c r="Z925" s="3"/>
      <c r="AA925" s="3"/>
      <c r="AB925" s="3"/>
      <c r="AC925" s="3"/>
    </row>
    <row r="926" spans="1:29" ht="12.75">
      <c r="A926" s="3"/>
      <c r="B926" s="3"/>
      <c r="C926" s="3"/>
      <c r="D926" s="3"/>
      <c r="E926" s="3"/>
      <c r="F926" s="3"/>
      <c r="G926" s="3"/>
      <c r="H926" s="3"/>
      <c r="I926" s="3"/>
      <c r="J926" s="3"/>
      <c r="K926" s="4"/>
      <c r="L926" s="3"/>
      <c r="M926" s="3"/>
      <c r="N926" s="4"/>
      <c r="O926" s="3"/>
      <c r="P926" s="3"/>
      <c r="Q926" s="3"/>
      <c r="R926" s="3"/>
      <c r="S926" s="3"/>
      <c r="T926" s="3"/>
      <c r="U926" s="3"/>
      <c r="V926" s="3"/>
      <c r="W926" s="3"/>
      <c r="X926" s="3"/>
      <c r="Y926" s="3"/>
      <c r="Z926" s="3"/>
      <c r="AA926" s="3"/>
      <c r="AB926" s="3"/>
      <c r="AC926" s="3"/>
    </row>
    <row r="927" spans="1:29" ht="12.75">
      <c r="A927" s="3"/>
      <c r="B927" s="3"/>
      <c r="C927" s="3"/>
      <c r="D927" s="3"/>
      <c r="E927" s="3"/>
      <c r="F927" s="3"/>
      <c r="G927" s="3"/>
      <c r="H927" s="3"/>
      <c r="I927" s="3"/>
      <c r="J927" s="3"/>
      <c r="K927" s="4"/>
      <c r="L927" s="3"/>
      <c r="M927" s="3"/>
      <c r="N927" s="4"/>
      <c r="O927" s="3"/>
      <c r="P927" s="3"/>
      <c r="Q927" s="3"/>
      <c r="R927" s="3"/>
      <c r="S927" s="3"/>
      <c r="T927" s="3"/>
      <c r="U927" s="3"/>
      <c r="V927" s="3"/>
      <c r="W927" s="3"/>
      <c r="X927" s="3"/>
      <c r="Y927" s="3"/>
      <c r="Z927" s="3"/>
      <c r="AA927" s="3"/>
      <c r="AB927" s="3"/>
      <c r="AC927" s="3"/>
    </row>
    <row r="928" spans="1:29" ht="12.75">
      <c r="A928" s="3"/>
      <c r="B928" s="3"/>
      <c r="C928" s="3"/>
      <c r="D928" s="3"/>
      <c r="E928" s="3"/>
      <c r="F928" s="3"/>
      <c r="G928" s="3"/>
      <c r="H928" s="3"/>
      <c r="I928" s="3"/>
      <c r="J928" s="3"/>
      <c r="K928" s="4"/>
      <c r="L928" s="3"/>
      <c r="M928" s="3"/>
      <c r="N928" s="4"/>
      <c r="O928" s="3"/>
      <c r="P928" s="3"/>
      <c r="Q928" s="3"/>
      <c r="R928" s="3"/>
      <c r="S928" s="3"/>
      <c r="T928" s="3"/>
      <c r="U928" s="3"/>
      <c r="V928" s="3"/>
      <c r="W928" s="3"/>
      <c r="X928" s="3"/>
      <c r="Y928" s="3"/>
      <c r="Z928" s="3"/>
      <c r="AA928" s="3"/>
      <c r="AB928" s="3"/>
      <c r="AC928" s="3"/>
    </row>
    <row r="929" spans="1:29" ht="12.75">
      <c r="A929" s="3"/>
      <c r="B929" s="3"/>
      <c r="C929" s="3"/>
      <c r="D929" s="3"/>
      <c r="E929" s="3"/>
      <c r="F929" s="3"/>
      <c r="G929" s="3"/>
      <c r="H929" s="3"/>
      <c r="I929" s="3"/>
      <c r="J929" s="3"/>
      <c r="K929" s="4"/>
      <c r="L929" s="3"/>
      <c r="M929" s="3"/>
      <c r="N929" s="4"/>
      <c r="O929" s="3"/>
      <c r="P929" s="3"/>
      <c r="Q929" s="3"/>
      <c r="R929" s="3"/>
      <c r="S929" s="3"/>
      <c r="T929" s="3"/>
      <c r="U929" s="3"/>
      <c r="V929" s="3"/>
      <c r="W929" s="3"/>
      <c r="X929" s="3"/>
      <c r="Y929" s="3"/>
      <c r="Z929" s="3"/>
      <c r="AA929" s="3"/>
      <c r="AB929" s="3"/>
      <c r="AC929" s="3"/>
    </row>
    <row r="930" spans="1:29" ht="12.75">
      <c r="A930" s="3"/>
      <c r="B930" s="3"/>
      <c r="C930" s="3"/>
      <c r="D930" s="3"/>
      <c r="E930" s="3"/>
      <c r="F930" s="3"/>
      <c r="G930" s="3"/>
      <c r="H930" s="3"/>
      <c r="I930" s="3"/>
      <c r="J930" s="3"/>
      <c r="K930" s="4"/>
      <c r="L930" s="3"/>
      <c r="M930" s="3"/>
      <c r="N930" s="4"/>
      <c r="O930" s="3"/>
      <c r="P930" s="3"/>
      <c r="Q930" s="3"/>
      <c r="R930" s="3"/>
      <c r="S930" s="3"/>
      <c r="T930" s="3"/>
      <c r="U930" s="3"/>
      <c r="V930" s="3"/>
      <c r="W930" s="3"/>
      <c r="X930" s="3"/>
      <c r="Y930" s="3"/>
      <c r="Z930" s="3"/>
      <c r="AA930" s="3"/>
      <c r="AB930" s="3"/>
      <c r="AC930" s="3"/>
    </row>
    <row r="931" spans="1:29" ht="12.75">
      <c r="A931" s="3"/>
      <c r="B931" s="3"/>
      <c r="C931" s="3"/>
      <c r="D931" s="3"/>
      <c r="E931" s="3"/>
      <c r="F931" s="3"/>
      <c r="G931" s="3"/>
      <c r="H931" s="3"/>
      <c r="I931" s="3"/>
      <c r="J931" s="3"/>
      <c r="K931" s="4"/>
      <c r="L931" s="3"/>
      <c r="M931" s="3"/>
      <c r="N931" s="4"/>
      <c r="O931" s="3"/>
      <c r="P931" s="3"/>
      <c r="Q931" s="3"/>
      <c r="R931" s="3"/>
      <c r="S931" s="3"/>
      <c r="T931" s="3"/>
      <c r="U931" s="3"/>
      <c r="V931" s="3"/>
      <c r="W931" s="3"/>
      <c r="X931" s="3"/>
      <c r="Y931" s="3"/>
      <c r="Z931" s="3"/>
      <c r="AA931" s="3"/>
      <c r="AB931" s="3"/>
      <c r="AC931" s="3"/>
    </row>
    <row r="932" spans="1:29" ht="12.75">
      <c r="A932" s="3"/>
      <c r="B932" s="3"/>
      <c r="C932" s="3"/>
      <c r="D932" s="3"/>
      <c r="E932" s="3"/>
      <c r="F932" s="3"/>
      <c r="G932" s="3"/>
      <c r="H932" s="3"/>
      <c r="I932" s="3"/>
      <c r="J932" s="3"/>
      <c r="K932" s="4"/>
      <c r="L932" s="3"/>
      <c r="M932" s="3"/>
      <c r="N932" s="4"/>
      <c r="O932" s="3"/>
      <c r="P932" s="3"/>
      <c r="Q932" s="3"/>
      <c r="R932" s="3"/>
      <c r="S932" s="3"/>
      <c r="T932" s="3"/>
      <c r="U932" s="3"/>
      <c r="V932" s="3"/>
      <c r="W932" s="3"/>
      <c r="X932" s="3"/>
      <c r="Y932" s="3"/>
      <c r="Z932" s="3"/>
      <c r="AA932" s="3"/>
      <c r="AB932" s="3"/>
      <c r="AC932" s="3"/>
    </row>
    <row r="933" spans="1:29" ht="12.75">
      <c r="A933" s="3"/>
      <c r="B933" s="3"/>
      <c r="C933" s="3"/>
      <c r="D933" s="3"/>
      <c r="E933" s="3"/>
      <c r="F933" s="3"/>
      <c r="G933" s="3"/>
      <c r="H933" s="3"/>
      <c r="I933" s="3"/>
      <c r="J933" s="3"/>
      <c r="K933" s="4"/>
      <c r="L933" s="3"/>
      <c r="M933" s="3"/>
      <c r="N933" s="4"/>
      <c r="O933" s="3"/>
      <c r="P933" s="3"/>
      <c r="Q933" s="3"/>
      <c r="R933" s="3"/>
      <c r="S933" s="3"/>
      <c r="T933" s="3"/>
      <c r="U933" s="3"/>
      <c r="V933" s="3"/>
      <c r="W933" s="3"/>
      <c r="X933" s="3"/>
      <c r="Y933" s="3"/>
      <c r="Z933" s="3"/>
      <c r="AA933" s="3"/>
      <c r="AB933" s="3"/>
      <c r="AC933" s="3"/>
    </row>
    <row r="934" spans="1:29" ht="12.75">
      <c r="A934" s="3"/>
      <c r="B934" s="3"/>
      <c r="C934" s="3"/>
      <c r="D934" s="3"/>
      <c r="E934" s="3"/>
      <c r="F934" s="3"/>
      <c r="G934" s="3"/>
      <c r="H934" s="3"/>
      <c r="I934" s="3"/>
      <c r="J934" s="3"/>
      <c r="K934" s="4"/>
      <c r="L934" s="3"/>
      <c r="M934" s="3"/>
      <c r="N934" s="4"/>
      <c r="O934" s="3"/>
      <c r="P934" s="3"/>
      <c r="Q934" s="3"/>
      <c r="R934" s="3"/>
      <c r="S934" s="3"/>
      <c r="T934" s="3"/>
      <c r="U934" s="3"/>
      <c r="V934" s="3"/>
      <c r="W934" s="3"/>
      <c r="X934" s="3"/>
      <c r="Y934" s="3"/>
      <c r="Z934" s="3"/>
      <c r="AA934" s="3"/>
      <c r="AB934" s="3"/>
      <c r="AC934" s="3"/>
    </row>
    <row r="935" spans="1:29" ht="12.75">
      <c r="A935" s="3"/>
      <c r="B935" s="3"/>
      <c r="C935" s="3"/>
      <c r="D935" s="3"/>
      <c r="E935" s="3"/>
      <c r="F935" s="3"/>
      <c r="G935" s="3"/>
      <c r="H935" s="3"/>
      <c r="I935" s="3"/>
      <c r="J935" s="3"/>
      <c r="K935" s="4"/>
      <c r="L935" s="3"/>
      <c r="M935" s="3"/>
      <c r="N935" s="4"/>
      <c r="O935" s="3"/>
      <c r="P935" s="3"/>
      <c r="Q935" s="3"/>
      <c r="R935" s="3"/>
      <c r="S935" s="3"/>
      <c r="T935" s="3"/>
      <c r="U935" s="3"/>
      <c r="V935" s="3"/>
      <c r="W935" s="3"/>
      <c r="X935" s="3"/>
      <c r="Y935" s="3"/>
      <c r="Z935" s="3"/>
      <c r="AA935" s="3"/>
      <c r="AB935" s="3"/>
      <c r="AC935" s="3"/>
    </row>
    <row r="936" spans="1:29" ht="12.75">
      <c r="A936" s="3"/>
      <c r="B936" s="3"/>
      <c r="C936" s="3"/>
      <c r="D936" s="3"/>
      <c r="E936" s="3"/>
      <c r="F936" s="3"/>
      <c r="G936" s="3"/>
      <c r="H936" s="3"/>
      <c r="I936" s="3"/>
      <c r="J936" s="3"/>
      <c r="K936" s="4"/>
      <c r="L936" s="3"/>
      <c r="M936" s="3"/>
      <c r="N936" s="4"/>
      <c r="O936" s="3"/>
      <c r="P936" s="3"/>
      <c r="Q936" s="3"/>
      <c r="R936" s="3"/>
      <c r="S936" s="3"/>
      <c r="T936" s="3"/>
      <c r="U936" s="3"/>
      <c r="V936" s="3"/>
      <c r="W936" s="3"/>
      <c r="X936" s="3"/>
      <c r="Y936" s="3"/>
      <c r="Z936" s="3"/>
      <c r="AA936" s="3"/>
      <c r="AB936" s="3"/>
      <c r="AC936" s="3"/>
    </row>
    <row r="937" spans="1:29" ht="12.75">
      <c r="A937" s="3"/>
      <c r="B937" s="3"/>
      <c r="C937" s="3"/>
      <c r="D937" s="3"/>
      <c r="E937" s="3"/>
      <c r="F937" s="3"/>
      <c r="G937" s="3"/>
      <c r="H937" s="3"/>
      <c r="I937" s="3"/>
      <c r="J937" s="3"/>
      <c r="K937" s="4"/>
      <c r="L937" s="3"/>
      <c r="M937" s="3"/>
      <c r="N937" s="4"/>
      <c r="O937" s="3"/>
      <c r="P937" s="3"/>
      <c r="Q937" s="3"/>
      <c r="R937" s="3"/>
      <c r="S937" s="3"/>
      <c r="T937" s="3"/>
      <c r="U937" s="3"/>
      <c r="V937" s="3"/>
      <c r="W937" s="3"/>
      <c r="X937" s="3"/>
      <c r="Y937" s="3"/>
      <c r="Z937" s="3"/>
      <c r="AA937" s="3"/>
      <c r="AB937" s="3"/>
      <c r="AC937" s="3"/>
    </row>
    <row r="938" spans="1:29" ht="12.75">
      <c r="A938" s="3"/>
      <c r="B938" s="3"/>
      <c r="C938" s="3"/>
      <c r="D938" s="3"/>
      <c r="E938" s="3"/>
      <c r="F938" s="3"/>
      <c r="G938" s="3"/>
      <c r="H938" s="3"/>
      <c r="I938" s="3"/>
      <c r="J938" s="3"/>
      <c r="K938" s="4"/>
      <c r="L938" s="3"/>
      <c r="M938" s="3"/>
      <c r="N938" s="4"/>
      <c r="O938" s="3"/>
      <c r="P938" s="3"/>
      <c r="Q938" s="3"/>
      <c r="R938" s="3"/>
      <c r="S938" s="3"/>
      <c r="T938" s="3"/>
      <c r="U938" s="3"/>
      <c r="V938" s="3"/>
      <c r="W938" s="3"/>
      <c r="X938" s="3"/>
      <c r="Y938" s="3"/>
      <c r="Z938" s="3"/>
      <c r="AA938" s="3"/>
      <c r="AB938" s="3"/>
      <c r="AC938" s="3"/>
    </row>
    <row r="939" spans="1:29" ht="12.75">
      <c r="A939" s="3"/>
      <c r="B939" s="3"/>
      <c r="C939" s="3"/>
      <c r="D939" s="3"/>
      <c r="E939" s="3"/>
      <c r="F939" s="3"/>
      <c r="G939" s="3"/>
      <c r="H939" s="3"/>
      <c r="I939" s="3"/>
      <c r="J939" s="3"/>
      <c r="K939" s="4"/>
      <c r="L939" s="3"/>
      <c r="M939" s="3"/>
      <c r="N939" s="4"/>
      <c r="O939" s="3"/>
      <c r="P939" s="3"/>
      <c r="Q939" s="3"/>
      <c r="R939" s="3"/>
      <c r="S939" s="3"/>
      <c r="T939" s="3"/>
      <c r="U939" s="3"/>
      <c r="V939" s="3"/>
      <c r="W939" s="3"/>
      <c r="X939" s="3"/>
      <c r="Y939" s="3"/>
      <c r="Z939" s="3"/>
      <c r="AA939" s="3"/>
      <c r="AB939" s="3"/>
      <c r="AC939" s="3"/>
    </row>
    <row r="940" spans="1:29" ht="12.75">
      <c r="A940" s="3"/>
      <c r="B940" s="3"/>
      <c r="C940" s="3"/>
      <c r="D940" s="3"/>
      <c r="E940" s="3"/>
      <c r="F940" s="3"/>
      <c r="G940" s="3"/>
      <c r="H940" s="3"/>
      <c r="I940" s="3"/>
      <c r="J940" s="3"/>
      <c r="K940" s="4"/>
      <c r="L940" s="3"/>
      <c r="M940" s="3"/>
      <c r="N940" s="4"/>
      <c r="O940" s="3"/>
      <c r="P940" s="3"/>
      <c r="Q940" s="3"/>
      <c r="R940" s="3"/>
      <c r="S940" s="3"/>
      <c r="T940" s="3"/>
      <c r="U940" s="3"/>
      <c r="V940" s="3"/>
      <c r="W940" s="3"/>
      <c r="X940" s="3"/>
      <c r="Y940" s="3"/>
      <c r="Z940" s="3"/>
      <c r="AA940" s="3"/>
      <c r="AB940" s="3"/>
      <c r="AC940" s="3"/>
    </row>
    <row r="941" spans="1:29" ht="12.75">
      <c r="A941" s="3"/>
      <c r="B941" s="3"/>
      <c r="C941" s="3"/>
      <c r="D941" s="3"/>
      <c r="E941" s="3"/>
      <c r="F941" s="3"/>
      <c r="G941" s="3"/>
      <c r="H941" s="3"/>
      <c r="I941" s="3"/>
      <c r="J941" s="3"/>
      <c r="K941" s="4"/>
      <c r="L941" s="3"/>
      <c r="M941" s="3"/>
      <c r="N941" s="4"/>
      <c r="O941" s="3"/>
      <c r="P941" s="3"/>
      <c r="Q941" s="3"/>
      <c r="R941" s="3"/>
      <c r="S941" s="3"/>
      <c r="T941" s="3"/>
      <c r="U941" s="3"/>
      <c r="V941" s="3"/>
      <c r="W941" s="3"/>
      <c r="X941" s="3"/>
      <c r="Y941" s="3"/>
      <c r="Z941" s="3"/>
      <c r="AA941" s="3"/>
      <c r="AB941" s="3"/>
      <c r="AC941" s="3"/>
    </row>
    <row r="942" spans="1:29" ht="12.75">
      <c r="A942" s="3"/>
      <c r="B942" s="3"/>
      <c r="C942" s="3"/>
      <c r="D942" s="3"/>
      <c r="E942" s="3"/>
      <c r="F942" s="3"/>
      <c r="G942" s="3"/>
      <c r="H942" s="3"/>
      <c r="I942" s="3"/>
      <c r="J942" s="3"/>
      <c r="K942" s="4"/>
      <c r="L942" s="3"/>
      <c r="M942" s="3"/>
      <c r="N942" s="4"/>
      <c r="O942" s="3"/>
      <c r="P942" s="3"/>
      <c r="Q942" s="3"/>
      <c r="R942" s="3"/>
      <c r="S942" s="3"/>
      <c r="T942" s="3"/>
      <c r="U942" s="3"/>
      <c r="V942" s="3"/>
      <c r="W942" s="3"/>
      <c r="X942" s="3"/>
      <c r="Y942" s="3"/>
      <c r="Z942" s="3"/>
      <c r="AA942" s="3"/>
      <c r="AB942" s="3"/>
      <c r="AC942" s="3"/>
    </row>
    <row r="943" spans="1:29" ht="12.75">
      <c r="A943" s="3"/>
      <c r="B943" s="3"/>
      <c r="C943" s="3"/>
      <c r="D943" s="3"/>
      <c r="E943" s="3"/>
      <c r="F943" s="3"/>
      <c r="G943" s="3"/>
      <c r="H943" s="3"/>
      <c r="I943" s="3"/>
      <c r="J943" s="3"/>
      <c r="K943" s="4"/>
      <c r="L943" s="3"/>
      <c r="M943" s="3"/>
      <c r="N943" s="4"/>
      <c r="O943" s="3"/>
      <c r="P943" s="3"/>
      <c r="Q943" s="3"/>
      <c r="R943" s="3"/>
      <c r="S943" s="3"/>
      <c r="T943" s="3"/>
      <c r="U943" s="3"/>
      <c r="V943" s="3"/>
      <c r="W943" s="3"/>
      <c r="X943" s="3"/>
      <c r="Y943" s="3"/>
      <c r="Z943" s="3"/>
      <c r="AA943" s="3"/>
      <c r="AB943" s="3"/>
      <c r="AC943" s="3"/>
    </row>
    <row r="944" spans="1:29" ht="12.75">
      <c r="A944" s="3"/>
      <c r="B944" s="3"/>
      <c r="C944" s="3"/>
      <c r="D944" s="3"/>
      <c r="E944" s="3"/>
      <c r="F944" s="3"/>
      <c r="G944" s="3"/>
      <c r="H944" s="3"/>
      <c r="I944" s="3"/>
      <c r="J944" s="3"/>
      <c r="K944" s="4"/>
      <c r="L944" s="3"/>
      <c r="M944" s="3"/>
      <c r="N944" s="4"/>
      <c r="O944" s="3"/>
      <c r="P944" s="3"/>
      <c r="Q944" s="3"/>
      <c r="R944" s="3"/>
      <c r="S944" s="3"/>
      <c r="T944" s="3"/>
      <c r="U944" s="3"/>
      <c r="V944" s="3"/>
      <c r="W944" s="3"/>
      <c r="X944" s="3"/>
      <c r="Y944" s="3"/>
      <c r="Z944" s="3"/>
      <c r="AA944" s="3"/>
      <c r="AB944" s="3"/>
      <c r="AC944" s="3"/>
    </row>
    <row r="945" spans="1:29" ht="12.75">
      <c r="A945" s="3"/>
      <c r="B945" s="3"/>
      <c r="C945" s="3"/>
      <c r="D945" s="3"/>
      <c r="E945" s="3"/>
      <c r="F945" s="3"/>
      <c r="G945" s="3"/>
      <c r="H945" s="3"/>
      <c r="I945" s="3"/>
      <c r="J945" s="3"/>
      <c r="K945" s="4"/>
      <c r="L945" s="3"/>
      <c r="M945" s="3"/>
      <c r="N945" s="4"/>
      <c r="O945" s="3"/>
      <c r="P945" s="3"/>
      <c r="Q945" s="3"/>
      <c r="R945" s="3"/>
      <c r="S945" s="3"/>
      <c r="T945" s="3"/>
      <c r="U945" s="3"/>
      <c r="V945" s="3"/>
      <c r="W945" s="3"/>
      <c r="X945" s="3"/>
      <c r="Y945" s="3"/>
      <c r="Z945" s="3"/>
      <c r="AA945" s="3"/>
      <c r="AB945" s="3"/>
      <c r="AC945" s="3"/>
    </row>
    <row r="946" spans="1:29" ht="12.75">
      <c r="A946" s="3"/>
      <c r="B946" s="3"/>
      <c r="C946" s="3"/>
      <c r="D946" s="3"/>
      <c r="E946" s="3"/>
      <c r="F946" s="3"/>
      <c r="G946" s="3"/>
      <c r="H946" s="3"/>
      <c r="I946" s="3"/>
      <c r="J946" s="3"/>
      <c r="K946" s="4"/>
      <c r="L946" s="3"/>
      <c r="M946" s="3"/>
      <c r="N946" s="4"/>
      <c r="O946" s="3"/>
      <c r="P946" s="3"/>
      <c r="Q946" s="3"/>
      <c r="R946" s="3"/>
      <c r="S946" s="3"/>
      <c r="T946" s="3"/>
      <c r="U946" s="3"/>
      <c r="V946" s="3"/>
      <c r="W946" s="3"/>
      <c r="X946" s="3"/>
      <c r="Y946" s="3"/>
      <c r="Z946" s="3"/>
      <c r="AA946" s="3"/>
      <c r="AB946" s="3"/>
      <c r="AC946" s="3"/>
    </row>
    <row r="947" spans="1:29" ht="12.75">
      <c r="A947" s="3"/>
      <c r="B947" s="3"/>
      <c r="C947" s="3"/>
      <c r="D947" s="3"/>
      <c r="E947" s="3"/>
      <c r="F947" s="3"/>
      <c r="G947" s="3"/>
      <c r="H947" s="3"/>
      <c r="I947" s="3"/>
      <c r="J947" s="3"/>
      <c r="K947" s="4"/>
      <c r="L947" s="3"/>
      <c r="M947" s="3"/>
      <c r="N947" s="4"/>
      <c r="O947" s="3"/>
      <c r="P947" s="3"/>
      <c r="Q947" s="3"/>
      <c r="R947" s="3"/>
      <c r="S947" s="3"/>
      <c r="T947" s="3"/>
      <c r="U947" s="3"/>
      <c r="V947" s="3"/>
      <c r="W947" s="3"/>
      <c r="X947" s="3"/>
      <c r="Y947" s="3"/>
      <c r="Z947" s="3"/>
      <c r="AA947" s="3"/>
      <c r="AB947" s="3"/>
      <c r="AC947" s="3"/>
    </row>
    <row r="948" spans="1:29" ht="12.75">
      <c r="A948" s="3"/>
      <c r="B948" s="3"/>
      <c r="C948" s="3"/>
      <c r="D948" s="3"/>
      <c r="E948" s="3"/>
      <c r="F948" s="3"/>
      <c r="G948" s="3"/>
      <c r="H948" s="3"/>
      <c r="I948" s="3"/>
      <c r="J948" s="3"/>
      <c r="K948" s="4"/>
      <c r="L948" s="3"/>
      <c r="M948" s="3"/>
      <c r="N948" s="4"/>
      <c r="O948" s="3"/>
      <c r="P948" s="3"/>
      <c r="Q948" s="3"/>
      <c r="R948" s="3"/>
      <c r="S948" s="3"/>
      <c r="T948" s="3"/>
      <c r="U948" s="3"/>
      <c r="V948" s="3"/>
      <c r="W948" s="3"/>
      <c r="X948" s="3"/>
      <c r="Y948" s="3"/>
      <c r="Z948" s="3"/>
      <c r="AA948" s="3"/>
      <c r="AB948" s="3"/>
      <c r="AC948" s="3"/>
    </row>
    <row r="949" spans="1:29" ht="12.75">
      <c r="A949" s="3"/>
      <c r="B949" s="3"/>
      <c r="C949" s="3"/>
      <c r="D949" s="3"/>
      <c r="E949" s="3"/>
      <c r="F949" s="3"/>
      <c r="G949" s="3"/>
      <c r="H949" s="3"/>
      <c r="I949" s="3"/>
      <c r="J949" s="3"/>
      <c r="K949" s="4"/>
      <c r="L949" s="3"/>
      <c r="M949" s="3"/>
      <c r="N949" s="4"/>
      <c r="O949" s="3"/>
      <c r="P949" s="3"/>
      <c r="Q949" s="3"/>
      <c r="R949" s="3"/>
      <c r="S949" s="3"/>
      <c r="T949" s="3"/>
      <c r="U949" s="3"/>
      <c r="V949" s="3"/>
      <c r="W949" s="3"/>
      <c r="X949" s="3"/>
      <c r="Y949" s="3"/>
      <c r="Z949" s="3"/>
      <c r="AA949" s="3"/>
      <c r="AB949" s="3"/>
      <c r="AC949" s="3"/>
    </row>
    <row r="950" spans="1:29" ht="12.75">
      <c r="A950" s="3"/>
      <c r="B950" s="3"/>
      <c r="C950" s="3"/>
      <c r="D950" s="3"/>
      <c r="E950" s="3"/>
      <c r="F950" s="3"/>
      <c r="G950" s="3"/>
      <c r="H950" s="3"/>
      <c r="I950" s="3"/>
      <c r="J950" s="3"/>
      <c r="K950" s="4"/>
      <c r="L950" s="3"/>
      <c r="M950" s="3"/>
      <c r="N950" s="4"/>
      <c r="O950" s="3"/>
      <c r="P950" s="3"/>
      <c r="Q950" s="3"/>
      <c r="R950" s="3"/>
      <c r="S950" s="3"/>
      <c r="T950" s="3"/>
      <c r="U950" s="3"/>
      <c r="V950" s="3"/>
      <c r="W950" s="3"/>
      <c r="X950" s="3"/>
      <c r="Y950" s="3"/>
      <c r="Z950" s="3"/>
      <c r="AA950" s="3"/>
      <c r="AB950" s="3"/>
      <c r="AC950" s="3"/>
    </row>
    <row r="951" spans="1:29" ht="12.75">
      <c r="A951" s="3"/>
      <c r="B951" s="3"/>
      <c r="C951" s="3"/>
      <c r="D951" s="3"/>
      <c r="E951" s="3"/>
      <c r="F951" s="3"/>
      <c r="G951" s="3"/>
      <c r="H951" s="3"/>
      <c r="I951" s="3"/>
      <c r="J951" s="3"/>
      <c r="K951" s="4"/>
      <c r="L951" s="3"/>
      <c r="M951" s="3"/>
      <c r="N951" s="4"/>
      <c r="O951" s="3"/>
      <c r="P951" s="3"/>
      <c r="Q951" s="3"/>
      <c r="R951" s="3"/>
      <c r="S951" s="3"/>
      <c r="T951" s="3"/>
      <c r="U951" s="3"/>
      <c r="V951" s="3"/>
      <c r="W951" s="3"/>
      <c r="X951" s="3"/>
      <c r="Y951" s="3"/>
      <c r="Z951" s="3"/>
      <c r="AA951" s="3"/>
      <c r="AB951" s="3"/>
      <c r="AC951" s="3"/>
    </row>
    <row r="952" spans="1:29" ht="12.75">
      <c r="A952" s="3"/>
      <c r="B952" s="3"/>
      <c r="C952" s="3"/>
      <c r="D952" s="3"/>
      <c r="E952" s="3"/>
      <c r="F952" s="3"/>
      <c r="G952" s="3"/>
      <c r="H952" s="3"/>
      <c r="I952" s="3"/>
      <c r="J952" s="3"/>
      <c r="K952" s="4"/>
      <c r="L952" s="3"/>
      <c r="M952" s="3"/>
      <c r="N952" s="4"/>
      <c r="O952" s="3"/>
      <c r="P952" s="3"/>
      <c r="Q952" s="3"/>
      <c r="R952" s="3"/>
      <c r="S952" s="3"/>
      <c r="T952" s="3"/>
      <c r="U952" s="3"/>
      <c r="V952" s="3"/>
      <c r="W952" s="3"/>
      <c r="X952" s="3"/>
      <c r="Y952" s="3"/>
      <c r="Z952" s="3"/>
      <c r="AA952" s="3"/>
      <c r="AB952" s="3"/>
      <c r="AC952" s="3"/>
    </row>
    <row r="953" spans="1:29" ht="12.75">
      <c r="A953" s="3"/>
      <c r="B953" s="3"/>
      <c r="C953" s="3"/>
      <c r="D953" s="3"/>
      <c r="E953" s="3"/>
      <c r="F953" s="3"/>
      <c r="G953" s="3"/>
      <c r="H953" s="3"/>
      <c r="I953" s="3"/>
      <c r="J953" s="3"/>
      <c r="K953" s="4"/>
      <c r="L953" s="3"/>
      <c r="M953" s="3"/>
      <c r="N953" s="4"/>
      <c r="O953" s="3"/>
      <c r="P953" s="3"/>
      <c r="Q953" s="3"/>
      <c r="R953" s="3"/>
      <c r="S953" s="3"/>
      <c r="T953" s="3"/>
      <c r="U953" s="3"/>
      <c r="V953" s="3"/>
      <c r="W953" s="3"/>
      <c r="X953" s="3"/>
      <c r="Y953" s="3"/>
      <c r="Z953" s="3"/>
      <c r="AA953" s="3"/>
      <c r="AB953" s="3"/>
      <c r="AC953" s="3"/>
    </row>
    <row r="954" spans="1:29" ht="12.75">
      <c r="A954" s="3"/>
      <c r="B954" s="3"/>
      <c r="C954" s="3"/>
      <c r="D954" s="3"/>
      <c r="E954" s="3"/>
      <c r="F954" s="3"/>
      <c r="G954" s="3"/>
      <c r="H954" s="3"/>
      <c r="I954" s="3"/>
      <c r="J954" s="3"/>
      <c r="K954" s="4"/>
      <c r="L954" s="3"/>
      <c r="M954" s="3"/>
      <c r="N954" s="4"/>
      <c r="O954" s="3"/>
      <c r="P954" s="3"/>
      <c r="Q954" s="3"/>
      <c r="R954" s="3"/>
      <c r="S954" s="3"/>
      <c r="T954" s="3"/>
      <c r="U954" s="3"/>
      <c r="V954" s="3"/>
      <c r="W954" s="3"/>
      <c r="X954" s="3"/>
      <c r="Y954" s="3"/>
      <c r="Z954" s="3"/>
      <c r="AA954" s="3"/>
      <c r="AB954" s="3"/>
      <c r="AC954" s="3"/>
    </row>
    <row r="955" spans="1:29" ht="12.75">
      <c r="A955" s="3"/>
      <c r="B955" s="3"/>
      <c r="C955" s="3"/>
      <c r="D955" s="3"/>
      <c r="E955" s="3"/>
      <c r="F955" s="3"/>
      <c r="G955" s="3"/>
      <c r="H955" s="3"/>
      <c r="I955" s="3"/>
      <c r="J955" s="3"/>
      <c r="K955" s="4"/>
      <c r="L955" s="3"/>
      <c r="M955" s="3"/>
      <c r="N955" s="4"/>
      <c r="O955" s="3"/>
      <c r="P955" s="3"/>
      <c r="Q955" s="3"/>
      <c r="R955" s="3"/>
      <c r="S955" s="3"/>
      <c r="T955" s="3"/>
      <c r="U955" s="3"/>
      <c r="V955" s="3"/>
      <c r="W955" s="3"/>
      <c r="X955" s="3"/>
      <c r="Y955" s="3"/>
      <c r="Z955" s="3"/>
      <c r="AA955" s="3"/>
      <c r="AB955" s="3"/>
      <c r="AC955" s="3"/>
    </row>
    <row r="956" spans="1:29" ht="12.75">
      <c r="A956" s="3"/>
      <c r="B956" s="3"/>
      <c r="C956" s="3"/>
      <c r="D956" s="3"/>
      <c r="E956" s="3"/>
      <c r="F956" s="3"/>
      <c r="G956" s="3"/>
      <c r="H956" s="3"/>
      <c r="I956" s="3"/>
      <c r="J956" s="3"/>
      <c r="K956" s="4"/>
      <c r="L956" s="3"/>
      <c r="M956" s="3"/>
      <c r="N956" s="4"/>
      <c r="O956" s="3"/>
      <c r="P956" s="3"/>
      <c r="Q956" s="3"/>
      <c r="R956" s="3"/>
      <c r="S956" s="3"/>
      <c r="T956" s="3"/>
      <c r="U956" s="3"/>
      <c r="V956" s="3"/>
      <c r="W956" s="3"/>
      <c r="X956" s="3"/>
      <c r="Y956" s="3"/>
      <c r="Z956" s="3"/>
      <c r="AA956" s="3"/>
      <c r="AB956" s="3"/>
      <c r="AC956" s="3"/>
    </row>
    <row r="957" spans="1:29" ht="12.75">
      <c r="A957" s="3"/>
      <c r="B957" s="3"/>
      <c r="C957" s="3"/>
      <c r="D957" s="3"/>
      <c r="E957" s="3"/>
      <c r="F957" s="3"/>
      <c r="G957" s="3"/>
      <c r="H957" s="3"/>
      <c r="I957" s="3"/>
      <c r="J957" s="3"/>
      <c r="K957" s="4"/>
      <c r="L957" s="3"/>
      <c r="M957" s="3"/>
      <c r="N957" s="4"/>
      <c r="O957" s="3"/>
      <c r="P957" s="3"/>
      <c r="Q957" s="3"/>
      <c r="R957" s="3"/>
      <c r="S957" s="3"/>
      <c r="T957" s="3"/>
      <c r="U957" s="3"/>
      <c r="V957" s="3"/>
      <c r="W957" s="3"/>
      <c r="X957" s="3"/>
      <c r="Y957" s="3"/>
      <c r="Z957" s="3"/>
      <c r="AA957" s="3"/>
      <c r="AB957" s="3"/>
      <c r="AC957" s="3"/>
    </row>
    <row r="958" spans="1:29" ht="12.75">
      <c r="A958" s="3"/>
      <c r="B958" s="3"/>
      <c r="C958" s="3"/>
      <c r="D958" s="3"/>
      <c r="E958" s="3"/>
      <c r="F958" s="3"/>
      <c r="G958" s="3"/>
      <c r="H958" s="3"/>
      <c r="I958" s="3"/>
      <c r="J958" s="3"/>
      <c r="K958" s="4"/>
      <c r="L958" s="3"/>
      <c r="M958" s="3"/>
      <c r="N958" s="4"/>
      <c r="O958" s="3"/>
      <c r="P958" s="3"/>
      <c r="Q958" s="3"/>
      <c r="R958" s="3"/>
      <c r="S958" s="3"/>
      <c r="T958" s="3"/>
      <c r="U958" s="3"/>
      <c r="V958" s="3"/>
      <c r="W958" s="3"/>
      <c r="X958" s="3"/>
      <c r="Y958" s="3"/>
      <c r="Z958" s="3"/>
      <c r="AA958" s="3"/>
      <c r="AB958" s="3"/>
      <c r="AC958" s="3"/>
    </row>
    <row r="959" spans="1:29" ht="12.75">
      <c r="A959" s="3"/>
      <c r="B959" s="3"/>
      <c r="C959" s="3"/>
      <c r="D959" s="3"/>
      <c r="E959" s="3"/>
      <c r="F959" s="3"/>
      <c r="G959" s="3"/>
      <c r="H959" s="3"/>
      <c r="I959" s="3"/>
      <c r="J959" s="3"/>
      <c r="K959" s="4"/>
      <c r="L959" s="3"/>
      <c r="M959" s="3"/>
      <c r="N959" s="4"/>
      <c r="O959" s="3"/>
      <c r="P959" s="3"/>
      <c r="Q959" s="3"/>
      <c r="R959" s="3"/>
      <c r="S959" s="3"/>
      <c r="T959" s="3"/>
      <c r="U959" s="3"/>
      <c r="V959" s="3"/>
      <c r="W959" s="3"/>
      <c r="X959" s="3"/>
      <c r="Y959" s="3"/>
      <c r="Z959" s="3"/>
      <c r="AA959" s="3"/>
      <c r="AB959" s="3"/>
      <c r="AC959" s="3"/>
    </row>
    <row r="960" spans="1:29" ht="12.75">
      <c r="A960" s="3"/>
      <c r="B960" s="3"/>
      <c r="C960" s="3"/>
      <c r="D960" s="3"/>
      <c r="E960" s="3"/>
      <c r="F960" s="3"/>
      <c r="G960" s="3"/>
      <c r="H960" s="3"/>
      <c r="I960" s="3"/>
      <c r="J960" s="3"/>
      <c r="K960" s="4"/>
      <c r="L960" s="3"/>
      <c r="M960" s="3"/>
      <c r="N960" s="4"/>
      <c r="O960" s="3"/>
      <c r="P960" s="3"/>
      <c r="Q960" s="3"/>
      <c r="R960" s="3"/>
      <c r="S960" s="3"/>
      <c r="T960" s="3"/>
      <c r="U960" s="3"/>
      <c r="V960" s="3"/>
      <c r="W960" s="3"/>
      <c r="X960" s="3"/>
      <c r="Y960" s="3"/>
      <c r="Z960" s="3"/>
      <c r="AA960" s="3"/>
      <c r="AB960" s="3"/>
      <c r="AC960" s="3"/>
    </row>
    <row r="961" spans="1:29" ht="12.75">
      <c r="A961" s="3"/>
      <c r="B961" s="3"/>
      <c r="C961" s="3"/>
      <c r="D961" s="3"/>
      <c r="E961" s="3"/>
      <c r="F961" s="3"/>
      <c r="G961" s="3"/>
      <c r="H961" s="3"/>
      <c r="I961" s="3"/>
      <c r="J961" s="3"/>
      <c r="K961" s="4"/>
      <c r="L961" s="3"/>
      <c r="M961" s="3"/>
      <c r="N961" s="4"/>
      <c r="O961" s="3"/>
      <c r="P961" s="3"/>
      <c r="Q961" s="3"/>
      <c r="R961" s="3"/>
      <c r="S961" s="3"/>
      <c r="T961" s="3"/>
      <c r="U961" s="3"/>
      <c r="V961" s="3"/>
      <c r="W961" s="3"/>
      <c r="X961" s="3"/>
      <c r="Y961" s="3"/>
      <c r="Z961" s="3"/>
      <c r="AA961" s="3"/>
      <c r="AB961" s="3"/>
      <c r="AC961" s="3"/>
    </row>
    <row r="962" spans="1:29" ht="12.75">
      <c r="A962" s="3"/>
      <c r="B962" s="3"/>
      <c r="C962" s="3"/>
      <c r="D962" s="3"/>
      <c r="E962" s="3"/>
      <c r="F962" s="3"/>
      <c r="G962" s="3"/>
      <c r="H962" s="3"/>
      <c r="I962" s="3"/>
      <c r="J962" s="3"/>
      <c r="K962" s="4"/>
      <c r="L962" s="3"/>
      <c r="M962" s="3"/>
      <c r="N962" s="4"/>
      <c r="O962" s="3"/>
      <c r="P962" s="3"/>
      <c r="Q962" s="3"/>
      <c r="R962" s="3"/>
      <c r="S962" s="3"/>
      <c r="T962" s="3"/>
      <c r="U962" s="3"/>
      <c r="V962" s="3"/>
      <c r="W962" s="3"/>
      <c r="X962" s="3"/>
      <c r="Y962" s="3"/>
      <c r="Z962" s="3"/>
      <c r="AA962" s="3"/>
      <c r="AB962" s="3"/>
      <c r="AC962" s="3"/>
    </row>
    <row r="963" spans="1:29" ht="12.75">
      <c r="A963" s="3"/>
      <c r="B963" s="3"/>
      <c r="C963" s="3"/>
      <c r="D963" s="3"/>
      <c r="E963" s="3"/>
      <c r="F963" s="3"/>
      <c r="G963" s="3"/>
      <c r="H963" s="3"/>
      <c r="I963" s="3"/>
      <c r="J963" s="3"/>
      <c r="K963" s="4"/>
      <c r="L963" s="3"/>
      <c r="M963" s="3"/>
      <c r="N963" s="4"/>
      <c r="O963" s="3"/>
      <c r="P963" s="3"/>
      <c r="Q963" s="3"/>
      <c r="R963" s="3"/>
      <c r="S963" s="3"/>
      <c r="T963" s="3"/>
      <c r="U963" s="3"/>
      <c r="V963" s="3"/>
      <c r="W963" s="3"/>
      <c r="X963" s="3"/>
      <c r="Y963" s="3"/>
      <c r="Z963" s="3"/>
      <c r="AA963" s="3"/>
      <c r="AB963" s="3"/>
      <c r="AC963" s="3"/>
    </row>
    <row r="964" spans="1:29" ht="12.75">
      <c r="A964" s="3"/>
      <c r="B964" s="3"/>
      <c r="C964" s="3"/>
      <c r="D964" s="3"/>
      <c r="E964" s="3"/>
      <c r="F964" s="3"/>
      <c r="G964" s="3"/>
      <c r="H964" s="3"/>
      <c r="I964" s="3"/>
      <c r="J964" s="3"/>
      <c r="K964" s="4"/>
      <c r="L964" s="3"/>
      <c r="M964" s="3"/>
      <c r="N964" s="4"/>
      <c r="O964" s="3"/>
      <c r="P964" s="3"/>
      <c r="Q964" s="3"/>
      <c r="R964" s="3"/>
      <c r="S964" s="3"/>
      <c r="T964" s="3"/>
      <c r="U964" s="3"/>
      <c r="V964" s="3"/>
      <c r="W964" s="3"/>
      <c r="X964" s="3"/>
      <c r="Y964" s="3"/>
      <c r="Z964" s="3"/>
      <c r="AA964" s="3"/>
      <c r="AB964" s="3"/>
      <c r="AC964" s="3"/>
    </row>
    <row r="965" spans="1:29" ht="12.75">
      <c r="A965" s="3"/>
      <c r="B965" s="3"/>
      <c r="C965" s="3"/>
      <c r="D965" s="3"/>
      <c r="E965" s="3"/>
      <c r="F965" s="3"/>
      <c r="G965" s="3"/>
      <c r="H965" s="3"/>
      <c r="I965" s="3"/>
      <c r="J965" s="3"/>
      <c r="K965" s="4"/>
      <c r="L965" s="3"/>
      <c r="M965" s="3"/>
      <c r="N965" s="4"/>
      <c r="O965" s="3"/>
      <c r="P965" s="3"/>
      <c r="Q965" s="3"/>
      <c r="R965" s="3"/>
      <c r="S965" s="3"/>
      <c r="T965" s="3"/>
      <c r="U965" s="3"/>
      <c r="V965" s="3"/>
      <c r="W965" s="3"/>
      <c r="X965" s="3"/>
      <c r="Y965" s="3"/>
      <c r="Z965" s="3"/>
      <c r="AA965" s="3"/>
      <c r="AB965" s="3"/>
      <c r="AC965" s="3"/>
    </row>
    <row r="966" spans="1:29" ht="12.75">
      <c r="A966" s="3"/>
      <c r="B966" s="3"/>
      <c r="C966" s="3"/>
      <c r="D966" s="3"/>
      <c r="E966" s="3"/>
      <c r="F966" s="3"/>
      <c r="G966" s="3"/>
      <c r="H966" s="3"/>
      <c r="I966" s="3"/>
      <c r="J966" s="3"/>
      <c r="K966" s="4"/>
      <c r="L966" s="3"/>
      <c r="M966" s="3"/>
      <c r="N966" s="4"/>
      <c r="O966" s="3"/>
      <c r="P966" s="3"/>
      <c r="Q966" s="3"/>
      <c r="R966" s="3"/>
      <c r="S966" s="3"/>
      <c r="T966" s="3"/>
      <c r="U966" s="3"/>
      <c r="V966" s="3"/>
      <c r="W966" s="3"/>
      <c r="X966" s="3"/>
      <c r="Y966" s="3"/>
      <c r="Z966" s="3"/>
      <c r="AA966" s="3"/>
      <c r="AB966" s="3"/>
      <c r="AC966" s="3"/>
    </row>
    <row r="967" spans="1:29" ht="12.75">
      <c r="A967" s="3"/>
      <c r="B967" s="3"/>
      <c r="C967" s="3"/>
      <c r="D967" s="3"/>
      <c r="E967" s="3"/>
      <c r="F967" s="3"/>
      <c r="G967" s="3"/>
      <c r="H967" s="3"/>
      <c r="I967" s="3"/>
      <c r="J967" s="3"/>
      <c r="K967" s="4"/>
      <c r="L967" s="3"/>
      <c r="M967" s="3"/>
      <c r="N967" s="4"/>
      <c r="O967" s="3"/>
      <c r="P967" s="3"/>
      <c r="Q967" s="3"/>
      <c r="R967" s="3"/>
      <c r="S967" s="3"/>
      <c r="T967" s="3"/>
      <c r="U967" s="3"/>
      <c r="V967" s="3"/>
      <c r="W967" s="3"/>
      <c r="X967" s="3"/>
      <c r="Y967" s="3"/>
      <c r="Z967" s="3"/>
      <c r="AA967" s="3"/>
      <c r="AB967" s="3"/>
      <c r="AC967" s="3"/>
    </row>
    <row r="968" spans="1:29" ht="12.75">
      <c r="A968" s="3"/>
      <c r="B968" s="3"/>
      <c r="C968" s="3"/>
      <c r="D968" s="3"/>
      <c r="E968" s="3"/>
      <c r="F968" s="3"/>
      <c r="G968" s="3"/>
      <c r="H968" s="3"/>
      <c r="I968" s="3"/>
      <c r="J968" s="3"/>
      <c r="K968" s="4"/>
      <c r="L968" s="3"/>
      <c r="M968" s="3"/>
      <c r="N968" s="4"/>
      <c r="O968" s="3"/>
      <c r="P968" s="3"/>
      <c r="Q968" s="3"/>
      <c r="R968" s="3"/>
      <c r="S968" s="3"/>
      <c r="T968" s="3"/>
      <c r="U968" s="3"/>
      <c r="V968" s="3"/>
      <c r="W968" s="3"/>
      <c r="X968" s="3"/>
      <c r="Y968" s="3"/>
      <c r="Z968" s="3"/>
      <c r="AA968" s="3"/>
      <c r="AB968" s="3"/>
      <c r="AC968" s="3"/>
    </row>
    <row r="969" spans="1:29" ht="12.75">
      <c r="A969" s="3"/>
      <c r="B969" s="3"/>
      <c r="C969" s="3"/>
      <c r="D969" s="3"/>
      <c r="E969" s="3"/>
      <c r="F969" s="3"/>
      <c r="G969" s="3"/>
      <c r="H969" s="3"/>
      <c r="I969" s="3"/>
      <c r="J969" s="3"/>
      <c r="K969" s="4"/>
      <c r="L969" s="3"/>
      <c r="M969" s="3"/>
      <c r="N969" s="4"/>
      <c r="O969" s="3"/>
      <c r="P969" s="3"/>
      <c r="Q969" s="3"/>
      <c r="R969" s="3"/>
      <c r="S969" s="3"/>
      <c r="T969" s="3"/>
      <c r="U969" s="3"/>
      <c r="V969" s="3"/>
      <c r="W969" s="3"/>
      <c r="X969" s="3"/>
      <c r="Y969" s="3"/>
      <c r="Z969" s="3"/>
      <c r="AA969" s="3"/>
      <c r="AB969" s="3"/>
      <c r="AC969" s="3"/>
    </row>
    <row r="970" spans="1:29" ht="12.75">
      <c r="A970" s="3"/>
      <c r="B970" s="3"/>
      <c r="C970" s="3"/>
      <c r="D970" s="3"/>
      <c r="E970" s="3"/>
      <c r="F970" s="3"/>
      <c r="G970" s="3"/>
      <c r="H970" s="3"/>
      <c r="I970" s="3"/>
      <c r="J970" s="3"/>
      <c r="K970" s="4"/>
      <c r="L970" s="3"/>
      <c r="M970" s="3"/>
      <c r="N970" s="4"/>
      <c r="O970" s="3"/>
      <c r="P970" s="3"/>
      <c r="Q970" s="3"/>
      <c r="R970" s="3"/>
      <c r="S970" s="3"/>
      <c r="T970" s="3"/>
      <c r="U970" s="3"/>
      <c r="V970" s="3"/>
      <c r="W970" s="3"/>
      <c r="X970" s="3"/>
      <c r="Y970" s="3"/>
      <c r="Z970" s="3"/>
      <c r="AA970" s="3"/>
      <c r="AB970" s="3"/>
      <c r="AC970" s="3"/>
    </row>
    <row r="971" spans="1:29" ht="12.75">
      <c r="A971" s="3"/>
      <c r="B971" s="3"/>
      <c r="C971" s="3"/>
      <c r="D971" s="3"/>
      <c r="E971" s="3"/>
      <c r="F971" s="3"/>
      <c r="G971" s="3"/>
      <c r="H971" s="3"/>
      <c r="I971" s="3"/>
      <c r="J971" s="3"/>
      <c r="K971" s="4"/>
      <c r="L971" s="3"/>
      <c r="M971" s="3"/>
      <c r="N971" s="4"/>
      <c r="O971" s="3"/>
      <c r="P971" s="3"/>
      <c r="Q971" s="3"/>
      <c r="R971" s="3"/>
      <c r="S971" s="3"/>
      <c r="T971" s="3"/>
      <c r="U971" s="3"/>
      <c r="V971" s="3"/>
      <c r="W971" s="3"/>
      <c r="X971" s="3"/>
      <c r="Y971" s="3"/>
      <c r="Z971" s="3"/>
      <c r="AA971" s="3"/>
      <c r="AB971" s="3"/>
      <c r="AC971" s="3"/>
    </row>
    <row r="972" spans="1:29" ht="12.75">
      <c r="A972" s="3"/>
      <c r="B972" s="3"/>
      <c r="C972" s="3"/>
      <c r="D972" s="3"/>
      <c r="E972" s="3"/>
      <c r="F972" s="3"/>
      <c r="G972" s="3"/>
      <c r="H972" s="3"/>
      <c r="I972" s="3"/>
      <c r="J972" s="3"/>
      <c r="K972" s="4"/>
      <c r="L972" s="3"/>
      <c r="M972" s="3"/>
      <c r="N972" s="4"/>
      <c r="O972" s="3"/>
      <c r="P972" s="3"/>
      <c r="Q972" s="3"/>
      <c r="R972" s="3"/>
      <c r="S972" s="3"/>
      <c r="T972" s="3"/>
      <c r="U972" s="3"/>
      <c r="V972" s="3"/>
      <c r="W972" s="3"/>
      <c r="X972" s="3"/>
      <c r="Y972" s="3"/>
      <c r="Z972" s="3"/>
      <c r="AA972" s="3"/>
      <c r="AB972" s="3"/>
      <c r="AC972" s="3"/>
    </row>
    <row r="973" spans="1:29" ht="12.75">
      <c r="A973" s="3"/>
      <c r="B973" s="3"/>
      <c r="C973" s="3"/>
      <c r="D973" s="3"/>
      <c r="E973" s="3"/>
      <c r="F973" s="3"/>
      <c r="G973" s="3"/>
      <c r="H973" s="3"/>
      <c r="I973" s="3"/>
      <c r="J973" s="3"/>
      <c r="K973" s="4"/>
      <c r="L973" s="3"/>
      <c r="M973" s="3"/>
      <c r="N973" s="4"/>
      <c r="O973" s="3"/>
      <c r="P973" s="3"/>
      <c r="Q973" s="3"/>
      <c r="R973" s="3"/>
      <c r="S973" s="3"/>
      <c r="T973" s="3"/>
      <c r="U973" s="3"/>
      <c r="V973" s="3"/>
      <c r="W973" s="3"/>
      <c r="X973" s="3"/>
      <c r="Y973" s="3"/>
      <c r="Z973" s="3"/>
      <c r="AA973" s="3"/>
      <c r="AB973" s="3"/>
      <c r="AC973" s="3"/>
    </row>
    <row r="974" spans="1:29" ht="12.75">
      <c r="A974" s="3"/>
      <c r="B974" s="3"/>
      <c r="C974" s="3"/>
      <c r="D974" s="3"/>
      <c r="E974" s="3"/>
      <c r="F974" s="3"/>
      <c r="G974" s="3"/>
      <c r="H974" s="3"/>
      <c r="I974" s="3"/>
      <c r="J974" s="3"/>
      <c r="K974" s="4"/>
      <c r="L974" s="3"/>
      <c r="M974" s="3"/>
      <c r="N974" s="4"/>
      <c r="O974" s="3"/>
      <c r="P974" s="3"/>
      <c r="Q974" s="3"/>
      <c r="R974" s="3"/>
      <c r="S974" s="3"/>
      <c r="T974" s="3"/>
      <c r="U974" s="3"/>
      <c r="V974" s="3"/>
      <c r="W974" s="3"/>
      <c r="X974" s="3"/>
      <c r="Y974" s="3"/>
      <c r="Z974" s="3"/>
      <c r="AA974" s="3"/>
      <c r="AB974" s="3"/>
      <c r="AC974" s="3"/>
    </row>
    <row r="975" spans="1:29" ht="12.75">
      <c r="A975" s="3"/>
      <c r="B975" s="3"/>
      <c r="C975" s="3"/>
      <c r="D975" s="3"/>
      <c r="E975" s="3"/>
      <c r="F975" s="3"/>
      <c r="G975" s="3"/>
      <c r="H975" s="3"/>
      <c r="I975" s="3"/>
      <c r="J975" s="3"/>
      <c r="K975" s="4"/>
      <c r="L975" s="3"/>
      <c r="M975" s="3"/>
      <c r="N975" s="4"/>
      <c r="O975" s="3"/>
      <c r="P975" s="3"/>
      <c r="Q975" s="3"/>
      <c r="R975" s="3"/>
      <c r="S975" s="3"/>
      <c r="T975" s="3"/>
      <c r="U975" s="3"/>
      <c r="V975" s="3"/>
      <c r="W975" s="3"/>
      <c r="X975" s="3"/>
      <c r="Y975" s="3"/>
      <c r="Z975" s="3"/>
      <c r="AA975" s="3"/>
      <c r="AB975" s="3"/>
      <c r="AC975" s="3"/>
    </row>
    <row r="976" spans="1:29" ht="12.75">
      <c r="A976" s="3"/>
      <c r="B976" s="3"/>
      <c r="C976" s="3"/>
      <c r="D976" s="3"/>
      <c r="E976" s="3"/>
      <c r="F976" s="3"/>
      <c r="G976" s="3"/>
      <c r="H976" s="3"/>
      <c r="I976" s="3"/>
      <c r="J976" s="3"/>
      <c r="K976" s="4"/>
      <c r="L976" s="3"/>
      <c r="M976" s="3"/>
      <c r="N976" s="4"/>
      <c r="O976" s="3"/>
      <c r="P976" s="3"/>
      <c r="Q976" s="3"/>
      <c r="R976" s="3"/>
      <c r="S976" s="3"/>
      <c r="T976" s="3"/>
      <c r="U976" s="3"/>
      <c r="V976" s="3"/>
      <c r="W976" s="3"/>
      <c r="X976" s="3"/>
      <c r="Y976" s="3"/>
      <c r="Z976" s="3"/>
      <c r="AA976" s="3"/>
      <c r="AB976" s="3"/>
      <c r="AC976" s="3"/>
    </row>
    <row r="977" spans="1:29" ht="12.75">
      <c r="A977" s="3"/>
      <c r="B977" s="3"/>
      <c r="C977" s="3"/>
      <c r="D977" s="3"/>
      <c r="E977" s="3"/>
      <c r="F977" s="3"/>
      <c r="G977" s="3"/>
      <c r="H977" s="3"/>
      <c r="I977" s="3"/>
      <c r="J977" s="3"/>
      <c r="K977" s="4"/>
      <c r="L977" s="3"/>
      <c r="M977" s="3"/>
      <c r="N977" s="4"/>
      <c r="O977" s="3"/>
      <c r="P977" s="3"/>
      <c r="Q977" s="3"/>
      <c r="R977" s="3"/>
      <c r="S977" s="3"/>
      <c r="T977" s="3"/>
      <c r="U977" s="3"/>
      <c r="V977" s="3"/>
      <c r="W977" s="3"/>
      <c r="X977" s="3"/>
      <c r="Y977" s="3"/>
      <c r="Z977" s="3"/>
      <c r="AA977" s="3"/>
      <c r="AB977" s="3"/>
      <c r="AC977" s="3"/>
    </row>
    <row r="978" spans="1:29" ht="12.75">
      <c r="A978" s="3"/>
      <c r="B978" s="3"/>
      <c r="C978" s="3"/>
      <c r="D978" s="3"/>
      <c r="E978" s="3"/>
      <c r="F978" s="3"/>
      <c r="G978" s="3"/>
      <c r="H978" s="3"/>
      <c r="I978" s="3"/>
      <c r="J978" s="3"/>
      <c r="K978" s="4"/>
      <c r="L978" s="3"/>
      <c r="M978" s="3"/>
      <c r="N978" s="4"/>
      <c r="O978" s="3"/>
      <c r="P978" s="3"/>
      <c r="Q978" s="3"/>
      <c r="R978" s="3"/>
      <c r="S978" s="3"/>
      <c r="T978" s="3"/>
      <c r="U978" s="3"/>
      <c r="V978" s="3"/>
      <c r="W978" s="3"/>
      <c r="X978" s="3"/>
      <c r="Y978" s="3"/>
      <c r="Z978" s="3"/>
      <c r="AA978" s="3"/>
      <c r="AB978" s="3"/>
      <c r="AC978" s="3"/>
    </row>
    <row r="979" spans="1:29" ht="12.75">
      <c r="A979" s="3"/>
      <c r="B979" s="3"/>
      <c r="C979" s="3"/>
      <c r="D979" s="3"/>
      <c r="E979" s="3"/>
      <c r="F979" s="3"/>
      <c r="G979" s="3"/>
      <c r="H979" s="3"/>
      <c r="I979" s="3"/>
      <c r="J979" s="3"/>
      <c r="K979" s="4"/>
      <c r="L979" s="3"/>
      <c r="M979" s="3"/>
      <c r="N979" s="4"/>
      <c r="O979" s="3"/>
      <c r="P979" s="3"/>
      <c r="Q979" s="3"/>
      <c r="R979" s="3"/>
      <c r="S979" s="3"/>
      <c r="T979" s="3"/>
      <c r="U979" s="3"/>
      <c r="V979" s="3"/>
      <c r="W979" s="3"/>
      <c r="X979" s="3"/>
      <c r="Y979" s="3"/>
      <c r="Z979" s="3"/>
      <c r="AA979" s="3"/>
      <c r="AB979" s="3"/>
      <c r="AC979" s="3"/>
    </row>
    <row r="980" spans="1:29" ht="12.75">
      <c r="A980" s="3"/>
      <c r="B980" s="3"/>
      <c r="C980" s="3"/>
      <c r="D980" s="3"/>
      <c r="E980" s="3"/>
      <c r="F980" s="3"/>
      <c r="G980" s="3"/>
      <c r="H980" s="3"/>
      <c r="I980" s="3"/>
      <c r="J980" s="3"/>
      <c r="K980" s="4"/>
      <c r="L980" s="3"/>
      <c r="M980" s="3"/>
      <c r="N980" s="4"/>
      <c r="O980" s="3"/>
      <c r="P980" s="3"/>
      <c r="Q980" s="3"/>
      <c r="R980" s="3"/>
      <c r="S980" s="3"/>
      <c r="T980" s="3"/>
      <c r="U980" s="3"/>
      <c r="V980" s="3"/>
      <c r="W980" s="3"/>
      <c r="X980" s="3"/>
      <c r="Y980" s="3"/>
      <c r="Z980" s="3"/>
      <c r="AA980" s="3"/>
      <c r="AB980" s="3"/>
      <c r="AC980" s="3"/>
    </row>
    <row r="981" spans="1:29" ht="12.75">
      <c r="A981" s="3"/>
      <c r="B981" s="3"/>
      <c r="C981" s="3"/>
      <c r="D981" s="3"/>
      <c r="E981" s="3"/>
      <c r="F981" s="3"/>
      <c r="G981" s="3"/>
      <c r="H981" s="3"/>
      <c r="I981" s="3"/>
      <c r="J981" s="3"/>
      <c r="K981" s="4"/>
      <c r="L981" s="3"/>
      <c r="M981" s="3"/>
      <c r="N981" s="4"/>
      <c r="O981" s="3"/>
      <c r="P981" s="3"/>
      <c r="Q981" s="3"/>
      <c r="R981" s="3"/>
      <c r="S981" s="3"/>
      <c r="T981" s="3"/>
      <c r="U981" s="3"/>
      <c r="V981" s="3"/>
      <c r="W981" s="3"/>
      <c r="X981" s="3"/>
      <c r="Y981" s="3"/>
      <c r="Z981" s="3"/>
      <c r="AA981" s="3"/>
      <c r="AB981" s="3"/>
      <c r="AC981" s="3"/>
    </row>
    <row r="982" spans="1:29" ht="12.75">
      <c r="A982" s="3"/>
      <c r="B982" s="3"/>
      <c r="C982" s="3"/>
      <c r="D982" s="3"/>
      <c r="E982" s="3"/>
      <c r="F982" s="3"/>
      <c r="G982" s="3"/>
      <c r="H982" s="3"/>
      <c r="I982" s="3"/>
      <c r="J982" s="3"/>
      <c r="K982" s="4"/>
      <c r="L982" s="3"/>
      <c r="M982" s="3"/>
      <c r="N982" s="4"/>
      <c r="O982" s="3"/>
      <c r="P982" s="3"/>
      <c r="Q982" s="3"/>
      <c r="R982" s="3"/>
      <c r="S982" s="3"/>
      <c r="T982" s="3"/>
      <c r="U982" s="3"/>
      <c r="V982" s="3"/>
      <c r="W982" s="3"/>
      <c r="X982" s="3"/>
      <c r="Y982" s="3"/>
      <c r="Z982" s="3"/>
      <c r="AA982" s="3"/>
      <c r="AB982" s="3"/>
      <c r="AC982" s="3"/>
    </row>
    <row r="983" spans="1:29" ht="12.75">
      <c r="A983" s="3"/>
      <c r="B983" s="3"/>
      <c r="C983" s="3"/>
      <c r="D983" s="3"/>
      <c r="E983" s="3"/>
      <c r="F983" s="3"/>
      <c r="G983" s="3"/>
      <c r="H983" s="3"/>
      <c r="I983" s="3"/>
      <c r="J983" s="3"/>
      <c r="K983" s="4"/>
      <c r="L983" s="3"/>
      <c r="M983" s="3"/>
      <c r="N983" s="4"/>
      <c r="O983" s="3"/>
      <c r="P983" s="3"/>
      <c r="Q983" s="3"/>
      <c r="R983" s="3"/>
      <c r="S983" s="3"/>
      <c r="T983" s="3"/>
      <c r="U983" s="3"/>
      <c r="V983" s="3"/>
      <c r="W983" s="3"/>
      <c r="X983" s="3"/>
      <c r="Y983" s="3"/>
      <c r="Z983" s="3"/>
      <c r="AA983" s="3"/>
      <c r="AB983" s="3"/>
      <c r="AC983" s="3"/>
    </row>
    <row r="984" spans="1:29" ht="12.75">
      <c r="A984" s="3"/>
      <c r="B984" s="3"/>
      <c r="C984" s="3"/>
      <c r="D984" s="3"/>
      <c r="E984" s="3"/>
      <c r="F984" s="3"/>
      <c r="G984" s="3"/>
      <c r="H984" s="3"/>
      <c r="I984" s="3"/>
      <c r="J984" s="3"/>
      <c r="K984" s="4"/>
      <c r="L984" s="3"/>
      <c r="M984" s="3"/>
      <c r="N984" s="4"/>
      <c r="O984" s="3"/>
      <c r="P984" s="3"/>
      <c r="Q984" s="3"/>
      <c r="R984" s="3"/>
      <c r="S984" s="3"/>
      <c r="T984" s="3"/>
      <c r="U984" s="3"/>
      <c r="V984" s="3"/>
      <c r="W984" s="3"/>
      <c r="X984" s="3"/>
      <c r="Y984" s="3"/>
      <c r="Z984" s="3"/>
      <c r="AA984" s="3"/>
      <c r="AB984" s="3"/>
      <c r="AC984" s="3"/>
    </row>
    <row r="985" spans="1:29" ht="12.75">
      <c r="A985" s="3"/>
      <c r="B985" s="3"/>
      <c r="C985" s="3"/>
      <c r="D985" s="3"/>
      <c r="E985" s="3"/>
      <c r="F985" s="3"/>
      <c r="G985" s="3"/>
      <c r="H985" s="3"/>
      <c r="I985" s="3"/>
      <c r="J985" s="3"/>
      <c r="K985" s="4"/>
      <c r="L985" s="3"/>
      <c r="M985" s="3"/>
      <c r="N985" s="4"/>
      <c r="O985" s="3"/>
      <c r="P985" s="3"/>
      <c r="Q985" s="3"/>
      <c r="R985" s="3"/>
      <c r="S985" s="3"/>
      <c r="T985" s="3"/>
      <c r="U985" s="3"/>
      <c r="V985" s="3"/>
      <c r="W985" s="3"/>
      <c r="X985" s="3"/>
      <c r="Y985" s="3"/>
      <c r="Z985" s="3"/>
      <c r="AA985" s="3"/>
      <c r="AB985" s="3"/>
      <c r="AC985" s="3"/>
    </row>
    <row r="986" spans="1:29" ht="12.75">
      <c r="A986" s="3"/>
      <c r="B986" s="3"/>
      <c r="C986" s="3"/>
      <c r="D986" s="3"/>
      <c r="E986" s="3"/>
      <c r="F986" s="3"/>
      <c r="G986" s="3"/>
      <c r="H986" s="3"/>
      <c r="I986" s="3"/>
      <c r="J986" s="3"/>
      <c r="K986" s="4"/>
      <c r="L986" s="3"/>
      <c r="M986" s="3"/>
      <c r="N986" s="4"/>
      <c r="O986" s="3"/>
      <c r="P986" s="3"/>
      <c r="Q986" s="3"/>
      <c r="R986" s="3"/>
      <c r="S986" s="3"/>
      <c r="T986" s="3"/>
      <c r="U986" s="3"/>
      <c r="V986" s="3"/>
      <c r="W986" s="3"/>
      <c r="X986" s="3"/>
      <c r="Y986" s="3"/>
      <c r="Z986" s="3"/>
      <c r="AA986" s="3"/>
      <c r="AB986" s="3"/>
      <c r="AC986" s="3"/>
    </row>
    <row r="987" spans="1:29" ht="12.75">
      <c r="A987" s="3"/>
      <c r="B987" s="3"/>
      <c r="C987" s="3"/>
      <c r="D987" s="3"/>
      <c r="E987" s="3"/>
      <c r="F987" s="3"/>
      <c r="G987" s="3"/>
      <c r="H987" s="3"/>
      <c r="I987" s="3"/>
      <c r="J987" s="3"/>
      <c r="K987" s="4"/>
      <c r="L987" s="3"/>
      <c r="M987" s="3"/>
      <c r="N987" s="4"/>
      <c r="O987" s="3"/>
      <c r="P987" s="3"/>
      <c r="Q987" s="3"/>
      <c r="R987" s="3"/>
      <c r="S987" s="3"/>
      <c r="T987" s="3"/>
      <c r="U987" s="3"/>
      <c r="V987" s="3"/>
      <c r="W987" s="3"/>
      <c r="X987" s="3"/>
      <c r="Y987" s="3"/>
      <c r="Z987" s="3"/>
      <c r="AA987" s="3"/>
      <c r="AB987" s="3"/>
      <c r="AC987" s="3"/>
    </row>
    <row r="988" spans="1:29" ht="12.75">
      <c r="A988" s="3"/>
      <c r="B988" s="3"/>
      <c r="C988" s="3"/>
      <c r="D988" s="3"/>
      <c r="E988" s="3"/>
      <c r="F988" s="3"/>
      <c r="G988" s="3"/>
      <c r="H988" s="3"/>
      <c r="I988" s="3"/>
      <c r="J988" s="3"/>
      <c r="K988" s="4"/>
      <c r="L988" s="3"/>
      <c r="M988" s="3"/>
      <c r="N988" s="4"/>
      <c r="O988" s="3"/>
      <c r="P988" s="3"/>
      <c r="Q988" s="3"/>
      <c r="R988" s="3"/>
      <c r="S988" s="3"/>
      <c r="T988" s="3"/>
      <c r="U988" s="3"/>
      <c r="V988" s="3"/>
      <c r="W988" s="3"/>
      <c r="X988" s="3"/>
      <c r="Y988" s="3"/>
      <c r="Z988" s="3"/>
      <c r="AA988" s="3"/>
      <c r="AB988" s="3"/>
      <c r="AC988" s="3"/>
    </row>
    <row r="989" spans="1:29" ht="12.75">
      <c r="A989" s="3"/>
      <c r="B989" s="3"/>
      <c r="C989" s="3"/>
      <c r="D989" s="3"/>
      <c r="E989" s="3"/>
      <c r="F989" s="3"/>
      <c r="G989" s="3"/>
      <c r="H989" s="3"/>
      <c r="I989" s="3"/>
      <c r="J989" s="3"/>
      <c r="K989" s="4"/>
      <c r="L989" s="3"/>
      <c r="M989" s="3"/>
      <c r="N989" s="4"/>
      <c r="O989" s="3"/>
      <c r="P989" s="3"/>
      <c r="Q989" s="3"/>
      <c r="R989" s="3"/>
      <c r="S989" s="3"/>
      <c r="T989" s="3"/>
      <c r="U989" s="3"/>
      <c r="V989" s="3"/>
      <c r="W989" s="3"/>
      <c r="X989" s="3"/>
      <c r="Y989" s="3"/>
      <c r="Z989" s="3"/>
      <c r="AA989" s="3"/>
      <c r="AB989" s="3"/>
      <c r="AC989" s="3"/>
    </row>
    <row r="990" spans="1:29" ht="12.75">
      <c r="A990" s="3"/>
      <c r="B990" s="3"/>
      <c r="C990" s="3"/>
      <c r="D990" s="3"/>
      <c r="E990" s="3"/>
      <c r="F990" s="3"/>
      <c r="G990" s="3"/>
      <c r="H990" s="3"/>
      <c r="I990" s="3"/>
      <c r="J990" s="3"/>
      <c r="K990" s="4"/>
      <c r="L990" s="3"/>
      <c r="M990" s="3"/>
      <c r="N990" s="4"/>
      <c r="O990" s="3"/>
      <c r="P990" s="3"/>
      <c r="Q990" s="3"/>
      <c r="R990" s="3"/>
      <c r="S990" s="3"/>
      <c r="T990" s="3"/>
      <c r="U990" s="3"/>
      <c r="V990" s="3"/>
      <c r="W990" s="3"/>
      <c r="X990" s="3"/>
      <c r="Y990" s="3"/>
      <c r="Z990" s="3"/>
      <c r="AA990" s="3"/>
      <c r="AB990" s="3"/>
      <c r="AC990" s="3"/>
    </row>
    <row r="991" spans="1:29" ht="12.75">
      <c r="A991" s="3"/>
      <c r="B991" s="3"/>
      <c r="C991" s="3"/>
      <c r="D991" s="3"/>
      <c r="E991" s="3"/>
      <c r="F991" s="3"/>
      <c r="G991" s="3"/>
      <c r="H991" s="3"/>
      <c r="I991" s="3"/>
      <c r="J991" s="3"/>
      <c r="K991" s="4"/>
      <c r="L991" s="3"/>
      <c r="M991" s="3"/>
      <c r="N991" s="4"/>
      <c r="O991" s="3"/>
      <c r="P991" s="3"/>
      <c r="Q991" s="3"/>
      <c r="R991" s="3"/>
      <c r="S991" s="3"/>
      <c r="T991" s="3"/>
      <c r="U991" s="3"/>
      <c r="V991" s="3"/>
      <c r="W991" s="3"/>
      <c r="X991" s="3"/>
      <c r="Y991" s="3"/>
      <c r="Z991" s="3"/>
      <c r="AA991" s="3"/>
      <c r="AB991" s="3"/>
      <c r="AC991" s="3"/>
    </row>
    <row r="992" spans="1:29" ht="12.75">
      <c r="A992" s="3"/>
      <c r="B992" s="3"/>
      <c r="C992" s="3"/>
      <c r="D992" s="3"/>
      <c r="E992" s="3"/>
      <c r="F992" s="3"/>
      <c r="G992" s="3"/>
      <c r="H992" s="3"/>
      <c r="I992" s="3"/>
      <c r="J992" s="3"/>
      <c r="K992" s="4"/>
      <c r="L992" s="3"/>
      <c r="M992" s="3"/>
      <c r="N992" s="4"/>
      <c r="O992" s="3"/>
      <c r="P992" s="3"/>
      <c r="Q992" s="3"/>
      <c r="R992" s="3"/>
      <c r="S992" s="3"/>
      <c r="T992" s="3"/>
      <c r="U992" s="3"/>
      <c r="V992" s="3"/>
      <c r="W992" s="3"/>
      <c r="X992" s="3"/>
      <c r="Y992" s="3"/>
      <c r="Z992" s="3"/>
      <c r="AA992" s="3"/>
      <c r="AB992" s="3"/>
      <c r="AC992" s="3"/>
    </row>
    <row r="993" spans="1:29" ht="12.75">
      <c r="A993" s="3"/>
      <c r="B993" s="3"/>
      <c r="C993" s="3"/>
      <c r="D993" s="3"/>
      <c r="E993" s="3"/>
      <c r="F993" s="3"/>
      <c r="G993" s="3"/>
      <c r="H993" s="3"/>
      <c r="I993" s="3"/>
      <c r="J993" s="3"/>
      <c r="K993" s="4"/>
      <c r="L993" s="3"/>
      <c r="M993" s="3"/>
      <c r="N993" s="4"/>
      <c r="O993" s="3"/>
      <c r="P993" s="3"/>
      <c r="Q993" s="3"/>
      <c r="R993" s="3"/>
      <c r="S993" s="3"/>
      <c r="T993" s="3"/>
      <c r="U993" s="3"/>
      <c r="V993" s="3"/>
      <c r="W993" s="3"/>
      <c r="X993" s="3"/>
      <c r="Y993" s="3"/>
      <c r="Z993" s="3"/>
      <c r="AA993" s="3"/>
      <c r="AB993" s="3"/>
      <c r="AC993" s="3"/>
    </row>
    <row r="994" spans="1:29" ht="12.75">
      <c r="A994" s="3"/>
      <c r="B994" s="3"/>
      <c r="C994" s="3"/>
      <c r="D994" s="3"/>
      <c r="E994" s="3"/>
      <c r="F994" s="3"/>
      <c r="G994" s="3"/>
      <c r="H994" s="3"/>
      <c r="I994" s="3"/>
      <c r="J994" s="3"/>
      <c r="K994" s="4"/>
      <c r="L994" s="3"/>
      <c r="M994" s="3"/>
      <c r="N994" s="4"/>
      <c r="O994" s="3"/>
      <c r="P994" s="3"/>
      <c r="Q994" s="3"/>
      <c r="R994" s="3"/>
      <c r="S994" s="3"/>
      <c r="T994" s="3"/>
      <c r="U994" s="3"/>
      <c r="V994" s="3"/>
      <c r="W994" s="3"/>
      <c r="X994" s="3"/>
      <c r="Y994" s="3"/>
      <c r="Z994" s="3"/>
      <c r="AA994" s="3"/>
      <c r="AB994" s="3"/>
      <c r="AC994" s="3"/>
    </row>
    <row r="995" spans="1:29" ht="12.75">
      <c r="A995" s="3"/>
      <c r="B995" s="3"/>
      <c r="C995" s="3"/>
      <c r="D995" s="3"/>
      <c r="E995" s="3"/>
      <c r="F995" s="3"/>
      <c r="G995" s="3"/>
      <c r="H995" s="3"/>
      <c r="I995" s="3"/>
      <c r="J995" s="3"/>
      <c r="K995" s="4"/>
      <c r="L995" s="3"/>
      <c r="M995" s="3"/>
      <c r="N995" s="4"/>
      <c r="O995" s="3"/>
      <c r="P995" s="3"/>
      <c r="Q995" s="3"/>
      <c r="R995" s="3"/>
      <c r="S995" s="3"/>
      <c r="T995" s="3"/>
      <c r="U995" s="3"/>
      <c r="V995" s="3"/>
      <c r="W995" s="3"/>
      <c r="X995" s="3"/>
      <c r="Y995" s="3"/>
      <c r="Z995" s="3"/>
      <c r="AA995" s="3"/>
      <c r="AB995" s="3"/>
      <c r="AC995" s="3"/>
    </row>
    <row r="996" spans="1:29" ht="12.75">
      <c r="A996" s="3"/>
      <c r="B996" s="3"/>
      <c r="C996" s="3"/>
      <c r="D996" s="3"/>
      <c r="E996" s="3"/>
      <c r="F996" s="3"/>
      <c r="G996" s="3"/>
      <c r="H996" s="3"/>
      <c r="I996" s="3"/>
      <c r="J996" s="3"/>
      <c r="K996" s="4"/>
      <c r="L996" s="3"/>
      <c r="M996" s="3"/>
      <c r="N996" s="4"/>
      <c r="O996" s="3"/>
      <c r="P996" s="3"/>
      <c r="Q996" s="3"/>
      <c r="R996" s="3"/>
      <c r="S996" s="3"/>
      <c r="T996" s="3"/>
      <c r="U996" s="3"/>
      <c r="V996" s="3"/>
      <c r="W996" s="3"/>
      <c r="X996" s="3"/>
      <c r="Y996" s="3"/>
      <c r="Z996" s="3"/>
      <c r="AA996" s="3"/>
      <c r="AB996" s="3"/>
      <c r="AC996" s="3"/>
    </row>
    <row r="997" spans="1:29" ht="12.75">
      <c r="A997" s="3"/>
      <c r="B997" s="3"/>
      <c r="C997" s="3"/>
      <c r="D997" s="3"/>
      <c r="E997" s="3"/>
      <c r="F997" s="3"/>
      <c r="G997" s="3"/>
      <c r="H997" s="3"/>
      <c r="I997" s="3"/>
      <c r="J997" s="3"/>
      <c r="K997" s="4"/>
      <c r="L997" s="3"/>
      <c r="M997" s="3"/>
      <c r="N997" s="4"/>
      <c r="O997" s="3"/>
      <c r="P997" s="3"/>
      <c r="Q997" s="3"/>
      <c r="R997" s="3"/>
      <c r="S997" s="3"/>
      <c r="T997" s="3"/>
      <c r="U997" s="3"/>
      <c r="V997" s="3"/>
      <c r="W997" s="3"/>
      <c r="X997" s="3"/>
      <c r="Y997" s="3"/>
      <c r="Z997" s="3"/>
      <c r="AA997" s="3"/>
      <c r="AB997" s="3"/>
      <c r="AC997" s="3"/>
    </row>
    <row r="998" spans="1:29" ht="12.75">
      <c r="A998" s="3"/>
      <c r="B998" s="3"/>
      <c r="C998" s="3"/>
      <c r="D998" s="3"/>
      <c r="E998" s="3"/>
      <c r="F998" s="3"/>
      <c r="G998" s="3"/>
      <c r="H998" s="3"/>
      <c r="I998" s="3"/>
      <c r="J998" s="3"/>
      <c r="K998" s="4"/>
      <c r="L998" s="3"/>
      <c r="M998" s="3"/>
      <c r="N998" s="4"/>
      <c r="O998" s="3"/>
      <c r="P998" s="3"/>
      <c r="Q998" s="3"/>
      <c r="R998" s="3"/>
      <c r="S998" s="3"/>
      <c r="T998" s="3"/>
      <c r="U998" s="3"/>
      <c r="V998" s="3"/>
      <c r="W998" s="3"/>
      <c r="X998" s="3"/>
      <c r="Y998" s="3"/>
      <c r="Z998" s="3"/>
      <c r="AA998" s="3"/>
      <c r="AB998" s="3"/>
      <c r="AC998" s="3"/>
    </row>
    <row r="999" spans="1:29" ht="12.75">
      <c r="A999" s="3"/>
      <c r="B999" s="3"/>
      <c r="C999" s="3"/>
      <c r="D999" s="3"/>
      <c r="E999" s="3"/>
      <c r="F999" s="3"/>
      <c r="G999" s="3"/>
      <c r="H999" s="3"/>
      <c r="I999" s="3"/>
      <c r="J999" s="3"/>
      <c r="K999" s="4"/>
      <c r="L999" s="3"/>
      <c r="M999" s="3"/>
      <c r="N999" s="4"/>
      <c r="O999" s="3"/>
      <c r="P999" s="3"/>
      <c r="Q999" s="3"/>
      <c r="R999" s="3"/>
      <c r="S999" s="3"/>
      <c r="T999" s="3"/>
      <c r="U999" s="3"/>
      <c r="V999" s="3"/>
      <c r="W999" s="3"/>
      <c r="X999" s="3"/>
      <c r="Y999" s="3"/>
      <c r="Z999" s="3"/>
      <c r="AA999" s="3"/>
      <c r="AB999" s="3"/>
      <c r="AC999" s="3"/>
    </row>
    <row r="1000" spans="1:29" ht="12.75">
      <c r="A1000" s="3"/>
      <c r="B1000" s="3"/>
      <c r="C1000" s="3"/>
      <c r="D1000" s="3"/>
      <c r="E1000" s="3"/>
      <c r="F1000" s="3"/>
      <c r="G1000" s="3"/>
      <c r="H1000" s="3"/>
      <c r="I1000" s="3"/>
      <c r="J1000" s="3"/>
      <c r="K1000" s="4"/>
      <c r="L1000" s="3"/>
      <c r="M1000" s="3"/>
      <c r="N1000" s="4"/>
      <c r="O1000" s="3"/>
      <c r="P1000" s="3"/>
      <c r="Q1000" s="3"/>
      <c r="R1000" s="3"/>
      <c r="S1000" s="3"/>
      <c r="T1000" s="3"/>
      <c r="U1000" s="3"/>
      <c r="V1000" s="3"/>
      <c r="W1000" s="3"/>
      <c r="X1000" s="3"/>
      <c r="Y1000" s="3"/>
      <c r="Z1000" s="3"/>
      <c r="AA1000" s="3"/>
      <c r="AB1000" s="3"/>
      <c r="AC1000" s="3"/>
    </row>
    <row r="1001" spans="1:29" ht="12.75">
      <c r="A1001" s="3"/>
      <c r="B1001" s="3"/>
      <c r="C1001" s="3"/>
      <c r="D1001" s="3"/>
      <c r="E1001" s="3"/>
      <c r="F1001" s="3"/>
      <c r="G1001" s="3"/>
      <c r="H1001" s="3"/>
      <c r="I1001" s="3"/>
      <c r="J1001" s="3"/>
      <c r="K1001" s="4"/>
      <c r="L1001" s="3"/>
      <c r="M1001" s="3"/>
      <c r="N1001" s="4"/>
      <c r="O1001" s="3"/>
      <c r="P1001" s="3"/>
      <c r="Q1001" s="3"/>
      <c r="R1001" s="3"/>
      <c r="S1001" s="3"/>
      <c r="T1001" s="3"/>
      <c r="U1001" s="3"/>
      <c r="V1001" s="3"/>
      <c r="W1001" s="3"/>
      <c r="X1001" s="3"/>
      <c r="Y1001" s="3"/>
      <c r="Z1001" s="3"/>
      <c r="AA1001" s="3"/>
      <c r="AB1001" s="3"/>
      <c r="AC1001" s="3"/>
    </row>
    <row r="1002" spans="1:29" ht="12.75">
      <c r="A1002" s="3"/>
      <c r="B1002" s="3"/>
      <c r="C1002" s="3"/>
      <c r="D1002" s="3"/>
      <c r="E1002" s="3"/>
      <c r="F1002" s="3"/>
      <c r="G1002" s="3"/>
      <c r="H1002" s="3"/>
      <c r="I1002" s="3"/>
      <c r="J1002" s="3"/>
      <c r="K1002" s="4"/>
      <c r="L1002" s="3"/>
      <c r="M1002" s="3"/>
      <c r="N1002" s="4"/>
      <c r="O1002" s="3"/>
      <c r="P1002" s="3"/>
      <c r="Q1002" s="3"/>
      <c r="R1002" s="3"/>
      <c r="S1002" s="3"/>
      <c r="T1002" s="3"/>
      <c r="U1002" s="3"/>
      <c r="V1002" s="3"/>
      <c r="W1002" s="3"/>
      <c r="X1002" s="3"/>
      <c r="Y1002" s="3"/>
      <c r="Z1002" s="3"/>
      <c r="AA1002" s="3"/>
      <c r="AB1002" s="3"/>
      <c r="AC1002" s="3"/>
    </row>
    <row r="1003" spans="1:29" ht="12.75">
      <c r="A1003" s="3"/>
      <c r="B1003" s="3"/>
      <c r="C1003" s="3"/>
      <c r="D1003" s="3"/>
      <c r="E1003" s="3"/>
      <c r="F1003" s="3"/>
      <c r="G1003" s="3"/>
      <c r="H1003" s="3"/>
      <c r="I1003" s="3"/>
      <c r="J1003" s="3"/>
      <c r="K1003" s="4"/>
      <c r="L1003" s="3"/>
      <c r="M1003" s="3"/>
      <c r="N1003" s="4"/>
      <c r="O1003" s="3"/>
      <c r="P1003" s="3"/>
      <c r="Q1003" s="3"/>
      <c r="R1003" s="3"/>
      <c r="S1003" s="3"/>
      <c r="T1003" s="3"/>
      <c r="U1003" s="3"/>
      <c r="V1003" s="3"/>
      <c r="W1003" s="3"/>
      <c r="X1003" s="3"/>
      <c r="Y1003" s="3"/>
      <c r="Z1003" s="3"/>
      <c r="AA1003" s="3"/>
      <c r="AB1003" s="3"/>
      <c r="AC1003" s="3"/>
    </row>
    <row r="1004" spans="1:29" ht="12.75">
      <c r="A1004" s="3"/>
      <c r="B1004" s="3"/>
      <c r="C1004" s="3"/>
      <c r="D1004" s="3"/>
      <c r="E1004" s="3"/>
      <c r="F1004" s="3"/>
      <c r="G1004" s="3"/>
      <c r="H1004" s="3"/>
      <c r="I1004" s="3"/>
      <c r="J1004" s="3"/>
      <c r="K1004" s="4"/>
      <c r="L1004" s="3"/>
      <c r="M1004" s="3"/>
      <c r="N1004" s="4"/>
      <c r="O1004" s="3"/>
      <c r="P1004" s="3"/>
      <c r="Q1004" s="3"/>
      <c r="R1004" s="3"/>
      <c r="S1004" s="3"/>
      <c r="T1004" s="3"/>
      <c r="U1004" s="3"/>
      <c r="V1004" s="3"/>
      <c r="W1004" s="3"/>
      <c r="X1004" s="3"/>
      <c r="Y1004" s="3"/>
      <c r="Z1004" s="3"/>
      <c r="AA1004" s="3"/>
      <c r="AB1004" s="3"/>
      <c r="AC1004" s="3"/>
    </row>
    <row r="1005" spans="1:29" ht="12.75">
      <c r="A1005" s="3"/>
      <c r="B1005" s="3"/>
      <c r="C1005" s="3"/>
      <c r="D1005" s="3"/>
      <c r="E1005" s="3"/>
      <c r="F1005" s="3"/>
      <c r="G1005" s="3"/>
      <c r="H1005" s="3"/>
      <c r="I1005" s="3"/>
      <c r="J1005" s="3"/>
      <c r="K1005" s="4"/>
      <c r="L1005" s="3"/>
      <c r="M1005" s="3"/>
      <c r="N1005" s="4"/>
      <c r="O1005" s="3"/>
      <c r="P1005" s="3"/>
      <c r="Q1005" s="3"/>
      <c r="R1005" s="3"/>
      <c r="S1005" s="3"/>
      <c r="T1005" s="3"/>
      <c r="U1005" s="3"/>
      <c r="V1005" s="3"/>
      <c r="W1005" s="3"/>
      <c r="X1005" s="3"/>
      <c r="Y1005" s="3"/>
      <c r="Z1005" s="3"/>
      <c r="AA1005" s="3"/>
      <c r="AB1005" s="3"/>
      <c r="AC1005" s="3"/>
    </row>
    <row r="1006" spans="1:29" ht="12.75">
      <c r="A1006" s="3"/>
      <c r="B1006" s="3"/>
      <c r="C1006" s="3"/>
      <c r="D1006" s="3"/>
      <c r="E1006" s="3"/>
      <c r="F1006" s="3"/>
      <c r="G1006" s="3"/>
      <c r="H1006" s="3"/>
      <c r="I1006" s="3"/>
      <c r="J1006" s="3"/>
      <c r="K1006" s="4"/>
      <c r="L1006" s="3"/>
      <c r="M1006" s="3"/>
      <c r="N1006" s="4"/>
      <c r="O1006" s="3"/>
      <c r="P1006" s="3"/>
      <c r="Q1006" s="3"/>
      <c r="R1006" s="3"/>
      <c r="S1006" s="3"/>
      <c r="T1006" s="3"/>
      <c r="U1006" s="3"/>
      <c r="V1006" s="3"/>
      <c r="W1006" s="3"/>
      <c r="X1006" s="3"/>
      <c r="Y1006" s="3"/>
      <c r="Z1006" s="3"/>
      <c r="AA1006" s="3"/>
      <c r="AB1006" s="3"/>
      <c r="AC1006" s="3"/>
    </row>
    <row r="1007" spans="1:29" ht="12.75">
      <c r="A1007" s="3"/>
      <c r="B1007" s="3"/>
      <c r="C1007" s="3"/>
      <c r="D1007" s="3"/>
      <c r="E1007" s="3"/>
      <c r="F1007" s="3"/>
      <c r="G1007" s="3"/>
      <c r="H1007" s="3"/>
      <c r="I1007" s="3"/>
      <c r="J1007" s="3"/>
      <c r="K1007" s="4"/>
      <c r="L1007" s="3"/>
      <c r="M1007" s="3"/>
      <c r="N1007" s="4"/>
      <c r="O1007" s="3"/>
      <c r="P1007" s="3"/>
      <c r="Q1007" s="3"/>
      <c r="R1007" s="3"/>
      <c r="S1007" s="3"/>
      <c r="T1007" s="3"/>
      <c r="U1007" s="3"/>
      <c r="V1007" s="3"/>
      <c r="W1007" s="3"/>
      <c r="X1007" s="3"/>
      <c r="Y1007" s="3"/>
      <c r="Z1007" s="3"/>
      <c r="AA1007" s="3"/>
      <c r="AB1007" s="3"/>
      <c r="AC1007" s="3"/>
    </row>
    <row r="1008" spans="1:29" ht="12.75">
      <c r="A1008" s="3"/>
      <c r="B1008" s="3"/>
      <c r="C1008" s="3"/>
      <c r="D1008" s="3"/>
      <c r="E1008" s="3"/>
      <c r="F1008" s="3"/>
      <c r="G1008" s="3"/>
      <c r="H1008" s="3"/>
      <c r="I1008" s="3"/>
      <c r="J1008" s="3"/>
      <c r="K1008" s="4"/>
      <c r="L1008" s="3"/>
      <c r="M1008" s="3"/>
      <c r="N1008" s="4"/>
      <c r="O1008" s="3"/>
      <c r="P1008" s="3"/>
      <c r="Q1008" s="3"/>
      <c r="R1008" s="3"/>
      <c r="S1008" s="3"/>
      <c r="T1008" s="3"/>
      <c r="U1008" s="3"/>
      <c r="V1008" s="3"/>
      <c r="W1008" s="3"/>
      <c r="X1008" s="3"/>
      <c r="Y1008" s="3"/>
      <c r="Z1008" s="3"/>
      <c r="AA1008" s="3"/>
      <c r="AB1008" s="3"/>
      <c r="AC1008" s="3"/>
    </row>
    <row r="1009" spans="1:29" ht="12.75">
      <c r="A1009" s="3"/>
      <c r="B1009" s="3"/>
      <c r="C1009" s="3"/>
      <c r="D1009" s="3"/>
      <c r="E1009" s="3"/>
      <c r="F1009" s="3"/>
      <c r="G1009" s="3"/>
      <c r="H1009" s="3"/>
      <c r="I1009" s="3"/>
      <c r="J1009" s="3"/>
      <c r="K1009" s="4"/>
      <c r="L1009" s="3"/>
      <c r="M1009" s="3"/>
      <c r="N1009" s="4"/>
      <c r="O1009" s="3"/>
      <c r="P1009" s="3"/>
      <c r="Q1009" s="3"/>
      <c r="R1009" s="3"/>
      <c r="S1009" s="3"/>
      <c r="T1009" s="3"/>
      <c r="U1009" s="3"/>
      <c r="V1009" s="3"/>
      <c r="W1009" s="3"/>
      <c r="X1009" s="3"/>
      <c r="Y1009" s="3"/>
      <c r="Z1009" s="3"/>
      <c r="AA1009" s="3"/>
      <c r="AB1009" s="3"/>
      <c r="AC1009" s="3"/>
    </row>
    <row r="1010" spans="1:29" ht="12.75">
      <c r="A1010" s="3"/>
      <c r="B1010" s="3"/>
      <c r="C1010" s="3"/>
      <c r="D1010" s="3"/>
      <c r="E1010" s="3"/>
      <c r="F1010" s="3"/>
      <c r="G1010" s="3"/>
      <c r="H1010" s="3"/>
      <c r="I1010" s="3"/>
      <c r="J1010" s="3"/>
      <c r="K1010" s="4"/>
      <c r="L1010" s="3"/>
      <c r="M1010" s="3"/>
      <c r="N1010" s="4"/>
      <c r="O1010" s="3"/>
      <c r="P1010" s="3"/>
      <c r="Q1010" s="3"/>
      <c r="R1010" s="3"/>
      <c r="S1010" s="3"/>
      <c r="T1010" s="3"/>
      <c r="U1010" s="3"/>
      <c r="V1010" s="3"/>
      <c r="W1010" s="3"/>
      <c r="X1010" s="3"/>
      <c r="Y1010" s="3"/>
      <c r="Z1010" s="3"/>
      <c r="AA1010" s="3"/>
      <c r="AB1010" s="3"/>
      <c r="AC1010" s="3"/>
    </row>
    <row r="1011" spans="1:29" ht="12.75">
      <c r="A1011" s="3"/>
      <c r="B1011" s="3"/>
      <c r="C1011" s="3"/>
      <c r="D1011" s="3"/>
      <c r="E1011" s="3"/>
      <c r="F1011" s="3"/>
      <c r="G1011" s="3"/>
      <c r="H1011" s="3"/>
      <c r="I1011" s="3"/>
      <c r="J1011" s="3"/>
      <c r="K1011" s="4"/>
      <c r="L1011" s="3"/>
      <c r="M1011" s="3"/>
      <c r="N1011" s="4"/>
      <c r="O1011" s="3"/>
      <c r="P1011" s="3"/>
      <c r="Q1011" s="3"/>
      <c r="R1011" s="3"/>
      <c r="S1011" s="3"/>
      <c r="T1011" s="3"/>
      <c r="U1011" s="3"/>
      <c r="V1011" s="3"/>
      <c r="W1011" s="3"/>
      <c r="X1011" s="3"/>
      <c r="Y1011" s="3"/>
      <c r="Z1011" s="3"/>
      <c r="AA1011" s="3"/>
      <c r="AB1011" s="3"/>
      <c r="AC1011" s="3"/>
    </row>
    <row r="1012" spans="1:29" ht="12.75">
      <c r="A1012" s="3"/>
      <c r="B1012" s="3"/>
      <c r="C1012" s="3"/>
      <c r="D1012" s="3"/>
      <c r="E1012" s="3"/>
      <c r="F1012" s="3"/>
      <c r="G1012" s="3"/>
      <c r="H1012" s="3"/>
      <c r="I1012" s="3"/>
      <c r="J1012" s="3"/>
      <c r="K1012" s="4"/>
      <c r="L1012" s="3"/>
      <c r="M1012" s="3"/>
      <c r="N1012" s="4"/>
      <c r="O1012" s="3"/>
      <c r="P1012" s="3"/>
      <c r="Q1012" s="3"/>
      <c r="R1012" s="3"/>
      <c r="S1012" s="3"/>
      <c r="T1012" s="3"/>
      <c r="U1012" s="3"/>
      <c r="V1012" s="3"/>
      <c r="W1012" s="3"/>
      <c r="X1012" s="3"/>
      <c r="Y1012" s="3"/>
      <c r="Z1012" s="3"/>
      <c r="AA1012" s="3"/>
      <c r="AB1012" s="3"/>
      <c r="AC1012" s="3"/>
    </row>
    <row r="1013" spans="1:29" ht="12.75">
      <c r="A1013" s="3"/>
      <c r="B1013" s="3"/>
      <c r="C1013" s="3"/>
      <c r="D1013" s="3"/>
      <c r="E1013" s="3"/>
      <c r="F1013" s="3"/>
      <c r="G1013" s="3"/>
      <c r="H1013" s="3"/>
      <c r="I1013" s="3"/>
      <c r="J1013" s="3"/>
      <c r="K1013" s="4"/>
      <c r="L1013" s="3"/>
      <c r="M1013" s="3"/>
      <c r="N1013" s="4"/>
      <c r="O1013" s="3"/>
      <c r="P1013" s="3"/>
      <c r="Q1013" s="3"/>
      <c r="R1013" s="3"/>
      <c r="S1013" s="3"/>
      <c r="T1013" s="3"/>
      <c r="U1013" s="3"/>
      <c r="V1013" s="3"/>
      <c r="W1013" s="3"/>
      <c r="X1013" s="3"/>
      <c r="Y1013" s="3"/>
      <c r="Z1013" s="3"/>
      <c r="AA1013" s="3"/>
      <c r="AB1013" s="3"/>
      <c r="AC1013" s="3"/>
    </row>
    <row r="1014" spans="1:29" ht="12.75">
      <c r="A1014" s="3"/>
      <c r="B1014" s="3"/>
      <c r="C1014" s="3"/>
      <c r="D1014" s="3"/>
      <c r="E1014" s="3"/>
      <c r="F1014" s="3"/>
      <c r="G1014" s="3"/>
      <c r="H1014" s="3"/>
      <c r="I1014" s="3"/>
      <c r="J1014" s="3"/>
      <c r="K1014" s="4"/>
      <c r="L1014" s="3"/>
      <c r="M1014" s="3"/>
      <c r="N1014" s="4"/>
      <c r="O1014" s="3"/>
      <c r="P1014" s="3"/>
      <c r="Q1014" s="3"/>
      <c r="R1014" s="3"/>
      <c r="S1014" s="3"/>
      <c r="T1014" s="3"/>
      <c r="U1014" s="3"/>
      <c r="V1014" s="3"/>
      <c r="W1014" s="3"/>
      <c r="X1014" s="3"/>
      <c r="Y1014" s="3"/>
      <c r="Z1014" s="3"/>
      <c r="AA1014" s="3"/>
      <c r="AB1014" s="3"/>
      <c r="AC1014" s="3"/>
    </row>
    <row r="1015" spans="1:29" ht="12.75">
      <c r="A1015" s="3"/>
      <c r="B1015" s="3"/>
      <c r="C1015" s="3"/>
      <c r="D1015" s="3"/>
      <c r="E1015" s="3"/>
      <c r="F1015" s="3"/>
      <c r="G1015" s="3"/>
      <c r="H1015" s="3"/>
      <c r="I1015" s="3"/>
      <c r="J1015" s="3"/>
      <c r="K1015" s="4"/>
      <c r="L1015" s="3"/>
      <c r="M1015" s="3"/>
      <c r="N1015" s="4"/>
      <c r="O1015" s="3"/>
      <c r="P1015" s="3"/>
      <c r="Q1015" s="3"/>
      <c r="R1015" s="3"/>
      <c r="S1015" s="3"/>
      <c r="T1015" s="3"/>
      <c r="U1015" s="3"/>
      <c r="V1015" s="3"/>
      <c r="W1015" s="3"/>
      <c r="X1015" s="3"/>
      <c r="Y1015" s="3"/>
      <c r="Z1015" s="3"/>
      <c r="AA1015" s="3"/>
      <c r="AB1015" s="3"/>
      <c r="AC1015" s="3"/>
    </row>
    <row r="1016" spans="1:29" ht="12.75">
      <c r="A1016" s="3"/>
      <c r="B1016" s="3"/>
      <c r="C1016" s="3"/>
      <c r="D1016" s="3"/>
      <c r="E1016" s="3"/>
      <c r="F1016" s="3"/>
      <c r="G1016" s="3"/>
      <c r="H1016" s="3"/>
      <c r="I1016" s="3"/>
      <c r="J1016" s="3"/>
      <c r="K1016" s="4"/>
      <c r="L1016" s="3"/>
      <c r="M1016" s="3"/>
      <c r="N1016" s="4"/>
      <c r="O1016" s="3"/>
      <c r="P1016" s="3"/>
      <c r="Q1016" s="3"/>
      <c r="R1016" s="3"/>
      <c r="S1016" s="3"/>
      <c r="T1016" s="3"/>
      <c r="U1016" s="3"/>
      <c r="V1016" s="3"/>
      <c r="W1016" s="3"/>
      <c r="X1016" s="3"/>
      <c r="Y1016" s="3"/>
      <c r="Z1016" s="3"/>
      <c r="AA1016" s="3"/>
      <c r="AB1016" s="3"/>
      <c r="AC1016" s="3"/>
    </row>
    <row r="1017" spans="1:29" ht="12.75">
      <c r="A1017" s="3"/>
      <c r="B1017" s="3"/>
      <c r="C1017" s="3"/>
      <c r="D1017" s="3"/>
      <c r="E1017" s="3"/>
      <c r="F1017" s="3"/>
      <c r="G1017" s="3"/>
      <c r="H1017" s="3"/>
      <c r="I1017" s="3"/>
      <c r="J1017" s="3"/>
      <c r="K1017" s="4"/>
      <c r="L1017" s="3"/>
      <c r="M1017" s="3"/>
      <c r="N1017" s="4"/>
      <c r="O1017" s="3"/>
      <c r="P1017" s="3"/>
      <c r="Q1017" s="3"/>
      <c r="R1017" s="3"/>
      <c r="S1017" s="3"/>
      <c r="T1017" s="3"/>
      <c r="U1017" s="3"/>
      <c r="V1017" s="3"/>
      <c r="W1017" s="3"/>
      <c r="X1017" s="3"/>
      <c r="Y1017" s="3"/>
      <c r="Z1017" s="3"/>
      <c r="AA1017" s="3"/>
      <c r="AB1017" s="3"/>
      <c r="AC1017" s="3"/>
    </row>
    <row r="1018" spans="1:29" ht="12.75">
      <c r="A1018" s="3"/>
      <c r="B1018" s="3"/>
      <c r="C1018" s="3"/>
      <c r="D1018" s="3"/>
      <c r="E1018" s="3"/>
      <c r="F1018" s="3"/>
      <c r="G1018" s="3"/>
      <c r="H1018" s="3"/>
      <c r="I1018" s="3"/>
      <c r="J1018" s="3"/>
      <c r="K1018" s="4"/>
      <c r="L1018" s="3"/>
      <c r="M1018" s="3"/>
      <c r="N1018" s="4"/>
      <c r="O1018" s="3"/>
      <c r="P1018" s="3"/>
      <c r="Q1018" s="3"/>
      <c r="R1018" s="3"/>
      <c r="S1018" s="3"/>
      <c r="T1018" s="3"/>
      <c r="U1018" s="3"/>
      <c r="V1018" s="3"/>
      <c r="W1018" s="3"/>
      <c r="X1018" s="3"/>
      <c r="Y1018" s="3"/>
      <c r="Z1018" s="3"/>
      <c r="AA1018" s="3"/>
      <c r="AB1018" s="3"/>
      <c r="AC1018" s="3"/>
    </row>
    <row r="1019" spans="1:29" ht="12.75">
      <c r="A1019" s="3"/>
      <c r="B1019" s="3"/>
      <c r="C1019" s="3"/>
      <c r="D1019" s="3"/>
      <c r="E1019" s="3"/>
      <c r="F1019" s="3"/>
      <c r="G1019" s="3"/>
      <c r="H1019" s="3"/>
      <c r="I1019" s="3"/>
      <c r="J1019" s="3"/>
      <c r="K1019" s="4"/>
      <c r="L1019" s="3"/>
      <c r="M1019" s="3"/>
      <c r="N1019" s="4"/>
      <c r="O1019" s="3"/>
      <c r="P1019" s="3"/>
      <c r="Q1019" s="3"/>
      <c r="R1019" s="3"/>
      <c r="S1019" s="3"/>
      <c r="T1019" s="3"/>
      <c r="U1019" s="3"/>
      <c r="V1019" s="3"/>
      <c r="W1019" s="3"/>
      <c r="X1019" s="3"/>
      <c r="Y1019" s="3"/>
      <c r="Z1019" s="3"/>
      <c r="AA1019" s="3"/>
      <c r="AB1019" s="3"/>
      <c r="AC1019" s="3"/>
    </row>
    <row r="1020" spans="1:29" ht="12.75">
      <c r="A1020" s="3"/>
      <c r="B1020" s="3"/>
      <c r="C1020" s="3"/>
      <c r="D1020" s="3"/>
      <c r="E1020" s="3"/>
      <c r="F1020" s="3"/>
      <c r="G1020" s="3"/>
      <c r="H1020" s="3"/>
      <c r="I1020" s="3"/>
      <c r="J1020" s="3"/>
      <c r="K1020" s="4"/>
      <c r="L1020" s="3"/>
      <c r="M1020" s="3"/>
      <c r="N1020" s="4"/>
      <c r="O1020" s="3"/>
      <c r="P1020" s="3"/>
      <c r="Q1020" s="3"/>
      <c r="R1020" s="3"/>
      <c r="S1020" s="3"/>
      <c r="T1020" s="3"/>
      <c r="U1020" s="3"/>
      <c r="V1020" s="3"/>
      <c r="W1020" s="3"/>
      <c r="X1020" s="3"/>
      <c r="Y1020" s="3"/>
      <c r="Z1020" s="3"/>
      <c r="AA1020" s="3"/>
      <c r="AB1020" s="3"/>
      <c r="AC1020" s="3"/>
    </row>
    <row r="1021" spans="1:29" ht="12.75">
      <c r="A1021" s="3"/>
      <c r="B1021" s="3"/>
      <c r="C1021" s="3"/>
      <c r="D1021" s="3"/>
      <c r="E1021" s="3"/>
      <c r="F1021" s="3"/>
      <c r="G1021" s="3"/>
      <c r="H1021" s="3"/>
      <c r="I1021" s="3"/>
      <c r="J1021" s="3"/>
      <c r="K1021" s="4"/>
      <c r="L1021" s="3"/>
      <c r="M1021" s="3"/>
      <c r="N1021" s="4"/>
      <c r="O1021" s="3"/>
      <c r="P1021" s="3"/>
      <c r="Q1021" s="3"/>
      <c r="R1021" s="3"/>
      <c r="S1021" s="3"/>
      <c r="T1021" s="3"/>
      <c r="U1021" s="3"/>
      <c r="V1021" s="3"/>
      <c r="W1021" s="3"/>
      <c r="X1021" s="3"/>
      <c r="Y1021" s="3"/>
      <c r="Z1021" s="3"/>
      <c r="AA1021" s="3"/>
      <c r="AB1021" s="3"/>
      <c r="AC1021" s="3"/>
    </row>
    <row r="1022" spans="1:29" ht="12.75">
      <c r="A1022" s="3"/>
      <c r="B1022" s="3"/>
      <c r="C1022" s="3"/>
      <c r="D1022" s="3"/>
      <c r="E1022" s="3"/>
      <c r="F1022" s="3"/>
      <c r="G1022" s="3"/>
      <c r="H1022" s="3"/>
      <c r="I1022" s="3"/>
      <c r="J1022" s="3"/>
      <c r="K1022" s="4"/>
      <c r="L1022" s="3"/>
      <c r="M1022" s="3"/>
      <c r="N1022" s="4"/>
      <c r="O1022" s="3"/>
      <c r="P1022" s="3"/>
      <c r="Q1022" s="3"/>
      <c r="R1022" s="3"/>
      <c r="S1022" s="3"/>
      <c r="T1022" s="3"/>
      <c r="U1022" s="3"/>
      <c r="V1022" s="3"/>
      <c r="W1022" s="3"/>
      <c r="X1022" s="3"/>
      <c r="Y1022" s="3"/>
      <c r="Z1022" s="3"/>
      <c r="AA1022" s="3"/>
      <c r="AB1022" s="3"/>
      <c r="AC1022" s="3"/>
    </row>
    <row r="1023" spans="1:29" ht="12.75">
      <c r="A1023" s="3"/>
      <c r="B1023" s="3"/>
      <c r="C1023" s="3"/>
      <c r="D1023" s="3"/>
      <c r="E1023" s="3"/>
      <c r="F1023" s="3"/>
      <c r="G1023" s="3"/>
      <c r="H1023" s="3"/>
      <c r="I1023" s="3"/>
      <c r="J1023" s="3"/>
      <c r="K1023" s="4"/>
      <c r="L1023" s="3"/>
      <c r="M1023" s="3"/>
      <c r="N1023" s="4"/>
      <c r="O1023" s="3"/>
      <c r="P1023" s="3"/>
      <c r="Q1023" s="3"/>
      <c r="R1023" s="3"/>
      <c r="S1023" s="3"/>
      <c r="T1023" s="3"/>
      <c r="U1023" s="3"/>
      <c r="V1023" s="3"/>
      <c r="W1023" s="3"/>
      <c r="X1023" s="3"/>
      <c r="Y1023" s="3"/>
      <c r="Z1023" s="3"/>
      <c r="AA1023" s="3"/>
      <c r="AB1023" s="3"/>
      <c r="AC1023" s="3"/>
    </row>
    <row r="1024" spans="1:29" ht="12.75">
      <c r="A1024" s="3"/>
      <c r="B1024" s="3"/>
      <c r="C1024" s="3"/>
      <c r="D1024" s="3"/>
      <c r="E1024" s="3"/>
      <c r="F1024" s="3"/>
      <c r="G1024" s="3"/>
      <c r="H1024" s="3"/>
      <c r="I1024" s="3"/>
      <c r="J1024" s="3"/>
      <c r="K1024" s="4"/>
      <c r="L1024" s="3"/>
      <c r="M1024" s="3"/>
      <c r="N1024" s="4"/>
      <c r="O1024" s="3"/>
      <c r="P1024" s="3"/>
      <c r="Q1024" s="3"/>
      <c r="R1024" s="3"/>
      <c r="S1024" s="3"/>
      <c r="T1024" s="3"/>
      <c r="U1024" s="3"/>
      <c r="V1024" s="3"/>
      <c r="W1024" s="3"/>
      <c r="X1024" s="3"/>
      <c r="Y1024" s="3"/>
      <c r="Z1024" s="3"/>
      <c r="AA1024" s="3"/>
      <c r="AB1024" s="3"/>
      <c r="AC1024" s="3"/>
    </row>
    <row r="1025" spans="1:29" ht="12.75">
      <c r="A1025" s="3"/>
      <c r="B1025" s="3"/>
      <c r="C1025" s="3"/>
      <c r="D1025" s="3"/>
      <c r="E1025" s="3"/>
      <c r="F1025" s="3"/>
      <c r="G1025" s="3"/>
      <c r="H1025" s="3"/>
      <c r="I1025" s="3"/>
      <c r="J1025" s="3"/>
      <c r="K1025" s="4"/>
      <c r="L1025" s="3"/>
      <c r="M1025" s="3"/>
      <c r="N1025" s="4"/>
      <c r="O1025" s="3"/>
      <c r="P1025" s="3"/>
      <c r="Q1025" s="3"/>
      <c r="R1025" s="3"/>
      <c r="S1025" s="3"/>
      <c r="T1025" s="3"/>
      <c r="U1025" s="3"/>
      <c r="V1025" s="3"/>
      <c r="W1025" s="3"/>
      <c r="X1025" s="3"/>
      <c r="Y1025" s="3"/>
      <c r="Z1025" s="3"/>
      <c r="AA1025" s="3"/>
      <c r="AB1025" s="3"/>
      <c r="AC1025" s="3"/>
    </row>
    <row r="1026" spans="1:29" ht="12.75">
      <c r="A1026" s="3"/>
      <c r="B1026" s="3"/>
      <c r="C1026" s="3"/>
      <c r="D1026" s="3"/>
      <c r="E1026" s="3"/>
      <c r="F1026" s="3"/>
      <c r="G1026" s="3"/>
      <c r="H1026" s="3"/>
      <c r="I1026" s="3"/>
      <c r="J1026" s="3"/>
      <c r="K1026" s="4"/>
      <c r="L1026" s="3"/>
      <c r="M1026" s="3"/>
      <c r="N1026" s="4"/>
      <c r="O1026" s="3"/>
      <c r="P1026" s="3"/>
      <c r="Q1026" s="3"/>
      <c r="R1026" s="3"/>
      <c r="S1026" s="3"/>
      <c r="T1026" s="3"/>
      <c r="U1026" s="3"/>
      <c r="V1026" s="3"/>
      <c r="W1026" s="3"/>
      <c r="X1026" s="3"/>
      <c r="Y1026" s="3"/>
      <c r="Z1026" s="3"/>
      <c r="AA1026" s="3"/>
      <c r="AB1026" s="3"/>
      <c r="AC1026" s="3"/>
    </row>
    <row r="1027" spans="1:29" ht="12.75">
      <c r="A1027" s="3"/>
      <c r="B1027" s="3"/>
      <c r="C1027" s="3"/>
      <c r="D1027" s="3"/>
      <c r="E1027" s="3"/>
      <c r="F1027" s="3"/>
      <c r="G1027" s="3"/>
      <c r="H1027" s="3"/>
      <c r="I1027" s="3"/>
      <c r="J1027" s="3"/>
      <c r="K1027" s="4"/>
      <c r="L1027" s="3"/>
      <c r="M1027" s="3"/>
      <c r="N1027" s="4"/>
      <c r="O1027" s="3"/>
      <c r="P1027" s="3"/>
      <c r="Q1027" s="3"/>
      <c r="R1027" s="3"/>
      <c r="S1027" s="3"/>
      <c r="T1027" s="3"/>
      <c r="U1027" s="3"/>
      <c r="V1027" s="3"/>
      <c r="W1027" s="3"/>
      <c r="X1027" s="3"/>
      <c r="Y1027" s="3"/>
      <c r="Z1027" s="3"/>
      <c r="AA1027" s="3"/>
      <c r="AB1027" s="3"/>
      <c r="AC1027" s="3"/>
    </row>
    <row r="1028" spans="1:29" ht="12.75">
      <c r="A1028" s="3"/>
      <c r="B1028" s="3"/>
      <c r="C1028" s="3"/>
      <c r="D1028" s="3"/>
      <c r="E1028" s="3"/>
      <c r="F1028" s="3"/>
      <c r="G1028" s="3"/>
      <c r="H1028" s="3"/>
      <c r="I1028" s="3"/>
      <c r="J1028" s="3"/>
      <c r="K1028" s="4"/>
      <c r="L1028" s="3"/>
      <c r="M1028" s="3"/>
      <c r="N1028" s="4"/>
      <c r="O1028" s="3"/>
      <c r="P1028" s="3"/>
      <c r="Q1028" s="3"/>
      <c r="R1028" s="3"/>
      <c r="S1028" s="3"/>
      <c r="T1028" s="3"/>
      <c r="U1028" s="3"/>
      <c r="V1028" s="3"/>
      <c r="W1028" s="3"/>
      <c r="X1028" s="3"/>
      <c r="Y1028" s="3"/>
      <c r="Z1028" s="3"/>
      <c r="AA1028" s="3"/>
      <c r="AB1028" s="3"/>
      <c r="AC1028" s="3"/>
    </row>
    <row r="1029" spans="1:29" ht="12.75">
      <c r="A1029" s="3"/>
      <c r="B1029" s="3"/>
      <c r="C1029" s="3"/>
      <c r="D1029" s="3"/>
      <c r="E1029" s="3"/>
      <c r="F1029" s="3"/>
      <c r="G1029" s="3"/>
      <c r="H1029" s="3"/>
      <c r="I1029" s="3"/>
      <c r="J1029" s="3"/>
      <c r="K1029" s="4"/>
      <c r="L1029" s="3"/>
      <c r="M1029" s="3"/>
      <c r="N1029" s="4"/>
      <c r="O1029" s="3"/>
      <c r="P1029" s="3"/>
      <c r="Q1029" s="3"/>
      <c r="R1029" s="3"/>
      <c r="S1029" s="3"/>
      <c r="T1029" s="3"/>
      <c r="U1029" s="3"/>
      <c r="V1029" s="3"/>
      <c r="W1029" s="3"/>
      <c r="X1029" s="3"/>
      <c r="Y1029" s="3"/>
      <c r="Z1029" s="3"/>
      <c r="AA1029" s="3"/>
      <c r="AB1029" s="3"/>
      <c r="AC1029" s="3"/>
    </row>
    <row r="1030" spans="1:29" ht="12.75">
      <c r="A1030" s="3"/>
      <c r="B1030" s="3"/>
      <c r="C1030" s="3"/>
      <c r="D1030" s="3"/>
      <c r="E1030" s="3"/>
      <c r="F1030" s="3"/>
      <c r="G1030" s="3"/>
      <c r="H1030" s="3"/>
      <c r="I1030" s="3"/>
      <c r="J1030" s="3"/>
      <c r="K1030" s="4"/>
      <c r="L1030" s="3"/>
      <c r="M1030" s="3"/>
      <c r="N1030" s="4"/>
      <c r="O1030" s="3"/>
      <c r="P1030" s="3"/>
      <c r="Q1030" s="3"/>
      <c r="R1030" s="3"/>
      <c r="S1030" s="3"/>
      <c r="T1030" s="3"/>
      <c r="U1030" s="3"/>
      <c r="V1030" s="3"/>
      <c r="W1030" s="3"/>
      <c r="X1030" s="3"/>
      <c r="Y1030" s="3"/>
      <c r="Z1030" s="3"/>
      <c r="AA1030" s="3"/>
      <c r="AB1030" s="3"/>
      <c r="AC1030" s="3"/>
    </row>
    <row r="1031" spans="1:29" ht="12.75">
      <c r="A1031" s="3"/>
      <c r="B1031" s="3"/>
      <c r="C1031" s="3"/>
      <c r="D1031" s="3"/>
      <c r="E1031" s="3"/>
      <c r="F1031" s="3"/>
      <c r="G1031" s="3"/>
      <c r="H1031" s="3"/>
      <c r="I1031" s="3"/>
      <c r="J1031" s="3"/>
      <c r="K1031" s="4"/>
      <c r="L1031" s="3"/>
      <c r="M1031" s="3"/>
      <c r="N1031" s="4"/>
      <c r="O1031" s="3"/>
      <c r="P1031" s="3"/>
      <c r="Q1031" s="3"/>
      <c r="R1031" s="3"/>
      <c r="S1031" s="3"/>
      <c r="T1031" s="3"/>
      <c r="U1031" s="3"/>
      <c r="V1031" s="3"/>
      <c r="W1031" s="3"/>
      <c r="X1031" s="3"/>
      <c r="Y1031" s="3"/>
      <c r="Z1031" s="3"/>
      <c r="AA1031" s="3"/>
      <c r="AB1031" s="3"/>
      <c r="AC1031" s="3"/>
    </row>
    <row r="1032" spans="1:29" ht="12.75">
      <c r="A1032" s="3"/>
      <c r="B1032" s="3"/>
      <c r="C1032" s="3"/>
      <c r="D1032" s="3"/>
      <c r="E1032" s="3"/>
      <c r="F1032" s="3"/>
      <c r="G1032" s="3"/>
      <c r="H1032" s="3"/>
      <c r="I1032" s="3"/>
      <c r="J1032" s="3"/>
      <c r="K1032" s="4"/>
      <c r="L1032" s="3"/>
      <c r="M1032" s="3"/>
      <c r="N1032" s="4"/>
      <c r="O1032" s="3"/>
      <c r="P1032" s="3"/>
      <c r="Q1032" s="3"/>
      <c r="R1032" s="3"/>
      <c r="S1032" s="3"/>
      <c r="T1032" s="3"/>
      <c r="U1032" s="3"/>
      <c r="V1032" s="3"/>
      <c r="W1032" s="3"/>
      <c r="X1032" s="3"/>
      <c r="Y1032" s="3"/>
      <c r="Z1032" s="3"/>
      <c r="AA1032" s="3"/>
      <c r="AB1032" s="3"/>
      <c r="AC1032" s="3"/>
    </row>
    <row r="1033" spans="1:29" ht="12.75">
      <c r="A1033" s="3"/>
      <c r="B1033" s="3"/>
      <c r="C1033" s="3"/>
      <c r="D1033" s="3"/>
      <c r="E1033" s="3"/>
      <c r="F1033" s="3"/>
      <c r="G1033" s="3"/>
      <c r="H1033" s="3"/>
      <c r="I1033" s="3"/>
      <c r="J1033" s="3"/>
      <c r="K1033" s="4"/>
      <c r="L1033" s="3"/>
      <c r="M1033" s="3"/>
      <c r="N1033" s="4"/>
      <c r="O1033" s="3"/>
      <c r="P1033" s="3"/>
      <c r="Q1033" s="3"/>
      <c r="R1033" s="3"/>
      <c r="S1033" s="3"/>
      <c r="T1033" s="3"/>
      <c r="U1033" s="3"/>
      <c r="V1033" s="3"/>
      <c r="W1033" s="3"/>
      <c r="X1033" s="3"/>
      <c r="Y1033" s="3"/>
      <c r="Z1033" s="3"/>
      <c r="AA1033" s="3"/>
      <c r="AB1033" s="3"/>
      <c r="AC1033" s="3"/>
    </row>
    <row r="1034" spans="1:29" ht="12.75">
      <c r="A1034" s="3"/>
      <c r="B1034" s="3"/>
      <c r="C1034" s="3"/>
      <c r="D1034" s="3"/>
      <c r="E1034" s="3"/>
      <c r="F1034" s="3"/>
      <c r="G1034" s="3"/>
      <c r="H1034" s="3"/>
      <c r="I1034" s="3"/>
      <c r="J1034" s="3"/>
      <c r="K1034" s="4"/>
      <c r="L1034" s="3"/>
      <c r="M1034" s="3"/>
      <c r="N1034" s="4"/>
      <c r="O1034" s="3"/>
      <c r="P1034" s="3"/>
      <c r="Q1034" s="3"/>
      <c r="R1034" s="3"/>
      <c r="S1034" s="3"/>
      <c r="T1034" s="3"/>
      <c r="U1034" s="3"/>
      <c r="V1034" s="3"/>
      <c r="W1034" s="3"/>
      <c r="X1034" s="3"/>
      <c r="Y1034" s="3"/>
      <c r="Z1034" s="3"/>
      <c r="AA1034" s="3"/>
      <c r="AB1034" s="3"/>
      <c r="AC1034" s="3"/>
    </row>
    <row r="1035" spans="1:29" ht="12.75">
      <c r="A1035" s="3"/>
      <c r="B1035" s="3"/>
      <c r="C1035" s="3"/>
      <c r="D1035" s="3"/>
      <c r="E1035" s="3"/>
      <c r="F1035" s="3"/>
      <c r="G1035" s="3"/>
      <c r="H1035" s="3"/>
      <c r="I1035" s="3"/>
      <c r="J1035" s="3"/>
      <c r="K1035" s="4"/>
      <c r="L1035" s="3"/>
      <c r="M1035" s="3"/>
      <c r="N1035" s="4"/>
      <c r="O1035" s="3"/>
      <c r="P1035" s="3"/>
      <c r="Q1035" s="3"/>
      <c r="R1035" s="3"/>
      <c r="S1035" s="3"/>
      <c r="T1035" s="3"/>
      <c r="U1035" s="3"/>
      <c r="V1035" s="3"/>
      <c r="W1035" s="3"/>
      <c r="X1035" s="3"/>
      <c r="Y1035" s="3"/>
      <c r="Z1035" s="3"/>
      <c r="AA1035" s="3"/>
      <c r="AB1035" s="3"/>
      <c r="AC1035" s="3"/>
    </row>
    <row r="1036" spans="1:29" ht="12.75">
      <c r="A1036" s="3"/>
      <c r="B1036" s="3"/>
      <c r="C1036" s="3"/>
      <c r="D1036" s="3"/>
      <c r="E1036" s="3"/>
      <c r="F1036" s="3"/>
      <c r="G1036" s="3"/>
      <c r="H1036" s="3"/>
      <c r="I1036" s="3"/>
      <c r="J1036" s="3"/>
      <c r="K1036" s="4"/>
      <c r="L1036" s="3"/>
      <c r="M1036" s="3"/>
      <c r="N1036" s="4"/>
      <c r="O1036" s="3"/>
      <c r="P1036" s="3"/>
      <c r="Q1036" s="3"/>
      <c r="R1036" s="3"/>
      <c r="S1036" s="3"/>
      <c r="T1036" s="3"/>
      <c r="U1036" s="3"/>
      <c r="V1036" s="3"/>
      <c r="W1036" s="3"/>
      <c r="X1036" s="3"/>
      <c r="Y1036" s="3"/>
      <c r="Z1036" s="3"/>
      <c r="AA1036" s="3"/>
      <c r="AB1036" s="3"/>
      <c r="AC1036" s="3"/>
    </row>
    <row r="1037" spans="1:29" ht="12.75">
      <c r="A1037" s="3"/>
      <c r="B1037" s="3"/>
      <c r="C1037" s="3"/>
      <c r="D1037" s="3"/>
      <c r="E1037" s="3"/>
      <c r="F1037" s="3"/>
      <c r="G1037" s="3"/>
      <c r="H1037" s="3"/>
      <c r="I1037" s="3"/>
      <c r="J1037" s="3"/>
      <c r="K1037" s="4"/>
      <c r="L1037" s="3"/>
      <c r="M1037" s="3"/>
      <c r="N1037" s="4"/>
      <c r="O1037" s="3"/>
      <c r="P1037" s="3"/>
      <c r="Q1037" s="3"/>
      <c r="R1037" s="3"/>
      <c r="S1037" s="3"/>
      <c r="T1037" s="3"/>
      <c r="U1037" s="3"/>
      <c r="V1037" s="3"/>
      <c r="W1037" s="3"/>
      <c r="X1037" s="3"/>
      <c r="Y1037" s="3"/>
      <c r="Z1037" s="3"/>
      <c r="AA1037" s="3"/>
      <c r="AB1037" s="3"/>
      <c r="AC1037" s="3"/>
    </row>
    <row r="1038" spans="1:29" ht="12.75">
      <c r="A1038" s="3"/>
      <c r="B1038" s="3"/>
      <c r="C1038" s="3"/>
      <c r="D1038" s="3"/>
      <c r="E1038" s="3"/>
      <c r="F1038" s="3"/>
      <c r="G1038" s="3"/>
      <c r="H1038" s="3"/>
      <c r="I1038" s="3"/>
      <c r="J1038" s="3"/>
      <c r="K1038" s="4"/>
      <c r="L1038" s="3"/>
      <c r="M1038" s="3"/>
      <c r="N1038" s="4"/>
      <c r="O1038" s="3"/>
      <c r="P1038" s="3"/>
      <c r="Q1038" s="3"/>
      <c r="R1038" s="3"/>
      <c r="S1038" s="3"/>
      <c r="T1038" s="3"/>
      <c r="U1038" s="3"/>
      <c r="V1038" s="3"/>
      <c r="W1038" s="3"/>
      <c r="X1038" s="3"/>
      <c r="Y1038" s="3"/>
      <c r="Z1038" s="3"/>
      <c r="AA1038" s="3"/>
      <c r="AB1038" s="3"/>
      <c r="AC1038" s="3"/>
    </row>
    <row r="1039" spans="1:29" ht="12.75">
      <c r="A1039" s="3"/>
      <c r="B1039" s="3"/>
      <c r="C1039" s="3"/>
      <c r="D1039" s="3"/>
      <c r="E1039" s="3"/>
      <c r="F1039" s="3"/>
      <c r="G1039" s="3"/>
      <c r="H1039" s="3"/>
      <c r="I1039" s="3"/>
      <c r="J1039" s="3"/>
      <c r="K1039" s="4"/>
      <c r="L1039" s="3"/>
      <c r="M1039" s="3"/>
      <c r="N1039" s="4"/>
      <c r="O1039" s="3"/>
      <c r="P1039" s="3"/>
      <c r="Q1039" s="3"/>
      <c r="R1039" s="3"/>
      <c r="S1039" s="3"/>
      <c r="T1039" s="3"/>
      <c r="U1039" s="3"/>
      <c r="V1039" s="3"/>
      <c r="W1039" s="3"/>
      <c r="X1039" s="3"/>
      <c r="Y1039" s="3"/>
      <c r="Z1039" s="3"/>
      <c r="AA1039" s="3"/>
      <c r="AB1039" s="3"/>
      <c r="AC1039" s="3"/>
    </row>
    <row r="1040" spans="1:29" ht="12.75">
      <c r="A1040" s="3"/>
      <c r="B1040" s="3"/>
      <c r="C1040" s="3"/>
      <c r="D1040" s="3"/>
      <c r="E1040" s="3"/>
      <c r="F1040" s="3"/>
      <c r="G1040" s="3"/>
      <c r="H1040" s="3"/>
      <c r="I1040" s="3"/>
      <c r="J1040" s="3"/>
      <c r="K1040" s="4"/>
      <c r="L1040" s="3"/>
      <c r="M1040" s="3"/>
      <c r="N1040" s="4"/>
      <c r="O1040" s="3"/>
      <c r="P1040" s="3"/>
      <c r="Q1040" s="3"/>
      <c r="R1040" s="3"/>
      <c r="S1040" s="3"/>
      <c r="T1040" s="3"/>
      <c r="U1040" s="3"/>
      <c r="V1040" s="3"/>
      <c r="W1040" s="3"/>
      <c r="X1040" s="3"/>
      <c r="Y1040" s="3"/>
      <c r="Z1040" s="3"/>
      <c r="AA1040" s="3"/>
      <c r="AB1040" s="3"/>
      <c r="AC1040" s="3"/>
    </row>
    <row r="1041" spans="1:29" ht="12.75">
      <c r="A1041" s="3"/>
      <c r="B1041" s="3"/>
      <c r="C1041" s="3"/>
      <c r="D1041" s="3"/>
      <c r="E1041" s="3"/>
      <c r="F1041" s="3"/>
      <c r="G1041" s="3"/>
      <c r="H1041" s="3"/>
      <c r="I1041" s="3"/>
      <c r="J1041" s="3"/>
      <c r="K1041" s="4"/>
      <c r="L1041" s="3"/>
      <c r="M1041" s="3"/>
      <c r="N1041" s="4"/>
      <c r="O1041" s="3"/>
      <c r="P1041" s="3"/>
      <c r="Q1041" s="3"/>
      <c r="R1041" s="3"/>
      <c r="S1041" s="3"/>
      <c r="T1041" s="3"/>
      <c r="U1041" s="3"/>
      <c r="V1041" s="3"/>
      <c r="W1041" s="3"/>
      <c r="X1041" s="3"/>
      <c r="Y1041" s="3"/>
      <c r="Z1041" s="3"/>
      <c r="AA1041" s="3"/>
      <c r="AB1041" s="3"/>
      <c r="AC1041" s="3"/>
    </row>
    <row r="1042" spans="1:29" ht="12.75">
      <c r="A1042" s="3"/>
      <c r="B1042" s="3"/>
      <c r="C1042" s="3"/>
      <c r="D1042" s="3"/>
      <c r="E1042" s="3"/>
      <c r="F1042" s="3"/>
      <c r="G1042" s="3"/>
      <c r="H1042" s="3"/>
      <c r="I1042" s="3"/>
      <c r="J1042" s="3"/>
      <c r="K1042" s="4"/>
      <c r="L1042" s="3"/>
      <c r="M1042" s="3"/>
      <c r="N1042" s="4"/>
      <c r="O1042" s="3"/>
      <c r="P1042" s="3"/>
      <c r="Q1042" s="3"/>
      <c r="R1042" s="3"/>
      <c r="S1042" s="3"/>
      <c r="T1042" s="3"/>
      <c r="U1042" s="3"/>
      <c r="V1042" s="3"/>
      <c r="W1042" s="3"/>
      <c r="X1042" s="3"/>
      <c r="Y1042" s="3"/>
      <c r="Z1042" s="3"/>
      <c r="AA1042" s="3"/>
      <c r="AB1042" s="3"/>
      <c r="AC1042" s="3"/>
    </row>
    <row r="1043" spans="1:29" ht="12.75">
      <c r="A1043" s="3"/>
      <c r="B1043" s="3"/>
      <c r="C1043" s="3"/>
      <c r="D1043" s="3"/>
      <c r="E1043" s="3"/>
      <c r="F1043" s="3"/>
      <c r="G1043" s="3"/>
      <c r="H1043" s="3"/>
      <c r="I1043" s="3"/>
      <c r="J1043" s="3"/>
      <c r="K1043" s="4"/>
      <c r="L1043" s="3"/>
      <c r="M1043" s="3"/>
      <c r="N1043" s="4"/>
      <c r="O1043" s="3"/>
      <c r="P1043" s="3"/>
      <c r="Q1043" s="3"/>
      <c r="R1043" s="3"/>
      <c r="S1043" s="3"/>
      <c r="T1043" s="3"/>
      <c r="U1043" s="3"/>
      <c r="V1043" s="3"/>
      <c r="W1043" s="3"/>
      <c r="X1043" s="3"/>
      <c r="Y1043" s="3"/>
      <c r="Z1043" s="3"/>
      <c r="AA1043" s="3"/>
      <c r="AB1043" s="3"/>
      <c r="AC1043" s="3"/>
    </row>
  </sheetData>
  <autoFilter ref="B3:N85">
    <filterColumn colId="12">
      <filters>
        <filter val="김종화&amp;박현후"/>
        <filter val="김종화&amp;심재홍"/>
        <filter val="박현후"/>
        <filter val="심재홍"/>
        <filter val="오민규"/>
        <filter val="함영민"/>
      </filters>
    </filterColumn>
  </autoFilter>
  <mergeCells count="33">
    <mergeCell ref="N107:N108"/>
    <mergeCell ref="B109:B113"/>
    <mergeCell ref="B114:B115"/>
    <mergeCell ref="B116:B120"/>
    <mergeCell ref="B90:B95"/>
    <mergeCell ref="B96:B99"/>
    <mergeCell ref="B100:B102"/>
    <mergeCell ref="B107:C107"/>
    <mergeCell ref="D107:D108"/>
    <mergeCell ref="E107:E108"/>
    <mergeCell ref="F107:F108"/>
    <mergeCell ref="I88:I89"/>
    <mergeCell ref="H107:H108"/>
    <mergeCell ref="I107:I108"/>
    <mergeCell ref="L107:L108"/>
    <mergeCell ref="M107:M108"/>
    <mergeCell ref="B88:C88"/>
    <mergeCell ref="D88:D89"/>
    <mergeCell ref="E88:E89"/>
    <mergeCell ref="F88:F89"/>
    <mergeCell ref="H88:H89"/>
    <mergeCell ref="N39:N40"/>
    <mergeCell ref="L88:L89"/>
    <mergeCell ref="M88:M89"/>
    <mergeCell ref="N88:N89"/>
    <mergeCell ref="M90:M92"/>
    <mergeCell ref="B1:M1"/>
    <mergeCell ref="B4:B18"/>
    <mergeCell ref="D39:D40"/>
    <mergeCell ref="K39:K40"/>
    <mergeCell ref="L39:L40"/>
    <mergeCell ref="M39:M40"/>
    <mergeCell ref="C39:C40"/>
  </mergeCells>
  <phoneticPr fontId="82" type="noConversion"/>
  <dataValidations count="2">
    <dataValidation type="list" allowBlank="1" showErrorMessage="1" sqref="F4:F53 F58 F69:F85 F90:F102 F109:F120">
      <formula1>"영업준비,초도상담,견적제출,제안 중,입찰,수주,계약완료,실주,DROP"</formula1>
    </dataValidation>
    <dataValidation type="list" allowBlank="1" showErrorMessage="1" sqref="N4:N39 N41:N53 N90:N102 N109:N120">
      <formula1>"김종화,심재홍,함영민,박현후,김종화&amp;함영민,김종화&amp;박현후,김종화&amp;함영민&amp;박현후,함영민&amp;박현후,심재홍&amp;함영민,심재홍&amp;박현후,심재홍&amp;함영민&amp;박현후,김종화&amp;심재홍"</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outlinePr summaryBelow="0" summaryRight="0"/>
    <pageSetUpPr fitToPage="1"/>
  </sheetPr>
  <dimension ref="B2:G40"/>
  <sheetViews>
    <sheetView workbookViewId="0"/>
  </sheetViews>
  <sheetFormatPr defaultColWidth="12.5703125" defaultRowHeight="15.75" customHeight="1"/>
  <cols>
    <col min="1" max="1" width="4.85546875" customWidth="1"/>
    <col min="2" max="2" width="19.42578125" customWidth="1"/>
    <col min="3" max="3" width="58.5703125" customWidth="1"/>
    <col min="4" max="4" width="15.28515625" customWidth="1"/>
    <col min="5" max="5" width="14" customWidth="1"/>
    <col min="6" max="6" width="14.5703125" customWidth="1"/>
    <col min="7" max="7" width="90.5703125" customWidth="1"/>
  </cols>
  <sheetData>
    <row r="2" spans="2:7" ht="12.75">
      <c r="B2" s="200" t="s">
        <v>1358</v>
      </c>
      <c r="C2" s="200" t="s">
        <v>1396</v>
      </c>
      <c r="D2" s="200" t="s">
        <v>1397</v>
      </c>
      <c r="E2" s="200" t="s">
        <v>1398</v>
      </c>
      <c r="F2" s="200" t="s">
        <v>1399</v>
      </c>
      <c r="G2" s="200" t="s">
        <v>1400</v>
      </c>
    </row>
    <row r="3" spans="2:7" ht="23.25">
      <c r="B3" s="298" t="s">
        <v>1401</v>
      </c>
      <c r="C3" s="201" t="s">
        <v>1402</v>
      </c>
      <c r="D3" s="202"/>
      <c r="E3" s="202"/>
      <c r="F3" s="202"/>
      <c r="G3" s="203"/>
    </row>
    <row r="4" spans="2:7" ht="40.5" customHeight="1">
      <c r="B4" s="299"/>
      <c r="C4" s="204" t="s">
        <v>1403</v>
      </c>
      <c r="D4" s="205" t="s">
        <v>1404</v>
      </c>
      <c r="E4" s="205"/>
      <c r="F4" s="206" t="s">
        <v>1405</v>
      </c>
      <c r="G4" s="207" t="s">
        <v>1406</v>
      </c>
    </row>
    <row r="5" spans="2:7" ht="40.5" hidden="1" customHeight="1">
      <c r="B5" s="299"/>
      <c r="C5" s="204" t="s">
        <v>1407</v>
      </c>
      <c r="D5" s="208" t="s">
        <v>1404</v>
      </c>
      <c r="E5" s="209">
        <v>1</v>
      </c>
      <c r="F5" s="206" t="s">
        <v>1408</v>
      </c>
      <c r="G5" s="210" t="s">
        <v>1409</v>
      </c>
    </row>
    <row r="6" spans="2:7" ht="55.5" customHeight="1">
      <c r="B6" s="299"/>
      <c r="C6" s="211" t="s">
        <v>1410</v>
      </c>
      <c r="D6" s="212" t="s">
        <v>1411</v>
      </c>
      <c r="E6" s="213">
        <v>0.8</v>
      </c>
      <c r="F6" s="206" t="s">
        <v>1412</v>
      </c>
      <c r="G6" s="207" t="s">
        <v>1413</v>
      </c>
    </row>
    <row r="7" spans="2:7" ht="55.5" hidden="1" customHeight="1">
      <c r="B7" s="299"/>
      <c r="C7" s="214" t="s">
        <v>1414</v>
      </c>
      <c r="D7" s="212" t="s">
        <v>1415</v>
      </c>
      <c r="E7" s="209">
        <v>1</v>
      </c>
      <c r="F7" s="206" t="s">
        <v>1416</v>
      </c>
      <c r="G7" s="207" t="s">
        <v>1417</v>
      </c>
    </row>
    <row r="8" spans="2:7" ht="60.75" hidden="1" customHeight="1">
      <c r="B8" s="299"/>
      <c r="C8" s="204" t="s">
        <v>1418</v>
      </c>
      <c r="D8" s="212" t="s">
        <v>1411</v>
      </c>
      <c r="E8" s="213">
        <v>0.2</v>
      </c>
      <c r="F8" s="206" t="s">
        <v>1419</v>
      </c>
      <c r="G8" s="215" t="s">
        <v>1420</v>
      </c>
    </row>
    <row r="9" spans="2:7" ht="40.5" hidden="1" customHeight="1">
      <c r="B9" s="299"/>
      <c r="C9" s="216" t="s">
        <v>1421</v>
      </c>
      <c r="D9" s="212" t="s">
        <v>1415</v>
      </c>
      <c r="E9" s="209">
        <v>1</v>
      </c>
      <c r="F9" s="206" t="s">
        <v>1422</v>
      </c>
      <c r="G9" s="215" t="s">
        <v>1423</v>
      </c>
    </row>
    <row r="10" spans="2:7" ht="68.25" hidden="1" customHeight="1">
      <c r="B10" s="299"/>
      <c r="C10" s="204" t="s">
        <v>1424</v>
      </c>
      <c r="D10" s="212" t="s">
        <v>1425</v>
      </c>
      <c r="E10" s="209">
        <v>1</v>
      </c>
      <c r="F10" s="217">
        <v>45777</v>
      </c>
      <c r="G10" s="218" t="s">
        <v>1426</v>
      </c>
    </row>
    <row r="11" spans="2:7" ht="40.5" customHeight="1">
      <c r="B11" s="299"/>
      <c r="C11" s="219" t="s">
        <v>1427</v>
      </c>
      <c r="D11" s="212" t="s">
        <v>1428</v>
      </c>
      <c r="E11" s="213">
        <v>1</v>
      </c>
      <c r="F11" s="217">
        <v>45777</v>
      </c>
      <c r="G11" s="215" t="s">
        <v>1429</v>
      </c>
    </row>
    <row r="12" spans="2:7" ht="114" hidden="1" customHeight="1">
      <c r="B12" s="299"/>
      <c r="C12" s="219" t="s">
        <v>1430</v>
      </c>
      <c r="D12" s="212" t="s">
        <v>1415</v>
      </c>
      <c r="E12" s="209">
        <v>1</v>
      </c>
      <c r="F12" s="217">
        <v>45786</v>
      </c>
      <c r="G12" s="215" t="s">
        <v>1431</v>
      </c>
    </row>
    <row r="13" spans="2:7" ht="40.5" hidden="1" customHeight="1">
      <c r="B13" s="299"/>
      <c r="C13" s="204" t="s">
        <v>1432</v>
      </c>
      <c r="D13" s="208" t="s">
        <v>1411</v>
      </c>
      <c r="E13" s="209">
        <v>1</v>
      </c>
      <c r="F13" s="220" t="s">
        <v>1433</v>
      </c>
      <c r="G13" s="215" t="s">
        <v>1434</v>
      </c>
    </row>
    <row r="14" spans="2:7" ht="27.75" hidden="1" customHeight="1">
      <c r="B14" s="299"/>
      <c r="C14" s="219" t="s">
        <v>1435</v>
      </c>
      <c r="D14" s="212" t="s">
        <v>1428</v>
      </c>
      <c r="E14" s="209">
        <v>1</v>
      </c>
      <c r="F14" s="206" t="s">
        <v>1419</v>
      </c>
      <c r="G14" s="221" t="s">
        <v>1436</v>
      </c>
    </row>
    <row r="15" spans="2:7" ht="40.5" hidden="1" customHeight="1">
      <c r="B15" s="299"/>
      <c r="C15" s="204" t="s">
        <v>1437</v>
      </c>
      <c r="D15" s="212" t="s">
        <v>1425</v>
      </c>
      <c r="E15" s="209">
        <v>1</v>
      </c>
      <c r="F15" s="206"/>
      <c r="G15" s="215" t="s">
        <v>1438</v>
      </c>
    </row>
    <row r="16" spans="2:7" ht="63.75">
      <c r="B16" s="299"/>
      <c r="C16" s="214" t="s">
        <v>1439</v>
      </c>
      <c r="D16" s="212" t="s">
        <v>1415</v>
      </c>
      <c r="E16" s="209">
        <v>1</v>
      </c>
      <c r="F16" s="206" t="s">
        <v>1440</v>
      </c>
      <c r="G16" s="221" t="s">
        <v>1441</v>
      </c>
    </row>
    <row r="17" spans="2:7" ht="40.5" hidden="1" customHeight="1">
      <c r="B17" s="299"/>
      <c r="C17" s="211" t="s">
        <v>1442</v>
      </c>
      <c r="D17" s="208" t="s">
        <v>1425</v>
      </c>
      <c r="E17" s="209">
        <v>1</v>
      </c>
      <c r="F17" s="206" t="s">
        <v>1443</v>
      </c>
      <c r="G17" s="210" t="s">
        <v>1444</v>
      </c>
    </row>
    <row r="18" spans="2:7" ht="40.5" hidden="1" customHeight="1">
      <c r="B18" s="299"/>
      <c r="C18" s="204" t="s">
        <v>1445</v>
      </c>
      <c r="D18" s="208" t="s">
        <v>1425</v>
      </c>
      <c r="E18" s="209">
        <v>1</v>
      </c>
      <c r="F18" s="206" t="s">
        <v>1446</v>
      </c>
      <c r="G18" s="210" t="s">
        <v>1447</v>
      </c>
    </row>
    <row r="19" spans="2:7" ht="63.75" hidden="1" customHeight="1">
      <c r="B19" s="299"/>
      <c r="C19" s="204" t="s">
        <v>1448</v>
      </c>
      <c r="D19" s="212" t="s">
        <v>1449</v>
      </c>
      <c r="E19" s="222">
        <v>0.2</v>
      </c>
      <c r="F19" s="206" t="s">
        <v>1450</v>
      </c>
      <c r="G19" s="223" t="s">
        <v>1451</v>
      </c>
    </row>
    <row r="20" spans="2:7" ht="26.25" customHeight="1">
      <c r="B20" s="299"/>
      <c r="C20" s="219" t="s">
        <v>1452</v>
      </c>
      <c r="D20" s="208" t="s">
        <v>1428</v>
      </c>
      <c r="E20" s="209">
        <v>1</v>
      </c>
      <c r="F20" s="206"/>
      <c r="G20" s="221" t="s">
        <v>1453</v>
      </c>
    </row>
    <row r="21" spans="2:7" ht="25.5">
      <c r="B21" s="299"/>
      <c r="C21" s="211" t="s">
        <v>1454</v>
      </c>
      <c r="D21" s="208" t="s">
        <v>1415</v>
      </c>
      <c r="E21" s="209">
        <v>1</v>
      </c>
      <c r="F21" s="206" t="s">
        <v>1455</v>
      </c>
      <c r="G21" s="215" t="s">
        <v>1456</v>
      </c>
    </row>
    <row r="22" spans="2:7" ht="41.25" hidden="1" customHeight="1">
      <c r="B22" s="299"/>
      <c r="C22" s="211" t="s">
        <v>1457</v>
      </c>
      <c r="D22" s="208" t="s">
        <v>1425</v>
      </c>
      <c r="E22" s="209">
        <v>1</v>
      </c>
      <c r="F22" s="206" t="s">
        <v>1458</v>
      </c>
      <c r="G22" s="215" t="s">
        <v>1459</v>
      </c>
    </row>
    <row r="23" spans="2:7" ht="40.5" hidden="1" customHeight="1">
      <c r="B23" s="299"/>
      <c r="C23" s="211" t="s">
        <v>1460</v>
      </c>
      <c r="D23" s="208" t="s">
        <v>1415</v>
      </c>
      <c r="E23" s="209">
        <v>1</v>
      </c>
      <c r="F23" s="206" t="s">
        <v>1461</v>
      </c>
      <c r="G23" s="223" t="s">
        <v>1462</v>
      </c>
    </row>
    <row r="24" spans="2:7" ht="40.5" hidden="1" customHeight="1">
      <c r="B24" s="299"/>
      <c r="C24" s="204" t="s">
        <v>1463</v>
      </c>
      <c r="D24" s="208" t="s">
        <v>1428</v>
      </c>
      <c r="E24" s="209">
        <v>1</v>
      </c>
      <c r="F24" s="206" t="s">
        <v>1464</v>
      </c>
      <c r="G24" s="223" t="s">
        <v>1465</v>
      </c>
    </row>
    <row r="25" spans="2:7" ht="40.5" hidden="1" customHeight="1">
      <c r="B25" s="299"/>
      <c r="C25" s="204" t="s">
        <v>1466</v>
      </c>
      <c r="D25" s="208" t="s">
        <v>1425</v>
      </c>
      <c r="E25" s="209">
        <v>0</v>
      </c>
      <c r="F25" s="206" t="s">
        <v>1467</v>
      </c>
      <c r="G25" s="207" t="s">
        <v>1468</v>
      </c>
    </row>
    <row r="26" spans="2:7" ht="75.75" hidden="1" customHeight="1">
      <c r="B26" s="299"/>
      <c r="C26" s="204" t="s">
        <v>1469</v>
      </c>
      <c r="D26" s="208" t="s">
        <v>1415</v>
      </c>
      <c r="E26" s="209">
        <v>1</v>
      </c>
      <c r="F26" s="220" t="s">
        <v>1470</v>
      </c>
      <c r="G26" s="215" t="s">
        <v>1471</v>
      </c>
    </row>
    <row r="27" spans="2:7" ht="40.5" hidden="1" customHeight="1">
      <c r="B27" s="299"/>
      <c r="C27" s="204" t="s">
        <v>1472</v>
      </c>
      <c r="D27" s="212" t="s">
        <v>1425</v>
      </c>
      <c r="E27" s="209">
        <v>1</v>
      </c>
      <c r="F27" s="206" t="s">
        <v>1473</v>
      </c>
      <c r="G27" s="224" t="s">
        <v>1474</v>
      </c>
    </row>
    <row r="28" spans="2:7" ht="40.5" hidden="1" customHeight="1">
      <c r="B28" s="299"/>
      <c r="C28" s="204" t="s">
        <v>1475</v>
      </c>
      <c r="D28" s="205" t="s">
        <v>1425</v>
      </c>
      <c r="E28" s="225">
        <v>0</v>
      </c>
      <c r="F28" s="206" t="s">
        <v>1476</v>
      </c>
      <c r="G28" s="226" t="s">
        <v>1477</v>
      </c>
    </row>
    <row r="29" spans="2:7" ht="40.5" hidden="1" customHeight="1">
      <c r="B29" s="299"/>
      <c r="C29" s="204" t="s">
        <v>1478</v>
      </c>
      <c r="D29" s="205" t="s">
        <v>1425</v>
      </c>
      <c r="E29" s="225">
        <v>0</v>
      </c>
      <c r="F29" s="206" t="s">
        <v>1479</v>
      </c>
      <c r="G29" s="226" t="s">
        <v>1480</v>
      </c>
    </row>
    <row r="30" spans="2:7" ht="40.5" hidden="1" customHeight="1">
      <c r="B30" s="299"/>
      <c r="C30" s="204" t="s">
        <v>1481</v>
      </c>
      <c r="D30" s="205" t="s">
        <v>1449</v>
      </c>
      <c r="E30" s="225">
        <v>1</v>
      </c>
      <c r="F30" s="206" t="s">
        <v>1482</v>
      </c>
      <c r="G30" s="226" t="s">
        <v>1483</v>
      </c>
    </row>
    <row r="31" spans="2:7" ht="40.5" hidden="1" customHeight="1">
      <c r="B31" s="299"/>
      <c r="C31" s="204" t="s">
        <v>1484</v>
      </c>
      <c r="D31" s="208" t="s">
        <v>1425</v>
      </c>
      <c r="E31" s="209">
        <v>1</v>
      </c>
      <c r="F31" s="206" t="s">
        <v>1485</v>
      </c>
      <c r="G31" s="226" t="s">
        <v>1486</v>
      </c>
    </row>
    <row r="32" spans="2:7" ht="40.5" hidden="1" customHeight="1">
      <c r="B32" s="299"/>
      <c r="C32" s="204" t="s">
        <v>1487</v>
      </c>
      <c r="D32" s="208" t="s">
        <v>1425</v>
      </c>
      <c r="E32" s="209">
        <v>1</v>
      </c>
      <c r="F32" s="206" t="s">
        <v>1488</v>
      </c>
      <c r="G32" s="226" t="s">
        <v>1489</v>
      </c>
    </row>
    <row r="33" spans="2:7" ht="40.5" hidden="1" customHeight="1">
      <c r="B33" s="299"/>
      <c r="C33" s="204" t="s">
        <v>1490</v>
      </c>
      <c r="D33" s="212" t="s">
        <v>1425</v>
      </c>
      <c r="E33" s="225">
        <v>1</v>
      </c>
      <c r="F33" s="206" t="s">
        <v>1491</v>
      </c>
      <c r="G33" s="226" t="s">
        <v>1492</v>
      </c>
    </row>
    <row r="34" spans="2:7" ht="14.25" hidden="1">
      <c r="B34" s="299"/>
      <c r="C34" s="211" t="s">
        <v>1493</v>
      </c>
      <c r="D34" s="212" t="s">
        <v>1425</v>
      </c>
      <c r="E34" s="209">
        <v>1</v>
      </c>
      <c r="F34" s="206" t="s">
        <v>1494</v>
      </c>
      <c r="G34" s="207" t="s">
        <v>1495</v>
      </c>
    </row>
    <row r="35" spans="2:7" ht="14.25" hidden="1">
      <c r="B35" s="299"/>
      <c r="C35" s="211" t="s">
        <v>1496</v>
      </c>
      <c r="D35" s="212" t="s">
        <v>1425</v>
      </c>
      <c r="E35" s="209">
        <v>1</v>
      </c>
      <c r="F35" s="206" t="s">
        <v>1497</v>
      </c>
      <c r="G35" s="207" t="s">
        <v>1498</v>
      </c>
    </row>
    <row r="36" spans="2:7" ht="14.25" hidden="1">
      <c r="B36" s="299"/>
      <c r="C36" s="211" t="s">
        <v>1499</v>
      </c>
      <c r="D36" s="212" t="s">
        <v>1425</v>
      </c>
      <c r="E36" s="209">
        <v>1</v>
      </c>
      <c r="F36" s="206" t="s">
        <v>1500</v>
      </c>
      <c r="G36" s="207" t="s">
        <v>1501</v>
      </c>
    </row>
    <row r="37" spans="2:7" ht="38.25" hidden="1">
      <c r="B37" s="299"/>
      <c r="C37" s="227" t="s">
        <v>1502</v>
      </c>
      <c r="D37" s="212" t="s">
        <v>1415</v>
      </c>
      <c r="E37" s="209">
        <v>1</v>
      </c>
      <c r="F37" s="206" t="s">
        <v>1503</v>
      </c>
      <c r="G37" s="207" t="s">
        <v>1504</v>
      </c>
    </row>
    <row r="38" spans="2:7" ht="12.75">
      <c r="F38" s="118"/>
    </row>
    <row r="40" spans="2:7" ht="12.75">
      <c r="G40" s="228"/>
    </row>
  </sheetData>
  <autoFilter ref="A2:Z37"/>
  <mergeCells count="1">
    <mergeCell ref="B3:B37"/>
  </mergeCells>
  <phoneticPr fontId="82" type="noConversion"/>
  <dataValidations count="1">
    <dataValidation type="list" allowBlank="1" showErrorMessage="1" sqref="D4:D37">
      <formula1>"진행,완료,대기,드롭,결과대기,선정!,사업 운영중"</formula1>
    </dataValidation>
  </dataValidations>
  <hyperlinks>
    <hyperlink ref="G10" r:id="rId1"/>
  </hyperlinks>
  <printOptions horizontalCentered="1" gridLines="1"/>
  <pageMargins left="0.7" right="0.7" top="0.75" bottom="0.75" header="0" footer="0"/>
  <pageSetup paperSize="9"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outlinePr summaryBelow="0" summaryRight="0"/>
    <pageSetUpPr fitToPage="1"/>
  </sheetPr>
  <dimension ref="B2:G40"/>
  <sheetViews>
    <sheetView workbookViewId="0"/>
  </sheetViews>
  <sheetFormatPr defaultColWidth="12.5703125" defaultRowHeight="15.75" customHeight="1"/>
  <cols>
    <col min="1" max="1" width="4.85546875" customWidth="1"/>
    <col min="2" max="2" width="19.42578125" customWidth="1"/>
    <col min="3" max="3" width="58.5703125" customWidth="1"/>
    <col min="4" max="4" width="15.28515625" customWidth="1"/>
    <col min="5" max="5" width="14" customWidth="1"/>
    <col min="6" max="6" width="14.5703125" customWidth="1"/>
    <col min="7" max="7" width="90.5703125" customWidth="1"/>
  </cols>
  <sheetData>
    <row r="2" spans="2:7" ht="12.75">
      <c r="B2" s="200" t="s">
        <v>1358</v>
      </c>
      <c r="C2" s="200" t="s">
        <v>1396</v>
      </c>
      <c r="D2" s="200" t="s">
        <v>1397</v>
      </c>
      <c r="E2" s="200" t="s">
        <v>1398</v>
      </c>
      <c r="F2" s="200" t="s">
        <v>1399</v>
      </c>
      <c r="G2" s="200" t="s">
        <v>1400</v>
      </c>
    </row>
    <row r="3" spans="2:7" ht="23.25">
      <c r="B3" s="298" t="s">
        <v>1401</v>
      </c>
      <c r="C3" s="201" t="s">
        <v>1402</v>
      </c>
      <c r="D3" s="202"/>
      <c r="E3" s="202"/>
      <c r="F3" s="202"/>
      <c r="G3" s="203"/>
    </row>
    <row r="4" spans="2:7" ht="40.5" customHeight="1">
      <c r="B4" s="299"/>
      <c r="C4" s="204" t="s">
        <v>1403</v>
      </c>
      <c r="D4" s="205" t="s">
        <v>1404</v>
      </c>
      <c r="E4" s="205"/>
      <c r="F4" s="206" t="s">
        <v>1405</v>
      </c>
      <c r="G4" s="207" t="s">
        <v>1406</v>
      </c>
    </row>
    <row r="5" spans="2:7" ht="40.5" hidden="1" customHeight="1">
      <c r="B5" s="299"/>
      <c r="C5" s="204" t="s">
        <v>1407</v>
      </c>
      <c r="D5" s="208" t="s">
        <v>1404</v>
      </c>
      <c r="E5" s="209">
        <v>1</v>
      </c>
      <c r="F5" s="206" t="s">
        <v>1408</v>
      </c>
      <c r="G5" s="210" t="s">
        <v>1409</v>
      </c>
    </row>
    <row r="6" spans="2:7" ht="55.5" customHeight="1">
      <c r="B6" s="299"/>
      <c r="C6" s="211" t="s">
        <v>1410</v>
      </c>
      <c r="D6" s="212" t="s">
        <v>1411</v>
      </c>
      <c r="E6" s="213">
        <v>0.8</v>
      </c>
      <c r="F6" s="206" t="s">
        <v>1412</v>
      </c>
      <c r="G6" s="207" t="s">
        <v>1413</v>
      </c>
    </row>
    <row r="7" spans="2:7" ht="55.5" hidden="1" customHeight="1">
      <c r="B7" s="299"/>
      <c r="C7" s="214" t="s">
        <v>1414</v>
      </c>
      <c r="D7" s="212" t="s">
        <v>1415</v>
      </c>
      <c r="E7" s="209">
        <v>1</v>
      </c>
      <c r="F7" s="206" t="s">
        <v>1416</v>
      </c>
      <c r="G7" s="207" t="s">
        <v>1505</v>
      </c>
    </row>
    <row r="8" spans="2:7" ht="60.75" hidden="1" customHeight="1">
      <c r="B8" s="299"/>
      <c r="C8" s="204" t="s">
        <v>1418</v>
      </c>
      <c r="D8" s="212" t="s">
        <v>1411</v>
      </c>
      <c r="E8" s="213">
        <v>0.2</v>
      </c>
      <c r="F8" s="206" t="s">
        <v>1419</v>
      </c>
      <c r="G8" s="215" t="s">
        <v>1420</v>
      </c>
    </row>
    <row r="9" spans="2:7" ht="40.5" hidden="1" customHeight="1">
      <c r="B9" s="299"/>
      <c r="C9" s="216" t="s">
        <v>1421</v>
      </c>
      <c r="D9" s="212" t="s">
        <v>1415</v>
      </c>
      <c r="E9" s="209">
        <v>1</v>
      </c>
      <c r="F9" s="206" t="s">
        <v>1422</v>
      </c>
      <c r="G9" s="215" t="s">
        <v>1506</v>
      </c>
    </row>
    <row r="10" spans="2:7" ht="68.25" hidden="1" customHeight="1">
      <c r="B10" s="299"/>
      <c r="C10" s="204" t="s">
        <v>1424</v>
      </c>
      <c r="D10" s="212" t="s">
        <v>1425</v>
      </c>
      <c r="E10" s="209">
        <v>1</v>
      </c>
      <c r="F10" s="217">
        <v>45777</v>
      </c>
      <c r="G10" s="218" t="s">
        <v>1507</v>
      </c>
    </row>
    <row r="11" spans="2:7" ht="40.5" customHeight="1">
      <c r="B11" s="299"/>
      <c r="C11" s="219" t="s">
        <v>1427</v>
      </c>
      <c r="D11" s="212" t="s">
        <v>1428</v>
      </c>
      <c r="E11" s="213">
        <v>1</v>
      </c>
      <c r="F11" s="217">
        <v>45777</v>
      </c>
      <c r="G11" s="215" t="s">
        <v>1429</v>
      </c>
    </row>
    <row r="12" spans="2:7" ht="114" hidden="1" customHeight="1">
      <c r="B12" s="299"/>
      <c r="C12" s="219" t="s">
        <v>1430</v>
      </c>
      <c r="D12" s="212" t="s">
        <v>1415</v>
      </c>
      <c r="E12" s="209">
        <v>1</v>
      </c>
      <c r="F12" s="217">
        <v>45786</v>
      </c>
      <c r="G12" s="215" t="s">
        <v>1508</v>
      </c>
    </row>
    <row r="13" spans="2:7" ht="40.5" hidden="1" customHeight="1">
      <c r="B13" s="299"/>
      <c r="C13" s="204" t="s">
        <v>1432</v>
      </c>
      <c r="D13" s="208" t="s">
        <v>1411</v>
      </c>
      <c r="E13" s="209">
        <v>1</v>
      </c>
      <c r="F13" s="220" t="s">
        <v>1433</v>
      </c>
      <c r="G13" s="215" t="s">
        <v>1509</v>
      </c>
    </row>
    <row r="14" spans="2:7" ht="27.75" hidden="1" customHeight="1">
      <c r="B14" s="299"/>
      <c r="C14" s="219" t="s">
        <v>1435</v>
      </c>
      <c r="D14" s="212" t="s">
        <v>1428</v>
      </c>
      <c r="E14" s="209">
        <v>1</v>
      </c>
      <c r="F14" s="206" t="s">
        <v>1419</v>
      </c>
      <c r="G14" s="221" t="s">
        <v>1436</v>
      </c>
    </row>
    <row r="15" spans="2:7" ht="40.5" hidden="1" customHeight="1">
      <c r="B15" s="299"/>
      <c r="C15" s="204" t="s">
        <v>1437</v>
      </c>
      <c r="D15" s="212" t="s">
        <v>1425</v>
      </c>
      <c r="E15" s="209">
        <v>1</v>
      </c>
      <c r="F15" s="206"/>
      <c r="G15" s="215" t="s">
        <v>1438</v>
      </c>
    </row>
    <row r="16" spans="2:7" ht="63.75">
      <c r="B16" s="299"/>
      <c r="C16" s="214" t="s">
        <v>1439</v>
      </c>
      <c r="D16" s="212" t="s">
        <v>1415</v>
      </c>
      <c r="E16" s="209">
        <v>1</v>
      </c>
      <c r="F16" s="206" t="s">
        <v>1440</v>
      </c>
      <c r="G16" s="221" t="s">
        <v>1510</v>
      </c>
    </row>
    <row r="17" spans="2:7" ht="40.5" hidden="1" customHeight="1">
      <c r="B17" s="299"/>
      <c r="C17" s="211" t="s">
        <v>1442</v>
      </c>
      <c r="D17" s="208" t="s">
        <v>1425</v>
      </c>
      <c r="E17" s="209">
        <v>1</v>
      </c>
      <c r="F17" s="206" t="s">
        <v>1443</v>
      </c>
      <c r="G17" s="210" t="s">
        <v>1511</v>
      </c>
    </row>
    <row r="18" spans="2:7" ht="40.5" hidden="1" customHeight="1">
      <c r="B18" s="299"/>
      <c r="C18" s="204" t="s">
        <v>1445</v>
      </c>
      <c r="D18" s="208" t="s">
        <v>1425</v>
      </c>
      <c r="E18" s="209">
        <v>1</v>
      </c>
      <c r="F18" s="206" t="s">
        <v>1446</v>
      </c>
      <c r="G18" s="210" t="s">
        <v>1512</v>
      </c>
    </row>
    <row r="19" spans="2:7" ht="63.75" hidden="1" customHeight="1">
      <c r="B19" s="299"/>
      <c r="C19" s="204" t="s">
        <v>1448</v>
      </c>
      <c r="D19" s="212" t="s">
        <v>1449</v>
      </c>
      <c r="E19" s="222">
        <v>0.2</v>
      </c>
      <c r="F19" s="206" t="s">
        <v>1450</v>
      </c>
      <c r="G19" s="223" t="s">
        <v>1513</v>
      </c>
    </row>
    <row r="20" spans="2:7" ht="26.25" customHeight="1">
      <c r="B20" s="299"/>
      <c r="C20" s="219" t="s">
        <v>1452</v>
      </c>
      <c r="D20" s="208" t="s">
        <v>1428</v>
      </c>
      <c r="E20" s="209">
        <v>1</v>
      </c>
      <c r="F20" s="206"/>
      <c r="G20" s="221" t="s">
        <v>1453</v>
      </c>
    </row>
    <row r="21" spans="2:7" ht="25.5">
      <c r="B21" s="299"/>
      <c r="C21" s="211" t="s">
        <v>1454</v>
      </c>
      <c r="D21" s="208" t="s">
        <v>1415</v>
      </c>
      <c r="E21" s="209">
        <v>1</v>
      </c>
      <c r="F21" s="206" t="s">
        <v>1455</v>
      </c>
      <c r="G21" s="215" t="s">
        <v>1514</v>
      </c>
    </row>
    <row r="22" spans="2:7" ht="41.25" hidden="1" customHeight="1">
      <c r="B22" s="299"/>
      <c r="C22" s="211" t="s">
        <v>1457</v>
      </c>
      <c r="D22" s="208" t="s">
        <v>1425</v>
      </c>
      <c r="E22" s="209">
        <v>1</v>
      </c>
      <c r="F22" s="206" t="s">
        <v>1458</v>
      </c>
      <c r="G22" s="215" t="s">
        <v>1459</v>
      </c>
    </row>
    <row r="23" spans="2:7" ht="40.5" hidden="1" customHeight="1">
      <c r="B23" s="299"/>
      <c r="C23" s="211" t="s">
        <v>1460</v>
      </c>
      <c r="D23" s="208" t="s">
        <v>1415</v>
      </c>
      <c r="E23" s="209">
        <v>1</v>
      </c>
      <c r="F23" s="206" t="s">
        <v>1461</v>
      </c>
      <c r="G23" s="223" t="s">
        <v>1515</v>
      </c>
    </row>
    <row r="24" spans="2:7" ht="40.5" hidden="1" customHeight="1">
      <c r="B24" s="299"/>
      <c r="C24" s="204" t="s">
        <v>1463</v>
      </c>
      <c r="D24" s="208" t="s">
        <v>1428</v>
      </c>
      <c r="E24" s="209">
        <v>1</v>
      </c>
      <c r="F24" s="206" t="s">
        <v>1464</v>
      </c>
      <c r="G24" s="223" t="s">
        <v>1516</v>
      </c>
    </row>
    <row r="25" spans="2:7" ht="40.5" hidden="1" customHeight="1">
      <c r="B25" s="299"/>
      <c r="C25" s="204" t="s">
        <v>1466</v>
      </c>
      <c r="D25" s="208" t="s">
        <v>1425</v>
      </c>
      <c r="E25" s="209">
        <v>0</v>
      </c>
      <c r="F25" s="206" t="s">
        <v>1467</v>
      </c>
      <c r="G25" s="207" t="s">
        <v>1468</v>
      </c>
    </row>
    <row r="26" spans="2:7" ht="75.75" hidden="1" customHeight="1">
      <c r="B26" s="299"/>
      <c r="C26" s="204" t="s">
        <v>1469</v>
      </c>
      <c r="D26" s="208" t="s">
        <v>1415</v>
      </c>
      <c r="E26" s="209">
        <v>1</v>
      </c>
      <c r="F26" s="220" t="s">
        <v>1470</v>
      </c>
      <c r="G26" s="215" t="s">
        <v>1471</v>
      </c>
    </row>
    <row r="27" spans="2:7" ht="40.5" hidden="1" customHeight="1">
      <c r="B27" s="299"/>
      <c r="C27" s="204" t="s">
        <v>1472</v>
      </c>
      <c r="D27" s="212" t="s">
        <v>1425</v>
      </c>
      <c r="E27" s="209">
        <v>1</v>
      </c>
      <c r="F27" s="206" t="s">
        <v>1473</v>
      </c>
      <c r="G27" s="224" t="s">
        <v>1474</v>
      </c>
    </row>
    <row r="28" spans="2:7" ht="40.5" hidden="1" customHeight="1">
      <c r="B28" s="299"/>
      <c r="C28" s="204" t="s">
        <v>1475</v>
      </c>
      <c r="D28" s="205" t="s">
        <v>1425</v>
      </c>
      <c r="E28" s="225">
        <v>0</v>
      </c>
      <c r="F28" s="206" t="s">
        <v>1476</v>
      </c>
      <c r="G28" s="226" t="s">
        <v>1477</v>
      </c>
    </row>
    <row r="29" spans="2:7" ht="40.5" hidden="1" customHeight="1">
      <c r="B29" s="299"/>
      <c r="C29" s="204" t="s">
        <v>1478</v>
      </c>
      <c r="D29" s="205" t="s">
        <v>1425</v>
      </c>
      <c r="E29" s="225">
        <v>0</v>
      </c>
      <c r="F29" s="206" t="s">
        <v>1479</v>
      </c>
      <c r="G29" s="226" t="s">
        <v>1517</v>
      </c>
    </row>
    <row r="30" spans="2:7" ht="40.5" hidden="1" customHeight="1">
      <c r="B30" s="299"/>
      <c r="C30" s="204" t="s">
        <v>1481</v>
      </c>
      <c r="D30" s="205" t="s">
        <v>1449</v>
      </c>
      <c r="E30" s="225">
        <v>1</v>
      </c>
      <c r="F30" s="206" t="s">
        <v>1482</v>
      </c>
      <c r="G30" s="226" t="s">
        <v>1518</v>
      </c>
    </row>
    <row r="31" spans="2:7" ht="40.5" hidden="1" customHeight="1">
      <c r="B31" s="299"/>
      <c r="C31" s="204" t="s">
        <v>1484</v>
      </c>
      <c r="D31" s="208" t="s">
        <v>1425</v>
      </c>
      <c r="E31" s="209">
        <v>1</v>
      </c>
      <c r="F31" s="206" t="s">
        <v>1485</v>
      </c>
      <c r="G31" s="226" t="s">
        <v>1486</v>
      </c>
    </row>
    <row r="32" spans="2:7" ht="40.5" hidden="1" customHeight="1">
      <c r="B32" s="299"/>
      <c r="C32" s="204" t="s">
        <v>1487</v>
      </c>
      <c r="D32" s="208" t="s">
        <v>1425</v>
      </c>
      <c r="E32" s="209">
        <v>1</v>
      </c>
      <c r="F32" s="206" t="s">
        <v>1488</v>
      </c>
      <c r="G32" s="226" t="s">
        <v>1489</v>
      </c>
    </row>
    <row r="33" spans="2:7" ht="40.5" hidden="1" customHeight="1">
      <c r="B33" s="299"/>
      <c r="C33" s="204" t="s">
        <v>1490</v>
      </c>
      <c r="D33" s="212" t="s">
        <v>1425</v>
      </c>
      <c r="E33" s="225">
        <v>1</v>
      </c>
      <c r="F33" s="206" t="s">
        <v>1491</v>
      </c>
      <c r="G33" s="226" t="s">
        <v>1492</v>
      </c>
    </row>
    <row r="34" spans="2:7" ht="14.25" hidden="1">
      <c r="B34" s="299"/>
      <c r="C34" s="211" t="s">
        <v>1493</v>
      </c>
      <c r="D34" s="212" t="s">
        <v>1425</v>
      </c>
      <c r="E34" s="209">
        <v>1</v>
      </c>
      <c r="F34" s="206" t="s">
        <v>1494</v>
      </c>
      <c r="G34" s="207" t="s">
        <v>1495</v>
      </c>
    </row>
    <row r="35" spans="2:7" ht="14.25" hidden="1">
      <c r="B35" s="299"/>
      <c r="C35" s="211" t="s">
        <v>1496</v>
      </c>
      <c r="D35" s="212" t="s">
        <v>1425</v>
      </c>
      <c r="E35" s="209">
        <v>1</v>
      </c>
      <c r="F35" s="206" t="s">
        <v>1497</v>
      </c>
      <c r="G35" s="207" t="s">
        <v>1498</v>
      </c>
    </row>
    <row r="36" spans="2:7" ht="14.25" hidden="1">
      <c r="B36" s="299"/>
      <c r="C36" s="211" t="s">
        <v>1499</v>
      </c>
      <c r="D36" s="212" t="s">
        <v>1425</v>
      </c>
      <c r="E36" s="209">
        <v>1</v>
      </c>
      <c r="F36" s="206" t="s">
        <v>1500</v>
      </c>
      <c r="G36" s="207" t="s">
        <v>1501</v>
      </c>
    </row>
    <row r="37" spans="2:7" ht="38.25" hidden="1">
      <c r="B37" s="299"/>
      <c r="C37" s="227" t="s">
        <v>1502</v>
      </c>
      <c r="D37" s="212" t="s">
        <v>1415</v>
      </c>
      <c r="E37" s="209">
        <v>1</v>
      </c>
      <c r="F37" s="206" t="s">
        <v>1503</v>
      </c>
      <c r="G37" s="207" t="s">
        <v>1504</v>
      </c>
    </row>
    <row r="38" spans="2:7" ht="12.75">
      <c r="F38" s="118"/>
    </row>
    <row r="40" spans="2:7" ht="12.75">
      <c r="G40" s="228"/>
    </row>
  </sheetData>
  <autoFilter ref="A2:Z37"/>
  <mergeCells count="1">
    <mergeCell ref="B3:B37"/>
  </mergeCells>
  <phoneticPr fontId="82" type="noConversion"/>
  <dataValidations count="1">
    <dataValidation type="list" allowBlank="1" showErrorMessage="1" sqref="D4:D37">
      <formula1>"진행,완료,대기,드롭,결과대기,선정!,사업 운영중"</formula1>
    </dataValidation>
  </dataValidations>
  <hyperlinks>
    <hyperlink ref="G10" r:id="rId1"/>
  </hyperlinks>
  <printOptions horizontalCentered="1" gridLines="1"/>
  <pageMargins left="0.7" right="0.7" top="0.75" bottom="0.75" header="0" footer="0"/>
  <pageSetup paperSize="9" fitToHeight="0" pageOrder="overThenDown" orientation="landscape"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Below="0" summaryRight="0"/>
  </sheetPr>
  <dimension ref="A2:A1013"/>
  <sheetViews>
    <sheetView workbookViewId="0"/>
  </sheetViews>
  <sheetFormatPr defaultColWidth="12.5703125" defaultRowHeight="15.75" customHeight="1"/>
  <cols>
    <col min="1" max="1" width="57.7109375" customWidth="1"/>
  </cols>
  <sheetData>
    <row r="2" spans="1:1">
      <c r="A2" s="141"/>
    </row>
    <row r="3" spans="1:1">
      <c r="A3" s="48" t="s">
        <v>7</v>
      </c>
    </row>
    <row r="4" spans="1:1">
      <c r="A4" s="197" t="s">
        <v>535</v>
      </c>
    </row>
    <row r="5" spans="1:1">
      <c r="A5" s="197" t="s">
        <v>545</v>
      </c>
    </row>
    <row r="6" spans="1:1">
      <c r="A6" s="197" t="s">
        <v>554</v>
      </c>
    </row>
    <row r="7" spans="1:1">
      <c r="A7" s="197" t="s">
        <v>562</v>
      </c>
    </row>
    <row r="8" spans="1:1">
      <c r="A8" s="197" t="s">
        <v>568</v>
      </c>
    </row>
    <row r="9" spans="1:1">
      <c r="A9" s="197" t="s">
        <v>575</v>
      </c>
    </row>
    <row r="10" spans="1:1">
      <c r="A10" s="181" t="s">
        <v>581</v>
      </c>
    </row>
    <row r="11" spans="1:1">
      <c r="A11" s="181" t="s">
        <v>588</v>
      </c>
    </row>
    <row r="12" spans="1:1">
      <c r="A12" s="176" t="s">
        <v>595</v>
      </c>
    </row>
    <row r="13" spans="1:1">
      <c r="A13" s="176" t="s">
        <v>601</v>
      </c>
    </row>
    <row r="14" spans="1:1">
      <c r="A14" s="181" t="s">
        <v>607</v>
      </c>
    </row>
    <row r="15" spans="1:1">
      <c r="A15" s="181" t="s">
        <v>612</v>
      </c>
    </row>
    <row r="16" spans="1:1">
      <c r="A16" s="181" t="s">
        <v>616</v>
      </c>
    </row>
    <row r="17" spans="1:1">
      <c r="A17" s="181" t="s">
        <v>620</v>
      </c>
    </row>
    <row r="18" spans="1:1">
      <c r="A18" s="181" t="s">
        <v>1203</v>
      </c>
    </row>
    <row r="19" spans="1:1">
      <c r="A19" s="181" t="s">
        <v>651</v>
      </c>
    </row>
    <row r="20" spans="1:1">
      <c r="A20" s="181" t="s">
        <v>631</v>
      </c>
    </row>
    <row r="21" spans="1:1">
      <c r="A21" s="181" t="s">
        <v>636</v>
      </c>
    </row>
    <row r="22" spans="1:1">
      <c r="A22" s="181" t="s">
        <v>644</v>
      </c>
    </row>
    <row r="23" spans="1:1">
      <c r="A23" s="181" t="s">
        <v>657</v>
      </c>
    </row>
    <row r="24" spans="1:1">
      <c r="A24" s="181" t="s">
        <v>671</v>
      </c>
    </row>
    <row r="25" spans="1:1">
      <c r="A25" s="181" t="s">
        <v>676</v>
      </c>
    </row>
    <row r="26" spans="1:1">
      <c r="A26" s="181" t="s">
        <v>681</v>
      </c>
    </row>
    <row r="27" spans="1:1">
      <c r="A27" s="181" t="s">
        <v>686</v>
      </c>
    </row>
    <row r="28" spans="1:1">
      <c r="A28" s="181" t="s">
        <v>1519</v>
      </c>
    </row>
    <row r="29" spans="1:1">
      <c r="A29" s="181" t="s">
        <v>1520</v>
      </c>
    </row>
    <row r="30" spans="1:1">
      <c r="A30" s="181" t="s">
        <v>1521</v>
      </c>
    </row>
    <row r="31" spans="1:1">
      <c r="A31" s="181" t="s">
        <v>1236</v>
      </c>
    </row>
    <row r="32" spans="1:1">
      <c r="A32" s="181" t="s">
        <v>1522</v>
      </c>
    </row>
    <row r="33" spans="1:1">
      <c r="A33" s="181" t="s">
        <v>727</v>
      </c>
    </row>
    <row r="34" spans="1:1">
      <c r="A34" s="181" t="s">
        <v>732</v>
      </c>
    </row>
    <row r="35" spans="1:1">
      <c r="A35" s="181" t="s">
        <v>738</v>
      </c>
    </row>
    <row r="36" spans="1:1">
      <c r="A36" s="197" t="s">
        <v>743</v>
      </c>
    </row>
    <row r="37" spans="1:1">
      <c r="A37" s="197" t="s">
        <v>748</v>
      </c>
    </row>
    <row r="38" spans="1:1">
      <c r="A38" s="197" t="s">
        <v>753</v>
      </c>
    </row>
    <row r="39" spans="1:1">
      <c r="A39" s="197" t="s">
        <v>1523</v>
      </c>
    </row>
    <row r="40" spans="1:1">
      <c r="A40" s="197" t="s">
        <v>765</v>
      </c>
    </row>
    <row r="41" spans="1:1">
      <c r="A41" s="181" t="s">
        <v>770</v>
      </c>
    </row>
    <row r="42" spans="1:1">
      <c r="A42" s="181" t="s">
        <v>774</v>
      </c>
    </row>
    <row r="43" spans="1:1">
      <c r="A43" s="181" t="s">
        <v>778</v>
      </c>
    </row>
    <row r="44" spans="1:1">
      <c r="A44" s="197" t="s">
        <v>782</v>
      </c>
    </row>
    <row r="45" spans="1:1">
      <c r="A45" s="197" t="s">
        <v>786</v>
      </c>
    </row>
    <row r="46" spans="1:1">
      <c r="A46" s="181" t="s">
        <v>790</v>
      </c>
    </row>
    <row r="47" spans="1:1">
      <c r="A47" s="229" t="s">
        <v>1524</v>
      </c>
    </row>
    <row r="48" spans="1:1">
      <c r="A48" s="229" t="s">
        <v>798</v>
      </c>
    </row>
    <row r="49" spans="1:1">
      <c r="A49" s="229" t="s">
        <v>1270</v>
      </c>
    </row>
    <row r="50" spans="1:1">
      <c r="A50" s="230"/>
    </row>
    <row r="51" spans="1:1">
      <c r="A51" s="230"/>
    </row>
    <row r="52" spans="1:1">
      <c r="A52" s="230"/>
    </row>
    <row r="53" spans="1:1">
      <c r="A53" s="231" t="s">
        <v>1525</v>
      </c>
    </row>
    <row r="54" spans="1:1">
      <c r="A54" s="171"/>
    </row>
    <row r="55" spans="1:1">
      <c r="A55" s="171"/>
    </row>
    <row r="56" spans="1:1">
      <c r="A56" s="171"/>
    </row>
    <row r="57" spans="1:1">
      <c r="A57" s="171"/>
    </row>
    <row r="58" spans="1:1">
      <c r="A58" s="291" t="s">
        <v>7</v>
      </c>
    </row>
    <row r="59" spans="1:1">
      <c r="A59" s="284"/>
    </row>
    <row r="60" spans="1:1">
      <c r="A60" s="176" t="s">
        <v>1360</v>
      </c>
    </row>
    <row r="61" spans="1:1">
      <c r="A61" s="176" t="s">
        <v>1365</v>
      </c>
    </row>
    <row r="62" spans="1:1">
      <c r="A62" s="176" t="s">
        <v>1367</v>
      </c>
    </row>
    <row r="63" spans="1:1">
      <c r="A63" s="181" t="s">
        <v>1369</v>
      </c>
    </row>
    <row r="64" spans="1:1">
      <c r="A64" s="177"/>
    </row>
    <row r="65" spans="1:1">
      <c r="A65" s="177"/>
    </row>
    <row r="66" spans="1:1">
      <c r="A66" s="191" t="s">
        <v>1371</v>
      </c>
    </row>
    <row r="67" spans="1:1">
      <c r="A67" s="181" t="s">
        <v>810</v>
      </c>
    </row>
    <row r="68" spans="1:1">
      <c r="A68" s="177"/>
    </row>
    <row r="69" spans="1:1">
      <c r="A69" s="177"/>
    </row>
    <row r="70" spans="1:1">
      <c r="A70" s="177"/>
    </row>
    <row r="71" spans="1:1">
      <c r="A71" s="177"/>
    </row>
    <row r="72" spans="1:1">
      <c r="A72" s="177"/>
    </row>
    <row r="73" spans="1:1">
      <c r="A73" s="171"/>
    </row>
    <row r="74" spans="1:1">
      <c r="A74" s="171"/>
    </row>
    <row r="75" spans="1:1">
      <c r="A75" s="171"/>
    </row>
    <row r="76" spans="1:1">
      <c r="A76" s="171"/>
    </row>
    <row r="77" spans="1:1">
      <c r="A77" s="291" t="s">
        <v>7</v>
      </c>
    </row>
    <row r="78" spans="1:1">
      <c r="A78" s="284"/>
    </row>
    <row r="79" spans="1:1">
      <c r="A79" s="197" t="s">
        <v>1379</v>
      </c>
    </row>
    <row r="80" spans="1:1">
      <c r="A80" s="197" t="s">
        <v>1384</v>
      </c>
    </row>
    <row r="81" spans="1:1">
      <c r="A81" s="197" t="s">
        <v>554</v>
      </c>
    </row>
    <row r="82" spans="1:1">
      <c r="A82" s="197"/>
    </row>
    <row r="83" spans="1:1">
      <c r="A83" s="177"/>
    </row>
    <row r="84" spans="1:1">
      <c r="A84" s="181" t="s">
        <v>664</v>
      </c>
    </row>
    <row r="85" spans="1:1">
      <c r="A85" s="181" t="s">
        <v>1392</v>
      </c>
    </row>
    <row r="86" spans="1:1">
      <c r="A86" s="177"/>
    </row>
    <row r="87" spans="1:1">
      <c r="A87" s="177"/>
    </row>
    <row r="88" spans="1:1">
      <c r="A88" s="177"/>
    </row>
    <row r="89" spans="1:1">
      <c r="A89" s="177"/>
    </row>
    <row r="90" spans="1:1">
      <c r="A90" s="177"/>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sheetData>
  <mergeCells count="2">
    <mergeCell ref="A58:A59"/>
    <mergeCell ref="A77:A78"/>
  </mergeCells>
  <phoneticPr fontId="8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outlinePr summaryBelow="0" summaryRight="0"/>
  </sheetPr>
  <dimension ref="A1:Z1042"/>
  <sheetViews>
    <sheetView topLeftCell="A82" workbookViewId="0">
      <selection activeCell="D3" sqref="D3:J4"/>
    </sheetView>
  </sheetViews>
  <sheetFormatPr defaultColWidth="12.5703125" defaultRowHeight="15.75" customHeight="1"/>
  <cols>
    <col min="1" max="1" width="2" customWidth="1"/>
    <col min="3" max="3" width="20.7109375" customWidth="1"/>
    <col min="4" max="4" width="57.7109375" customWidth="1"/>
    <col min="5" max="5" width="18.5703125" customWidth="1"/>
    <col min="6" max="6" width="13.42578125" customWidth="1"/>
    <col min="7" max="7" width="12.140625" customWidth="1"/>
    <col min="8" max="8" width="24" customWidth="1"/>
    <col min="9" max="9" width="118.140625" style="320" customWidth="1"/>
    <col min="10" max="10" width="82.42578125" customWidth="1"/>
  </cols>
  <sheetData>
    <row r="1" spans="1:26" ht="33.75">
      <c r="A1" s="232" t="s">
        <v>1526</v>
      </c>
      <c r="B1" s="281" t="s">
        <v>1527</v>
      </c>
      <c r="C1" s="278"/>
      <c r="D1" s="278"/>
      <c r="E1" s="278"/>
      <c r="F1" s="278"/>
      <c r="G1" s="278"/>
      <c r="H1" s="278"/>
      <c r="I1" s="278"/>
      <c r="J1" s="300"/>
      <c r="K1" s="3"/>
      <c r="L1" s="3"/>
      <c r="M1" s="3"/>
      <c r="N1" s="3"/>
      <c r="O1" s="3"/>
      <c r="P1" s="3"/>
      <c r="Q1" s="3"/>
      <c r="R1" s="3"/>
      <c r="S1" s="3"/>
      <c r="T1" s="3"/>
      <c r="U1" s="3"/>
      <c r="V1" s="3"/>
      <c r="W1" s="3"/>
      <c r="X1" s="3"/>
      <c r="Y1" s="3"/>
      <c r="Z1" s="3"/>
    </row>
    <row r="2" spans="1:26" ht="12.75">
      <c r="A2" s="5"/>
      <c r="K2" s="3"/>
      <c r="L2" s="3"/>
      <c r="M2" s="3"/>
      <c r="N2" s="3"/>
      <c r="O2" s="3"/>
      <c r="P2" s="3"/>
      <c r="Q2" s="3"/>
      <c r="R2" s="3"/>
      <c r="S2" s="3"/>
      <c r="T2" s="3"/>
      <c r="U2" s="3"/>
      <c r="V2" s="3"/>
      <c r="W2" s="3"/>
      <c r="X2" s="3"/>
      <c r="Y2" s="3"/>
      <c r="Z2" s="3"/>
    </row>
    <row r="3" spans="1:26">
      <c r="A3" s="5"/>
      <c r="B3" s="295" t="s">
        <v>1358</v>
      </c>
      <c r="C3" s="276"/>
      <c r="D3" s="291" t="s">
        <v>7</v>
      </c>
      <c r="E3" s="291" t="s">
        <v>6</v>
      </c>
      <c r="F3" s="289" t="s">
        <v>9</v>
      </c>
      <c r="G3" s="291" t="s">
        <v>524</v>
      </c>
      <c r="H3" s="291" t="s">
        <v>34</v>
      </c>
      <c r="I3" s="352" t="s">
        <v>1359</v>
      </c>
      <c r="J3" s="291" t="s">
        <v>14</v>
      </c>
      <c r="K3" s="3"/>
      <c r="L3" s="3"/>
      <c r="M3" s="3"/>
      <c r="N3" s="3"/>
      <c r="O3" s="3"/>
      <c r="P3" s="3"/>
      <c r="Q3" s="3"/>
      <c r="R3" s="3"/>
      <c r="S3" s="3"/>
      <c r="T3" s="3"/>
      <c r="U3" s="3"/>
      <c r="V3" s="3"/>
      <c r="W3" s="3"/>
      <c r="X3" s="3"/>
      <c r="Y3" s="3"/>
      <c r="Z3" s="3"/>
    </row>
    <row r="4" spans="1:26" ht="14.25">
      <c r="A4" s="5"/>
      <c r="B4" s="173" t="s">
        <v>4</v>
      </c>
      <c r="C4" s="174" t="s">
        <v>8</v>
      </c>
      <c r="D4" s="284"/>
      <c r="E4" s="284"/>
      <c r="F4" s="290"/>
      <c r="G4" s="284"/>
      <c r="H4" s="284"/>
      <c r="I4" s="353"/>
      <c r="J4" s="284"/>
      <c r="K4" s="3"/>
      <c r="L4" s="3"/>
      <c r="M4" s="3"/>
      <c r="N4" s="3"/>
      <c r="O4" s="3"/>
      <c r="P4" s="3"/>
      <c r="Q4" s="3"/>
      <c r="R4" s="3"/>
      <c r="S4" s="3"/>
      <c r="T4" s="3"/>
      <c r="U4" s="3"/>
      <c r="V4" s="3"/>
      <c r="W4" s="3"/>
      <c r="X4" s="3"/>
      <c r="Y4" s="3"/>
      <c r="Z4" s="3"/>
    </row>
    <row r="5" spans="1:26" ht="84">
      <c r="A5" s="5"/>
      <c r="B5" s="297" t="s">
        <v>38</v>
      </c>
      <c r="C5" s="175" t="s">
        <v>536</v>
      </c>
      <c r="D5" s="197" t="s">
        <v>1528</v>
      </c>
      <c r="E5" s="182" t="s">
        <v>534</v>
      </c>
      <c r="F5" s="182" t="s">
        <v>1197</v>
      </c>
      <c r="G5" s="182" t="s">
        <v>537</v>
      </c>
      <c r="H5" s="181"/>
      <c r="I5" s="354" t="s">
        <v>1529</v>
      </c>
      <c r="J5" s="199" t="s">
        <v>1530</v>
      </c>
      <c r="K5" s="3"/>
      <c r="L5" s="3"/>
      <c r="M5" s="3"/>
      <c r="N5" s="3"/>
      <c r="O5" s="3"/>
      <c r="P5" s="3"/>
      <c r="Q5" s="3"/>
      <c r="R5" s="3"/>
      <c r="S5" s="3"/>
      <c r="T5" s="3"/>
      <c r="U5" s="3"/>
      <c r="V5" s="3"/>
      <c r="W5" s="3"/>
      <c r="X5" s="3"/>
      <c r="Y5" s="3"/>
      <c r="Z5" s="3"/>
    </row>
    <row r="6" spans="1:26" ht="12.75">
      <c r="A6" s="5"/>
      <c r="B6" s="283"/>
      <c r="C6" s="175" t="s">
        <v>536</v>
      </c>
      <c r="D6" s="197" t="s">
        <v>562</v>
      </c>
      <c r="E6" s="182" t="s">
        <v>560</v>
      </c>
      <c r="F6" s="182" t="s">
        <v>1188</v>
      </c>
      <c r="G6" s="182" t="s">
        <v>728</v>
      </c>
      <c r="H6" s="181" t="s">
        <v>564</v>
      </c>
      <c r="I6" s="354" t="s">
        <v>1531</v>
      </c>
      <c r="J6" s="199" t="s">
        <v>566</v>
      </c>
      <c r="K6" s="3"/>
      <c r="L6" s="3"/>
      <c r="M6" s="3"/>
      <c r="N6" s="3"/>
      <c r="O6" s="3"/>
      <c r="P6" s="3"/>
      <c r="Q6" s="3"/>
      <c r="R6" s="3"/>
      <c r="S6" s="3"/>
      <c r="T6" s="3"/>
      <c r="U6" s="3"/>
      <c r="V6" s="3"/>
      <c r="W6" s="3"/>
      <c r="X6" s="3"/>
      <c r="Y6" s="3"/>
      <c r="Z6" s="3"/>
    </row>
    <row r="7" spans="1:26" ht="12.75">
      <c r="A7" s="5"/>
      <c r="B7" s="283"/>
      <c r="C7" s="175" t="s">
        <v>536</v>
      </c>
      <c r="D7" s="197" t="s">
        <v>1384</v>
      </c>
      <c r="E7" s="182" t="s">
        <v>1385</v>
      </c>
      <c r="F7" s="182" t="s">
        <v>1188</v>
      </c>
      <c r="G7" s="182" t="s">
        <v>728</v>
      </c>
      <c r="H7" s="181" t="s">
        <v>564</v>
      </c>
      <c r="I7" s="354" t="s">
        <v>1532</v>
      </c>
      <c r="J7" s="199" t="s">
        <v>1533</v>
      </c>
      <c r="K7" s="3"/>
      <c r="L7" s="3"/>
      <c r="M7" s="3"/>
      <c r="N7" s="3"/>
      <c r="O7" s="3"/>
      <c r="P7" s="3"/>
      <c r="Q7" s="3"/>
      <c r="R7" s="3"/>
      <c r="S7" s="3"/>
      <c r="T7" s="3"/>
      <c r="U7" s="3"/>
      <c r="V7" s="3"/>
      <c r="W7" s="3"/>
      <c r="X7" s="3"/>
      <c r="Y7" s="3"/>
      <c r="Z7" s="3"/>
    </row>
    <row r="8" spans="1:26" ht="144">
      <c r="A8" s="5"/>
      <c r="B8" s="283"/>
      <c r="C8" s="175" t="s">
        <v>536</v>
      </c>
      <c r="D8" s="197" t="s">
        <v>568</v>
      </c>
      <c r="E8" s="182" t="s">
        <v>553</v>
      </c>
      <c r="F8" s="182" t="s">
        <v>1190</v>
      </c>
      <c r="G8" s="182" t="s">
        <v>576</v>
      </c>
      <c r="H8" s="181" t="s">
        <v>570</v>
      </c>
      <c r="I8" s="354" t="s">
        <v>1534</v>
      </c>
      <c r="J8" s="199"/>
      <c r="K8" s="3"/>
      <c r="L8" s="3"/>
      <c r="M8" s="3"/>
      <c r="N8" s="3"/>
      <c r="O8" s="3"/>
      <c r="P8" s="3"/>
      <c r="Q8" s="3"/>
      <c r="R8" s="3"/>
      <c r="S8" s="3"/>
      <c r="T8" s="3"/>
      <c r="U8" s="3"/>
      <c r="V8" s="3"/>
      <c r="W8" s="3"/>
      <c r="X8" s="3"/>
      <c r="Y8" s="3"/>
      <c r="Z8" s="3"/>
    </row>
    <row r="9" spans="1:26" ht="48">
      <c r="A9" s="5"/>
      <c r="B9" s="283"/>
      <c r="C9" s="175" t="s">
        <v>536</v>
      </c>
      <c r="D9" s="197" t="s">
        <v>575</v>
      </c>
      <c r="E9" s="182" t="s">
        <v>574</v>
      </c>
      <c r="F9" s="182" t="s">
        <v>1180</v>
      </c>
      <c r="G9" s="182" t="s">
        <v>766</v>
      </c>
      <c r="H9" s="181" t="s">
        <v>577</v>
      </c>
      <c r="I9" s="354" t="s">
        <v>1535</v>
      </c>
      <c r="J9" s="233"/>
      <c r="K9" s="3"/>
      <c r="L9" s="3"/>
      <c r="M9" s="3"/>
      <c r="N9" s="3"/>
      <c r="O9" s="3"/>
      <c r="P9" s="3"/>
      <c r="Q9" s="3"/>
      <c r="R9" s="3"/>
      <c r="S9" s="3"/>
      <c r="T9" s="3"/>
      <c r="U9" s="3"/>
      <c r="V9" s="3"/>
      <c r="W9" s="3"/>
      <c r="X9" s="3"/>
      <c r="Y9" s="3"/>
      <c r="Z9" s="3"/>
    </row>
    <row r="10" spans="1:26" ht="12.75">
      <c r="A10" s="5"/>
      <c r="B10" s="283"/>
      <c r="C10" s="175" t="s">
        <v>536</v>
      </c>
      <c r="D10" s="197" t="s">
        <v>1536</v>
      </c>
      <c r="E10" s="182" t="s">
        <v>1537</v>
      </c>
      <c r="F10" s="182" t="s">
        <v>1188</v>
      </c>
      <c r="G10" s="182" t="s">
        <v>766</v>
      </c>
      <c r="H10" s="181" t="s">
        <v>1538</v>
      </c>
      <c r="I10" s="354" t="s">
        <v>1539</v>
      </c>
      <c r="J10" s="234"/>
      <c r="K10" s="3"/>
      <c r="L10" s="3"/>
      <c r="M10" s="3"/>
      <c r="N10" s="3"/>
      <c r="O10" s="3"/>
      <c r="P10" s="3"/>
      <c r="Q10" s="3"/>
      <c r="R10" s="3"/>
      <c r="S10" s="3"/>
      <c r="T10" s="3"/>
      <c r="U10" s="3"/>
      <c r="V10" s="3"/>
      <c r="W10" s="3"/>
      <c r="X10" s="3"/>
      <c r="Y10" s="3"/>
      <c r="Z10" s="3"/>
    </row>
    <row r="11" spans="1:26" ht="216">
      <c r="A11" s="5"/>
      <c r="B11" s="283"/>
      <c r="C11" s="175" t="s">
        <v>1540</v>
      </c>
      <c r="D11" s="197" t="s">
        <v>1541</v>
      </c>
      <c r="E11" s="182" t="s">
        <v>1542</v>
      </c>
      <c r="F11" s="182" t="s">
        <v>1188</v>
      </c>
      <c r="G11" s="182" t="s">
        <v>1543</v>
      </c>
      <c r="H11" s="181" t="s">
        <v>1538</v>
      </c>
      <c r="I11" s="354" t="s">
        <v>1544</v>
      </c>
      <c r="J11" s="235"/>
      <c r="K11" s="3"/>
      <c r="L11" s="3"/>
      <c r="M11" s="3"/>
      <c r="N11" s="3"/>
      <c r="O11" s="3"/>
      <c r="P11" s="3"/>
      <c r="Q11" s="3"/>
      <c r="R11" s="3"/>
      <c r="S11" s="3"/>
      <c r="T11" s="3"/>
      <c r="U11" s="3"/>
      <c r="V11" s="3"/>
      <c r="W11" s="3"/>
      <c r="X11" s="3"/>
      <c r="Y11" s="3"/>
      <c r="Z11" s="3"/>
    </row>
    <row r="12" spans="1:26" ht="96">
      <c r="A12" s="5"/>
      <c r="B12" s="283"/>
      <c r="C12" s="175" t="s">
        <v>536</v>
      </c>
      <c r="D12" s="197" t="s">
        <v>1545</v>
      </c>
      <c r="E12" s="182" t="s">
        <v>594</v>
      </c>
      <c r="F12" s="182" t="s">
        <v>1180</v>
      </c>
      <c r="G12" s="182" t="s">
        <v>1543</v>
      </c>
      <c r="H12" s="181" t="s">
        <v>1538</v>
      </c>
      <c r="I12" s="354" t="s">
        <v>1546</v>
      </c>
      <c r="J12" s="234"/>
      <c r="K12" s="3"/>
      <c r="L12" s="3"/>
      <c r="M12" s="3"/>
      <c r="N12" s="3"/>
      <c r="O12" s="3"/>
      <c r="P12" s="3"/>
      <c r="Q12" s="3"/>
      <c r="R12" s="3"/>
      <c r="S12" s="3"/>
      <c r="T12" s="3"/>
      <c r="U12" s="3"/>
      <c r="V12" s="3"/>
      <c r="W12" s="3"/>
      <c r="X12" s="3"/>
      <c r="Y12" s="3"/>
      <c r="Z12" s="3"/>
    </row>
    <row r="13" spans="1:26" ht="144">
      <c r="A13" s="5"/>
      <c r="B13" s="283"/>
      <c r="C13" s="175" t="s">
        <v>1540</v>
      </c>
      <c r="D13" s="197" t="s">
        <v>1547</v>
      </c>
      <c r="E13" s="182" t="s">
        <v>544</v>
      </c>
      <c r="F13" s="182" t="s">
        <v>1180</v>
      </c>
      <c r="G13" s="182" t="s">
        <v>1543</v>
      </c>
      <c r="H13" s="181" t="s">
        <v>582</v>
      </c>
      <c r="I13" s="354" t="s">
        <v>1548</v>
      </c>
      <c r="J13" s="198" t="s">
        <v>1549</v>
      </c>
      <c r="K13" s="3"/>
      <c r="L13" s="3"/>
      <c r="M13" s="3"/>
      <c r="N13" s="3"/>
      <c r="O13" s="3"/>
      <c r="P13" s="3"/>
      <c r="Q13" s="3"/>
      <c r="R13" s="3"/>
      <c r="S13" s="3"/>
      <c r="T13" s="3"/>
      <c r="U13" s="3"/>
      <c r="V13" s="3"/>
      <c r="W13" s="3"/>
      <c r="X13" s="3"/>
      <c r="Y13" s="3"/>
      <c r="Z13" s="3"/>
    </row>
    <row r="14" spans="1:26" ht="132">
      <c r="A14" s="5"/>
      <c r="B14" s="283"/>
      <c r="C14" s="175" t="s">
        <v>536</v>
      </c>
      <c r="D14" s="197" t="s">
        <v>1550</v>
      </c>
      <c r="E14" s="182"/>
      <c r="F14" s="182" t="s">
        <v>1197</v>
      </c>
      <c r="G14" s="182"/>
      <c r="H14" s="181"/>
      <c r="I14" s="354" t="s">
        <v>1551</v>
      </c>
      <c r="J14" s="198"/>
      <c r="K14" s="3"/>
      <c r="L14" s="3"/>
      <c r="M14" s="3"/>
      <c r="N14" s="3"/>
      <c r="O14" s="3"/>
      <c r="P14" s="3"/>
      <c r="Q14" s="3"/>
      <c r="R14" s="3"/>
      <c r="S14" s="3"/>
      <c r="T14" s="3"/>
      <c r="U14" s="3"/>
      <c r="V14" s="3"/>
      <c r="W14" s="3"/>
      <c r="X14" s="3"/>
      <c r="Y14" s="3"/>
      <c r="Z14" s="3"/>
    </row>
    <row r="15" spans="1:26" ht="108">
      <c r="A15" s="5"/>
      <c r="B15" s="284"/>
      <c r="C15" s="175" t="s">
        <v>536</v>
      </c>
      <c r="D15" s="181" t="s">
        <v>581</v>
      </c>
      <c r="E15" s="182" t="s">
        <v>574</v>
      </c>
      <c r="F15" s="182" t="s">
        <v>1190</v>
      </c>
      <c r="G15" s="182" t="s">
        <v>563</v>
      </c>
      <c r="H15" s="181" t="s">
        <v>582</v>
      </c>
      <c r="I15" s="354" t="s">
        <v>1552</v>
      </c>
      <c r="J15" s="199" t="s">
        <v>584</v>
      </c>
      <c r="K15" s="3"/>
      <c r="L15" s="3"/>
      <c r="M15" s="3"/>
      <c r="N15" s="3"/>
      <c r="O15" s="3"/>
      <c r="P15" s="3"/>
      <c r="Q15" s="3"/>
      <c r="R15" s="3"/>
      <c r="S15" s="3"/>
      <c r="T15" s="3"/>
      <c r="U15" s="3"/>
      <c r="V15" s="3"/>
      <c r="W15" s="3"/>
      <c r="X15" s="3"/>
      <c r="Y15" s="3"/>
      <c r="Z15" s="3"/>
    </row>
    <row r="16" spans="1:26" ht="120">
      <c r="A16" s="5"/>
      <c r="B16" s="297" t="s">
        <v>47</v>
      </c>
      <c r="C16" s="175" t="s">
        <v>536</v>
      </c>
      <c r="D16" s="197" t="s">
        <v>743</v>
      </c>
      <c r="E16" s="182"/>
      <c r="F16" s="182" t="s">
        <v>1190</v>
      </c>
      <c r="G16" s="182" t="s">
        <v>563</v>
      </c>
      <c r="H16" s="181" t="s">
        <v>744</v>
      </c>
      <c r="I16" s="354" t="s">
        <v>1553</v>
      </c>
      <c r="J16" s="195"/>
      <c r="K16" s="3"/>
      <c r="L16" s="3"/>
      <c r="M16" s="3"/>
      <c r="N16" s="3"/>
      <c r="O16" s="3"/>
      <c r="P16" s="3"/>
      <c r="Q16" s="3"/>
      <c r="R16" s="3"/>
      <c r="S16" s="3"/>
      <c r="T16" s="3"/>
      <c r="U16" s="3"/>
      <c r="V16" s="3"/>
      <c r="W16" s="3"/>
      <c r="X16" s="3"/>
      <c r="Y16" s="3"/>
      <c r="Z16" s="3"/>
    </row>
    <row r="17" spans="1:26" ht="48">
      <c r="A17" s="5"/>
      <c r="B17" s="283"/>
      <c r="C17" s="175" t="s">
        <v>536</v>
      </c>
      <c r="D17" s="197" t="s">
        <v>748</v>
      </c>
      <c r="E17" s="182"/>
      <c r="F17" s="182" t="s">
        <v>1197</v>
      </c>
      <c r="G17" s="182" t="s">
        <v>563</v>
      </c>
      <c r="H17" s="181" t="s">
        <v>744</v>
      </c>
      <c r="I17" s="354" t="s">
        <v>1554</v>
      </c>
      <c r="J17" s="195"/>
      <c r="K17" s="3"/>
      <c r="L17" s="3"/>
      <c r="M17" s="3"/>
      <c r="N17" s="3"/>
      <c r="O17" s="3"/>
      <c r="P17" s="3"/>
      <c r="Q17" s="3"/>
      <c r="R17" s="3"/>
      <c r="S17" s="3"/>
      <c r="T17" s="3"/>
      <c r="U17" s="3"/>
      <c r="V17" s="3"/>
      <c r="W17" s="3"/>
      <c r="X17" s="3"/>
      <c r="Y17" s="3"/>
      <c r="Z17" s="3"/>
    </row>
    <row r="18" spans="1:26" ht="36">
      <c r="A18" s="5"/>
      <c r="B18" s="283"/>
      <c r="C18" s="175" t="s">
        <v>536</v>
      </c>
      <c r="D18" s="197" t="s">
        <v>765</v>
      </c>
      <c r="E18" s="182"/>
      <c r="F18" s="182" t="s">
        <v>1197</v>
      </c>
      <c r="G18" s="182"/>
      <c r="H18" s="181"/>
      <c r="I18" s="354" t="s">
        <v>767</v>
      </c>
      <c r="J18" s="195"/>
      <c r="K18" s="3"/>
      <c r="L18" s="3"/>
      <c r="M18" s="3"/>
      <c r="N18" s="3"/>
      <c r="O18" s="3"/>
      <c r="P18" s="3"/>
      <c r="Q18" s="3"/>
      <c r="R18" s="3"/>
      <c r="S18" s="3"/>
      <c r="T18" s="3"/>
      <c r="U18" s="3"/>
      <c r="V18" s="3"/>
      <c r="W18" s="3"/>
      <c r="X18" s="3"/>
      <c r="Y18" s="3"/>
      <c r="Z18" s="3"/>
    </row>
    <row r="19" spans="1:26" ht="12.75">
      <c r="A19" s="5"/>
      <c r="B19" s="283"/>
      <c r="C19" s="175" t="s">
        <v>536</v>
      </c>
      <c r="D19" s="197" t="s">
        <v>1555</v>
      </c>
      <c r="E19" s="182"/>
      <c r="F19" s="182" t="s">
        <v>1188</v>
      </c>
      <c r="G19" s="182"/>
      <c r="H19" s="181"/>
      <c r="I19" s="354" t="s">
        <v>1556</v>
      </c>
      <c r="J19" s="195"/>
      <c r="K19" s="3"/>
      <c r="L19" s="3"/>
      <c r="M19" s="3"/>
      <c r="N19" s="3"/>
      <c r="O19" s="3"/>
      <c r="P19" s="3"/>
      <c r="Q19" s="3"/>
      <c r="R19" s="3"/>
      <c r="S19" s="3"/>
      <c r="T19" s="3"/>
      <c r="U19" s="3"/>
      <c r="V19" s="3"/>
      <c r="W19" s="3"/>
      <c r="X19" s="3"/>
      <c r="Y19" s="3"/>
      <c r="Z19" s="3"/>
    </row>
    <row r="20" spans="1:26" ht="24">
      <c r="A20" s="5"/>
      <c r="B20" s="283"/>
      <c r="C20" s="175" t="s">
        <v>536</v>
      </c>
      <c r="D20" s="181" t="s">
        <v>810</v>
      </c>
      <c r="E20" s="182" t="s">
        <v>809</v>
      </c>
      <c r="F20" s="182" t="s">
        <v>1225</v>
      </c>
      <c r="G20" s="182"/>
      <c r="H20" s="181"/>
      <c r="I20" s="354" t="s">
        <v>1557</v>
      </c>
      <c r="J20" s="195"/>
      <c r="K20" s="3"/>
      <c r="L20" s="3"/>
      <c r="M20" s="3"/>
      <c r="N20" s="3"/>
      <c r="O20" s="3"/>
      <c r="P20" s="3"/>
      <c r="Q20" s="3"/>
      <c r="R20" s="3"/>
      <c r="S20" s="3"/>
      <c r="T20" s="3"/>
      <c r="U20" s="3"/>
      <c r="V20" s="3"/>
      <c r="W20" s="3"/>
      <c r="X20" s="3"/>
      <c r="Y20" s="3"/>
      <c r="Z20" s="3"/>
    </row>
    <row r="21" spans="1:26" ht="60">
      <c r="A21" s="5"/>
      <c r="B21" s="283"/>
      <c r="C21" s="175" t="s">
        <v>536</v>
      </c>
      <c r="D21" s="181" t="s">
        <v>738</v>
      </c>
      <c r="E21" s="182" t="s">
        <v>534</v>
      </c>
      <c r="F21" s="182" t="s">
        <v>1197</v>
      </c>
      <c r="G21" s="182" t="s">
        <v>537</v>
      </c>
      <c r="H21" s="181"/>
      <c r="I21" s="354" t="s">
        <v>1558</v>
      </c>
      <c r="J21" s="195"/>
      <c r="K21" s="3"/>
      <c r="L21" s="3"/>
      <c r="M21" s="3"/>
      <c r="N21" s="3"/>
      <c r="O21" s="3"/>
      <c r="P21" s="3"/>
      <c r="Q21" s="3"/>
      <c r="R21" s="3"/>
      <c r="S21" s="3"/>
      <c r="T21" s="3"/>
      <c r="U21" s="3"/>
      <c r="V21" s="3"/>
      <c r="W21" s="3"/>
      <c r="X21" s="3"/>
      <c r="Y21" s="3"/>
      <c r="Z21" s="3"/>
    </row>
    <row r="22" spans="1:26" ht="144">
      <c r="A22" s="5"/>
      <c r="B22" s="283"/>
      <c r="C22" s="175" t="s">
        <v>536</v>
      </c>
      <c r="D22" s="181" t="s">
        <v>770</v>
      </c>
      <c r="E22" s="182" t="s">
        <v>737</v>
      </c>
      <c r="F22" s="182" t="s">
        <v>1197</v>
      </c>
      <c r="G22" s="182" t="s">
        <v>766</v>
      </c>
      <c r="H22" s="181" t="s">
        <v>1538</v>
      </c>
      <c r="I22" s="354" t="s">
        <v>1559</v>
      </c>
      <c r="J22" s="236"/>
      <c r="K22" s="3"/>
      <c r="L22" s="3"/>
      <c r="M22" s="3"/>
      <c r="N22" s="3"/>
      <c r="O22" s="3"/>
      <c r="P22" s="3"/>
      <c r="Q22" s="3"/>
      <c r="R22" s="3"/>
      <c r="S22" s="3"/>
      <c r="T22" s="3"/>
      <c r="U22" s="3"/>
      <c r="V22" s="3"/>
      <c r="W22" s="3"/>
      <c r="X22" s="3"/>
      <c r="Y22" s="3"/>
      <c r="Z22" s="3"/>
    </row>
    <row r="23" spans="1:26" ht="24">
      <c r="A23" s="5"/>
      <c r="B23" s="283"/>
      <c r="C23" s="175" t="s">
        <v>536</v>
      </c>
      <c r="D23" s="181" t="s">
        <v>774</v>
      </c>
      <c r="E23" s="182" t="s">
        <v>737</v>
      </c>
      <c r="F23" s="182" t="s">
        <v>1197</v>
      </c>
      <c r="G23" s="182" t="s">
        <v>766</v>
      </c>
      <c r="H23" s="181" t="s">
        <v>1538</v>
      </c>
      <c r="I23" s="354" t="s">
        <v>1560</v>
      </c>
      <c r="J23" s="195"/>
      <c r="K23" s="3"/>
      <c r="L23" s="3"/>
      <c r="M23" s="3"/>
      <c r="N23" s="3"/>
      <c r="O23" s="3"/>
      <c r="P23" s="3"/>
      <c r="Q23" s="3"/>
      <c r="R23" s="3"/>
      <c r="S23" s="3"/>
      <c r="T23" s="3"/>
      <c r="U23" s="3"/>
      <c r="V23" s="3"/>
      <c r="W23" s="3"/>
      <c r="X23" s="3"/>
      <c r="Y23" s="3"/>
      <c r="Z23" s="3"/>
    </row>
    <row r="24" spans="1:26" ht="132">
      <c r="A24" s="5"/>
      <c r="B24" s="283"/>
      <c r="C24" s="175" t="s">
        <v>536</v>
      </c>
      <c r="D24" s="181" t="s">
        <v>1561</v>
      </c>
      <c r="E24" s="182" t="s">
        <v>1562</v>
      </c>
      <c r="F24" s="182" t="s">
        <v>1180</v>
      </c>
      <c r="G24" s="182" t="s">
        <v>602</v>
      </c>
      <c r="H24" s="181" t="s">
        <v>1538</v>
      </c>
      <c r="I24" s="354" t="s">
        <v>1563</v>
      </c>
      <c r="J24" s="195" t="s">
        <v>1564</v>
      </c>
      <c r="K24" s="3"/>
      <c r="L24" s="3"/>
      <c r="M24" s="3"/>
      <c r="N24" s="3"/>
      <c r="O24" s="3"/>
      <c r="P24" s="3"/>
      <c r="Q24" s="3"/>
      <c r="R24" s="3"/>
      <c r="S24" s="3"/>
      <c r="T24" s="3"/>
      <c r="U24" s="3"/>
      <c r="V24" s="3"/>
      <c r="W24" s="3"/>
      <c r="X24" s="3"/>
      <c r="Y24" s="3"/>
      <c r="Z24" s="3"/>
    </row>
    <row r="25" spans="1:26" ht="36">
      <c r="A25" s="5"/>
      <c r="B25" s="283"/>
      <c r="C25" s="175" t="s">
        <v>536</v>
      </c>
      <c r="D25" s="181" t="s">
        <v>790</v>
      </c>
      <c r="E25" s="182" t="s">
        <v>789</v>
      </c>
      <c r="F25" s="182" t="s">
        <v>1188</v>
      </c>
      <c r="G25" s="182"/>
      <c r="H25" s="181"/>
      <c r="I25" s="354" t="s">
        <v>1565</v>
      </c>
      <c r="J25" s="195"/>
      <c r="K25" s="3"/>
      <c r="L25" s="3"/>
      <c r="M25" s="3"/>
      <c r="N25" s="3"/>
      <c r="O25" s="3"/>
      <c r="P25" s="3"/>
      <c r="Q25" s="3"/>
      <c r="R25" s="3"/>
      <c r="S25" s="3"/>
      <c r="T25" s="3"/>
      <c r="U25" s="3"/>
      <c r="V25" s="3"/>
      <c r="W25" s="3"/>
      <c r="X25" s="3"/>
      <c r="Y25" s="3"/>
      <c r="Z25" s="3"/>
    </row>
    <row r="26" spans="1:26" ht="24">
      <c r="A26" s="5"/>
      <c r="B26" s="283"/>
      <c r="C26" s="175" t="s">
        <v>536</v>
      </c>
      <c r="D26" s="181" t="s">
        <v>778</v>
      </c>
      <c r="E26" s="182" t="s">
        <v>777</v>
      </c>
      <c r="F26" s="182" t="s">
        <v>1197</v>
      </c>
      <c r="G26" s="182" t="s">
        <v>766</v>
      </c>
      <c r="H26" s="181" t="s">
        <v>1538</v>
      </c>
      <c r="I26" s="354" t="s">
        <v>1566</v>
      </c>
      <c r="J26" s="195"/>
      <c r="K26" s="3"/>
      <c r="L26" s="3"/>
      <c r="M26" s="3"/>
      <c r="N26" s="3"/>
      <c r="O26" s="3"/>
      <c r="P26" s="3"/>
      <c r="Q26" s="3"/>
      <c r="R26" s="3"/>
      <c r="S26" s="3"/>
      <c r="T26" s="3"/>
      <c r="U26" s="3"/>
      <c r="V26" s="3"/>
      <c r="W26" s="3"/>
      <c r="X26" s="3"/>
      <c r="Y26" s="3"/>
      <c r="Z26" s="3"/>
    </row>
    <row r="27" spans="1:26" ht="36">
      <c r="A27" s="5"/>
      <c r="B27" s="283"/>
      <c r="C27" s="175" t="s">
        <v>536</v>
      </c>
      <c r="D27" s="197" t="s">
        <v>782</v>
      </c>
      <c r="E27" s="182" t="s">
        <v>781</v>
      </c>
      <c r="F27" s="182" t="s">
        <v>1180</v>
      </c>
      <c r="G27" s="182"/>
      <c r="H27" s="181" t="s">
        <v>783</v>
      </c>
      <c r="I27" s="354" t="s">
        <v>1567</v>
      </c>
      <c r="J27" s="195"/>
      <c r="K27" s="3"/>
      <c r="L27" s="3"/>
      <c r="M27" s="3"/>
      <c r="N27" s="3"/>
      <c r="O27" s="3"/>
      <c r="P27" s="3"/>
      <c r="Q27" s="3"/>
      <c r="R27" s="3"/>
      <c r="S27" s="3"/>
      <c r="T27" s="3"/>
      <c r="U27" s="3"/>
      <c r="V27" s="3"/>
      <c r="W27" s="3"/>
      <c r="X27" s="3"/>
      <c r="Y27" s="3"/>
      <c r="Z27" s="3"/>
    </row>
    <row r="28" spans="1:26" ht="24">
      <c r="A28" s="5"/>
      <c r="B28" s="283"/>
      <c r="C28" s="175" t="s">
        <v>536</v>
      </c>
      <c r="D28" s="197" t="s">
        <v>786</v>
      </c>
      <c r="E28" s="182" t="s">
        <v>1260</v>
      </c>
      <c r="F28" s="182" t="s">
        <v>1180</v>
      </c>
      <c r="G28" s="182"/>
      <c r="H28" s="181"/>
      <c r="I28" s="354" t="s">
        <v>1568</v>
      </c>
      <c r="J28" s="195"/>
      <c r="K28" s="3"/>
      <c r="L28" s="3"/>
      <c r="M28" s="3"/>
      <c r="N28" s="3"/>
      <c r="O28" s="3"/>
      <c r="P28" s="3"/>
      <c r="Q28" s="3"/>
      <c r="R28" s="3"/>
      <c r="S28" s="3"/>
      <c r="T28" s="3"/>
      <c r="U28" s="3"/>
      <c r="V28" s="3"/>
      <c r="W28" s="3"/>
      <c r="X28" s="3"/>
      <c r="Y28" s="3"/>
      <c r="Z28" s="3"/>
    </row>
    <row r="29" spans="1:26" ht="24">
      <c r="A29" s="5"/>
      <c r="B29" s="283"/>
      <c r="C29" s="175" t="s">
        <v>536</v>
      </c>
      <c r="D29" s="197" t="s">
        <v>753</v>
      </c>
      <c r="E29" s="182" t="s">
        <v>752</v>
      </c>
      <c r="F29" s="182" t="s">
        <v>1190</v>
      </c>
      <c r="G29" s="182"/>
      <c r="H29" s="181"/>
      <c r="I29" s="354" t="s">
        <v>1569</v>
      </c>
      <c r="J29" s="195"/>
      <c r="K29" s="3"/>
      <c r="L29" s="3"/>
      <c r="M29" s="3"/>
      <c r="N29" s="3"/>
      <c r="O29" s="3"/>
      <c r="P29" s="3"/>
      <c r="Q29" s="3"/>
      <c r="R29" s="3"/>
      <c r="S29" s="3"/>
      <c r="T29" s="3"/>
      <c r="U29" s="3"/>
      <c r="V29" s="3"/>
      <c r="W29" s="3"/>
      <c r="X29" s="3"/>
      <c r="Y29" s="3"/>
      <c r="Z29" s="3"/>
    </row>
    <row r="30" spans="1:26" ht="48">
      <c r="A30" s="5"/>
      <c r="B30" s="283"/>
      <c r="C30" s="175" t="s">
        <v>1540</v>
      </c>
      <c r="D30" s="197" t="s">
        <v>1570</v>
      </c>
      <c r="E30" s="182" t="s">
        <v>553</v>
      </c>
      <c r="F30" s="182" t="s">
        <v>1197</v>
      </c>
      <c r="G30" s="182" t="s">
        <v>1543</v>
      </c>
      <c r="H30" s="181" t="s">
        <v>1538</v>
      </c>
      <c r="I30" s="354" t="s">
        <v>1571</v>
      </c>
      <c r="J30" s="195" t="s">
        <v>1572</v>
      </c>
      <c r="K30" s="3"/>
      <c r="L30" s="3"/>
      <c r="M30" s="3"/>
      <c r="N30" s="3"/>
      <c r="O30" s="3"/>
      <c r="P30" s="3"/>
      <c r="Q30" s="3"/>
      <c r="R30" s="3"/>
      <c r="S30" s="3"/>
      <c r="T30" s="3"/>
      <c r="U30" s="3"/>
      <c r="V30" s="3"/>
      <c r="W30" s="3"/>
      <c r="X30" s="3"/>
      <c r="Y30" s="3"/>
      <c r="Z30" s="3"/>
    </row>
    <row r="31" spans="1:26" ht="12.75">
      <c r="A31" s="5"/>
      <c r="B31" s="283"/>
      <c r="C31" s="175" t="s">
        <v>536</v>
      </c>
      <c r="D31" s="181" t="s">
        <v>1573</v>
      </c>
      <c r="E31" s="182" t="s">
        <v>1574</v>
      </c>
      <c r="F31" s="182" t="s">
        <v>1197</v>
      </c>
      <c r="G31" s="182" t="s">
        <v>766</v>
      </c>
      <c r="H31" s="181" t="s">
        <v>1538</v>
      </c>
      <c r="I31" s="354" t="s">
        <v>1575</v>
      </c>
      <c r="J31" s="195"/>
      <c r="K31" s="3"/>
      <c r="L31" s="3"/>
      <c r="M31" s="3"/>
      <c r="N31" s="3"/>
      <c r="O31" s="3"/>
      <c r="P31" s="3"/>
      <c r="Q31" s="3"/>
      <c r="R31" s="3"/>
      <c r="S31" s="3"/>
      <c r="T31" s="3"/>
      <c r="U31" s="3"/>
      <c r="V31" s="3"/>
      <c r="W31" s="3"/>
      <c r="X31" s="3"/>
      <c r="Y31" s="3"/>
      <c r="Z31" s="3"/>
    </row>
    <row r="32" spans="1:26" ht="24">
      <c r="A32" s="5"/>
      <c r="B32" s="283"/>
      <c r="C32" s="175" t="s">
        <v>536</v>
      </c>
      <c r="D32" s="181" t="s">
        <v>1576</v>
      </c>
      <c r="E32" s="182" t="s">
        <v>737</v>
      </c>
      <c r="F32" s="182" t="s">
        <v>1188</v>
      </c>
      <c r="G32" s="182" t="s">
        <v>766</v>
      </c>
      <c r="H32" s="181" t="s">
        <v>1538</v>
      </c>
      <c r="I32" s="354" t="s">
        <v>1577</v>
      </c>
      <c r="J32" s="236"/>
      <c r="K32" s="3"/>
      <c r="L32" s="3"/>
      <c r="M32" s="3"/>
      <c r="N32" s="3"/>
      <c r="O32" s="3"/>
      <c r="P32" s="3"/>
      <c r="Q32" s="3"/>
      <c r="R32" s="3"/>
      <c r="S32" s="3"/>
      <c r="T32" s="3"/>
      <c r="U32" s="3"/>
      <c r="V32" s="3"/>
      <c r="W32" s="3"/>
      <c r="X32" s="3"/>
      <c r="Y32" s="3"/>
      <c r="Z32" s="3"/>
    </row>
    <row r="33" spans="1:26" ht="24">
      <c r="A33" s="5"/>
      <c r="B33" s="283"/>
      <c r="C33" s="175" t="s">
        <v>536</v>
      </c>
      <c r="D33" s="181" t="s">
        <v>1578</v>
      </c>
      <c r="E33" s="182" t="s">
        <v>1579</v>
      </c>
      <c r="F33" s="182" t="s">
        <v>1188</v>
      </c>
      <c r="G33" s="182" t="s">
        <v>1580</v>
      </c>
      <c r="H33" s="181" t="s">
        <v>1538</v>
      </c>
      <c r="I33" s="354" t="s">
        <v>1581</v>
      </c>
      <c r="J33" s="236"/>
      <c r="K33" s="3"/>
      <c r="L33" s="3"/>
      <c r="M33" s="3"/>
      <c r="N33" s="3"/>
      <c r="O33" s="3"/>
      <c r="P33" s="3"/>
      <c r="Q33" s="3"/>
      <c r="R33" s="3"/>
      <c r="S33" s="3"/>
      <c r="T33" s="3"/>
      <c r="U33" s="3"/>
      <c r="V33" s="3"/>
      <c r="W33" s="3"/>
      <c r="X33" s="3"/>
      <c r="Y33" s="3"/>
      <c r="Z33" s="3"/>
    </row>
    <row r="34" spans="1:26" ht="24">
      <c r="A34" s="5"/>
      <c r="B34" s="283"/>
      <c r="C34" s="175" t="s">
        <v>536</v>
      </c>
      <c r="D34" s="181" t="s">
        <v>1582</v>
      </c>
      <c r="E34" s="182" t="s">
        <v>752</v>
      </c>
      <c r="F34" s="182" t="s">
        <v>1197</v>
      </c>
      <c r="G34" s="182"/>
      <c r="H34" s="181"/>
      <c r="I34" s="354" t="s">
        <v>1583</v>
      </c>
      <c r="J34" s="236"/>
      <c r="K34" s="3"/>
      <c r="L34" s="3"/>
      <c r="M34" s="3"/>
      <c r="N34" s="3"/>
      <c r="O34" s="3"/>
      <c r="P34" s="3"/>
      <c r="Q34" s="3"/>
      <c r="R34" s="3"/>
      <c r="S34" s="3"/>
      <c r="T34" s="3"/>
      <c r="U34" s="3"/>
      <c r="V34" s="3"/>
      <c r="W34" s="3"/>
      <c r="X34" s="3"/>
      <c r="Y34" s="3"/>
      <c r="Z34" s="3"/>
    </row>
    <row r="35" spans="1:26" ht="12.75">
      <c r="A35" s="5"/>
      <c r="B35" s="283"/>
      <c r="C35" s="175" t="s">
        <v>1584</v>
      </c>
      <c r="D35" s="181" t="s">
        <v>1585</v>
      </c>
      <c r="E35" s="182"/>
      <c r="F35" s="182" t="s">
        <v>1188</v>
      </c>
      <c r="G35" s="182" t="s">
        <v>766</v>
      </c>
      <c r="H35" s="181" t="s">
        <v>1538</v>
      </c>
      <c r="I35" s="354" t="s">
        <v>1586</v>
      </c>
      <c r="J35" s="236"/>
      <c r="K35" s="3"/>
      <c r="L35" s="3"/>
      <c r="M35" s="3"/>
      <c r="N35" s="3"/>
      <c r="O35" s="3"/>
      <c r="P35" s="3"/>
      <c r="Q35" s="3"/>
      <c r="R35" s="3"/>
      <c r="S35" s="3"/>
      <c r="T35" s="3"/>
      <c r="U35" s="3"/>
      <c r="V35" s="3"/>
      <c r="W35" s="3"/>
      <c r="X35" s="3"/>
      <c r="Y35" s="3"/>
      <c r="Z35" s="3"/>
    </row>
    <row r="36" spans="1:26" ht="12.75">
      <c r="A36" s="5"/>
      <c r="B36" s="283"/>
      <c r="C36" s="175" t="s">
        <v>1584</v>
      </c>
      <c r="D36" s="181" t="s">
        <v>1587</v>
      </c>
      <c r="E36" s="182" t="s">
        <v>1588</v>
      </c>
      <c r="F36" s="182"/>
      <c r="G36" s="182"/>
      <c r="H36" s="177"/>
      <c r="I36" s="354"/>
      <c r="J36" s="233"/>
      <c r="K36" s="3"/>
      <c r="L36" s="3"/>
      <c r="M36" s="3"/>
      <c r="N36" s="3"/>
      <c r="O36" s="3"/>
      <c r="P36" s="3"/>
      <c r="Q36" s="3"/>
      <c r="R36" s="3"/>
      <c r="S36" s="3"/>
      <c r="T36" s="3"/>
      <c r="U36" s="3"/>
      <c r="V36" s="3"/>
      <c r="W36" s="3"/>
      <c r="X36" s="3"/>
      <c r="Y36" s="3"/>
      <c r="Z36" s="3"/>
    </row>
    <row r="37" spans="1:26" ht="36">
      <c r="A37" s="5"/>
      <c r="B37" s="283"/>
      <c r="C37" s="175" t="s">
        <v>645</v>
      </c>
      <c r="D37" s="181" t="s">
        <v>1589</v>
      </c>
      <c r="E37" s="182" t="s">
        <v>1590</v>
      </c>
      <c r="F37" s="182"/>
      <c r="G37" s="182"/>
      <c r="H37" s="237" t="s">
        <v>1538</v>
      </c>
      <c r="I37" s="354" t="s">
        <v>1591</v>
      </c>
      <c r="J37" s="233"/>
      <c r="K37" s="3"/>
      <c r="L37" s="3"/>
      <c r="M37" s="3"/>
      <c r="N37" s="3"/>
      <c r="O37" s="3"/>
      <c r="P37" s="3"/>
      <c r="Q37" s="3"/>
      <c r="R37" s="3"/>
      <c r="S37" s="3"/>
      <c r="T37" s="3"/>
      <c r="U37" s="3"/>
      <c r="V37" s="3"/>
      <c r="W37" s="3"/>
      <c r="X37" s="3"/>
      <c r="Y37" s="3"/>
      <c r="Z37" s="3"/>
    </row>
    <row r="38" spans="1:26" ht="12.75">
      <c r="A38" s="5"/>
      <c r="B38" s="283"/>
      <c r="C38" s="175" t="s">
        <v>645</v>
      </c>
      <c r="D38" s="181" t="s">
        <v>1592</v>
      </c>
      <c r="E38" s="182" t="s">
        <v>737</v>
      </c>
      <c r="F38" s="182" t="s">
        <v>1188</v>
      </c>
      <c r="G38" s="182" t="s">
        <v>766</v>
      </c>
      <c r="H38" s="181" t="s">
        <v>1538</v>
      </c>
      <c r="I38" s="354" t="s">
        <v>1593</v>
      </c>
      <c r="J38" s="236"/>
      <c r="K38" s="3"/>
      <c r="L38" s="3"/>
      <c r="M38" s="3"/>
      <c r="N38" s="3"/>
      <c r="O38" s="3"/>
      <c r="P38" s="3"/>
      <c r="Q38" s="3"/>
      <c r="R38" s="3"/>
      <c r="S38" s="3"/>
      <c r="T38" s="3"/>
      <c r="U38" s="3"/>
      <c r="V38" s="3"/>
      <c r="W38" s="3"/>
      <c r="X38" s="3"/>
      <c r="Y38" s="3"/>
      <c r="Z38" s="3"/>
    </row>
    <row r="39" spans="1:26" ht="12.75">
      <c r="A39" s="5"/>
      <c r="B39" s="283"/>
      <c r="C39" s="175" t="s">
        <v>645</v>
      </c>
      <c r="D39" s="181" t="s">
        <v>1594</v>
      </c>
      <c r="E39" s="182" t="s">
        <v>737</v>
      </c>
      <c r="F39" s="182" t="s">
        <v>1188</v>
      </c>
      <c r="G39" s="182" t="s">
        <v>766</v>
      </c>
      <c r="H39" s="181" t="s">
        <v>1538</v>
      </c>
      <c r="I39" s="354"/>
      <c r="J39" s="236"/>
      <c r="K39" s="3"/>
      <c r="L39" s="3"/>
      <c r="M39" s="3"/>
      <c r="N39" s="3"/>
      <c r="O39" s="3"/>
      <c r="P39" s="3"/>
      <c r="Q39" s="3"/>
      <c r="R39" s="3"/>
      <c r="S39" s="3"/>
      <c r="T39" s="3"/>
      <c r="U39" s="3"/>
      <c r="V39" s="3"/>
      <c r="W39" s="3"/>
      <c r="X39" s="3"/>
      <c r="Y39" s="3"/>
      <c r="Z39" s="3"/>
    </row>
    <row r="40" spans="1:26" ht="12.75">
      <c r="A40" s="5"/>
      <c r="B40" s="283"/>
      <c r="C40" s="238" t="s">
        <v>645</v>
      </c>
      <c r="D40" s="239" t="s">
        <v>1595</v>
      </c>
      <c r="E40" s="189"/>
      <c r="F40" s="183"/>
      <c r="G40" s="189"/>
      <c r="H40" s="239"/>
      <c r="I40" s="354"/>
      <c r="J40" s="234"/>
      <c r="K40" s="3"/>
      <c r="L40" s="3"/>
      <c r="M40" s="3"/>
      <c r="N40" s="3"/>
      <c r="O40" s="3"/>
      <c r="P40" s="3"/>
      <c r="Q40" s="3"/>
      <c r="R40" s="3"/>
      <c r="S40" s="3"/>
      <c r="T40" s="3"/>
      <c r="U40" s="3"/>
      <c r="V40" s="3"/>
      <c r="W40" s="3"/>
      <c r="X40" s="3"/>
      <c r="Y40" s="3"/>
      <c r="Z40" s="3"/>
    </row>
    <row r="41" spans="1:26" ht="12.75">
      <c r="A41" s="5"/>
      <c r="B41" s="283"/>
      <c r="C41" s="175" t="s">
        <v>645</v>
      </c>
      <c r="D41" s="181" t="s">
        <v>1596</v>
      </c>
      <c r="E41" s="188"/>
      <c r="F41" s="182"/>
      <c r="G41" s="182"/>
      <c r="H41" s="177"/>
      <c r="I41" s="354"/>
      <c r="J41" s="233"/>
      <c r="K41" s="3"/>
      <c r="L41" s="3"/>
      <c r="M41" s="3"/>
      <c r="N41" s="3"/>
      <c r="O41" s="3"/>
      <c r="P41" s="3"/>
      <c r="Q41" s="3"/>
      <c r="R41" s="3"/>
      <c r="S41" s="3"/>
      <c r="T41" s="3"/>
      <c r="U41" s="3"/>
      <c r="V41" s="3"/>
      <c r="W41" s="3"/>
      <c r="X41" s="3"/>
      <c r="Y41" s="3"/>
      <c r="Z41" s="3"/>
    </row>
    <row r="42" spans="1:26" ht="12.75">
      <c r="A42" s="5"/>
      <c r="B42" s="283"/>
      <c r="C42" s="238" t="s">
        <v>645</v>
      </c>
      <c r="D42" s="239" t="s">
        <v>1597</v>
      </c>
      <c r="E42" s="189"/>
      <c r="F42" s="183"/>
      <c r="G42" s="189"/>
      <c r="H42" s="239"/>
      <c r="I42" s="354"/>
      <c r="J42" s="234"/>
      <c r="K42" s="3"/>
      <c r="L42" s="3"/>
      <c r="M42" s="3"/>
      <c r="N42" s="3"/>
      <c r="O42" s="3"/>
      <c r="P42" s="3"/>
      <c r="Q42" s="3"/>
      <c r="R42" s="3"/>
      <c r="S42" s="3"/>
      <c r="T42" s="3"/>
      <c r="U42" s="3"/>
      <c r="V42" s="3"/>
      <c r="W42" s="3"/>
      <c r="X42" s="3"/>
      <c r="Y42" s="3"/>
      <c r="Z42" s="3"/>
    </row>
    <row r="43" spans="1:26" ht="12.75">
      <c r="A43" s="5"/>
      <c r="B43" s="283"/>
      <c r="C43" s="175"/>
      <c r="D43" s="181" t="s">
        <v>1598</v>
      </c>
      <c r="E43" s="188"/>
      <c r="F43" s="182"/>
      <c r="G43" s="182"/>
      <c r="H43" s="181"/>
      <c r="I43" s="354"/>
      <c r="J43" s="234"/>
      <c r="K43" s="3"/>
      <c r="L43" s="3"/>
      <c r="M43" s="3"/>
      <c r="N43" s="3"/>
      <c r="O43" s="3"/>
      <c r="P43" s="3"/>
      <c r="Q43" s="3"/>
      <c r="R43" s="3"/>
      <c r="S43" s="3"/>
      <c r="T43" s="3"/>
      <c r="U43" s="3"/>
      <c r="V43" s="3"/>
      <c r="W43" s="3"/>
      <c r="X43" s="3"/>
      <c r="Y43" s="3"/>
      <c r="Z43" s="3"/>
    </row>
    <row r="44" spans="1:26" ht="12.75">
      <c r="A44" s="5"/>
      <c r="B44" s="283"/>
      <c r="C44" s="175"/>
      <c r="D44" s="181" t="s">
        <v>1599</v>
      </c>
      <c r="E44" s="188"/>
      <c r="F44" s="182"/>
      <c r="G44" s="182"/>
      <c r="H44" s="181"/>
      <c r="I44" s="354"/>
      <c r="J44" s="234"/>
      <c r="K44" s="3"/>
      <c r="L44" s="3"/>
      <c r="M44" s="3"/>
      <c r="N44" s="3"/>
      <c r="O44" s="3"/>
      <c r="P44" s="3"/>
      <c r="Q44" s="3"/>
      <c r="R44" s="3"/>
      <c r="S44" s="3"/>
      <c r="T44" s="3"/>
      <c r="U44" s="3"/>
      <c r="V44" s="3"/>
      <c r="W44" s="3"/>
      <c r="X44" s="3"/>
      <c r="Y44" s="3"/>
      <c r="Z44" s="3"/>
    </row>
    <row r="45" spans="1:26" ht="12.75">
      <c r="A45" s="5"/>
      <c r="B45" s="283"/>
      <c r="C45" s="175"/>
      <c r="D45" s="181" t="s">
        <v>1600</v>
      </c>
      <c r="E45" s="188"/>
      <c r="F45" s="182"/>
      <c r="G45" s="182"/>
      <c r="H45" s="181"/>
      <c r="I45" s="354"/>
      <c r="J45" s="234"/>
      <c r="K45" s="3"/>
      <c r="L45" s="3"/>
      <c r="M45" s="3"/>
      <c r="N45" s="3"/>
      <c r="O45" s="3"/>
      <c r="P45" s="3"/>
      <c r="Q45" s="3"/>
      <c r="R45" s="3"/>
      <c r="S45" s="3"/>
      <c r="T45" s="3"/>
      <c r="U45" s="3"/>
      <c r="V45" s="3"/>
      <c r="W45" s="3"/>
      <c r="X45" s="3"/>
      <c r="Y45" s="3"/>
      <c r="Z45" s="3"/>
    </row>
    <row r="46" spans="1:26" ht="12.75">
      <c r="A46" s="5"/>
      <c r="B46" s="283"/>
      <c r="C46" s="175" t="s">
        <v>645</v>
      </c>
      <c r="D46" s="181" t="s">
        <v>1601</v>
      </c>
      <c r="E46" s="188"/>
      <c r="F46" s="182"/>
      <c r="G46" s="182" t="s">
        <v>197</v>
      </c>
      <c r="H46" s="181"/>
      <c r="I46" s="354"/>
      <c r="J46" s="234"/>
      <c r="K46" s="3"/>
      <c r="L46" s="3"/>
      <c r="M46" s="3"/>
      <c r="N46" s="3"/>
      <c r="O46" s="3"/>
      <c r="P46" s="3"/>
      <c r="Q46" s="3"/>
      <c r="R46" s="3"/>
      <c r="S46" s="3"/>
      <c r="T46" s="3"/>
      <c r="U46" s="3"/>
      <c r="V46" s="3"/>
      <c r="W46" s="3"/>
      <c r="X46" s="3"/>
      <c r="Y46" s="3"/>
      <c r="Z46" s="3"/>
    </row>
    <row r="47" spans="1:26" ht="12.75">
      <c r="A47" s="5"/>
      <c r="B47" s="283"/>
      <c r="C47" s="175" t="s">
        <v>645</v>
      </c>
      <c r="D47" s="181" t="s">
        <v>1602</v>
      </c>
      <c r="E47" s="188"/>
      <c r="F47" s="182"/>
      <c r="G47" s="182" t="s">
        <v>590</v>
      </c>
      <c r="H47" s="181"/>
      <c r="I47" s="354"/>
      <c r="J47" s="234"/>
      <c r="K47" s="3"/>
      <c r="L47" s="3"/>
      <c r="M47" s="3"/>
      <c r="N47" s="3"/>
      <c r="O47" s="3"/>
      <c r="P47" s="3"/>
      <c r="Q47" s="3"/>
      <c r="R47" s="3"/>
      <c r="S47" s="3"/>
      <c r="T47" s="3"/>
      <c r="U47" s="3"/>
      <c r="V47" s="3"/>
      <c r="W47" s="3"/>
      <c r="X47" s="3"/>
      <c r="Y47" s="3"/>
      <c r="Z47" s="3"/>
    </row>
    <row r="48" spans="1:26" ht="12.75">
      <c r="A48" s="5"/>
      <c r="B48" s="283"/>
      <c r="C48" s="175" t="s">
        <v>645</v>
      </c>
      <c r="D48" s="181" t="s">
        <v>1603</v>
      </c>
      <c r="E48" s="188"/>
      <c r="F48" s="182"/>
      <c r="G48" s="182" t="s">
        <v>646</v>
      </c>
      <c r="H48" s="181"/>
      <c r="I48" s="354"/>
      <c r="J48" s="234"/>
      <c r="K48" s="3"/>
      <c r="L48" s="3"/>
      <c r="M48" s="3"/>
      <c r="N48" s="3"/>
      <c r="O48" s="3"/>
      <c r="P48" s="3"/>
      <c r="Q48" s="3"/>
      <c r="R48" s="3"/>
      <c r="S48" s="3"/>
      <c r="T48" s="3"/>
      <c r="U48" s="3"/>
      <c r="V48" s="3"/>
      <c r="W48" s="3"/>
      <c r="X48" s="3"/>
      <c r="Y48" s="3"/>
      <c r="Z48" s="3"/>
    </row>
    <row r="49" spans="1:26" ht="12.75">
      <c r="A49" s="5"/>
      <c r="B49" s="283"/>
      <c r="C49" s="175" t="s">
        <v>645</v>
      </c>
      <c r="D49" s="181" t="s">
        <v>1604</v>
      </c>
      <c r="E49" s="188"/>
      <c r="F49" s="182"/>
      <c r="G49" s="182" t="s">
        <v>162</v>
      </c>
      <c r="H49" s="181"/>
      <c r="I49" s="354"/>
      <c r="J49" s="234"/>
      <c r="K49" s="3"/>
      <c r="L49" s="3"/>
      <c r="M49" s="3"/>
      <c r="N49" s="3"/>
      <c r="O49" s="3"/>
      <c r="P49" s="3"/>
      <c r="Q49" s="3"/>
      <c r="R49" s="3"/>
      <c r="S49" s="3"/>
      <c r="T49" s="3"/>
      <c r="U49" s="3"/>
      <c r="V49" s="3"/>
      <c r="W49" s="3"/>
      <c r="X49" s="3"/>
      <c r="Y49" s="3"/>
      <c r="Z49" s="3"/>
    </row>
    <row r="50" spans="1:26" ht="12.75">
      <c r="A50" s="5"/>
      <c r="B50" s="283"/>
      <c r="C50" s="238" t="s">
        <v>645</v>
      </c>
      <c r="D50" s="239" t="s">
        <v>1605</v>
      </c>
      <c r="E50" s="189"/>
      <c r="F50" s="183"/>
      <c r="G50" s="189"/>
      <c r="H50" s="239"/>
      <c r="I50" s="355"/>
      <c r="J50" s="234"/>
      <c r="K50" s="3"/>
      <c r="L50" s="3"/>
      <c r="M50" s="3"/>
      <c r="N50" s="3"/>
      <c r="O50" s="3"/>
      <c r="P50" s="3"/>
      <c r="Q50" s="3"/>
      <c r="R50" s="3"/>
      <c r="S50" s="3"/>
      <c r="T50" s="3"/>
      <c r="U50" s="3"/>
      <c r="V50" s="3"/>
      <c r="W50" s="3"/>
      <c r="X50" s="3"/>
      <c r="Y50" s="3"/>
      <c r="Z50" s="3"/>
    </row>
    <row r="51" spans="1:26" ht="24">
      <c r="A51" s="5"/>
      <c r="B51" s="283"/>
      <c r="C51" s="238" t="s">
        <v>645</v>
      </c>
      <c r="D51" s="239" t="s">
        <v>1606</v>
      </c>
      <c r="E51" s="189"/>
      <c r="F51" s="183" t="s">
        <v>1188</v>
      </c>
      <c r="G51" s="189"/>
      <c r="H51" s="239" t="s">
        <v>1607</v>
      </c>
      <c r="I51" s="355" t="s">
        <v>1608</v>
      </c>
      <c r="J51" s="234"/>
      <c r="K51" s="3"/>
      <c r="L51" s="3"/>
      <c r="M51" s="3"/>
      <c r="N51" s="3"/>
      <c r="O51" s="3"/>
      <c r="P51" s="3"/>
      <c r="Q51" s="3"/>
      <c r="R51" s="3"/>
      <c r="S51" s="3"/>
      <c r="T51" s="3"/>
      <c r="U51" s="3"/>
      <c r="V51" s="3"/>
      <c r="W51" s="3"/>
      <c r="X51" s="3"/>
      <c r="Y51" s="3"/>
      <c r="Z51" s="3"/>
    </row>
    <row r="52" spans="1:26" ht="24">
      <c r="A52" s="5"/>
      <c r="B52" s="283"/>
      <c r="C52" s="238" t="s">
        <v>645</v>
      </c>
      <c r="D52" s="239" t="s">
        <v>675</v>
      </c>
      <c r="E52" s="189"/>
      <c r="F52" s="183" t="s">
        <v>1188</v>
      </c>
      <c r="G52" s="189"/>
      <c r="H52" s="239" t="s">
        <v>1607</v>
      </c>
      <c r="I52" s="355" t="s">
        <v>1609</v>
      </c>
      <c r="J52" s="234"/>
      <c r="K52" s="3"/>
      <c r="L52" s="3"/>
      <c r="M52" s="3"/>
      <c r="N52" s="3"/>
      <c r="O52" s="3"/>
      <c r="P52" s="3"/>
      <c r="Q52" s="3"/>
      <c r="R52" s="3"/>
      <c r="S52" s="3"/>
      <c r="T52" s="3"/>
      <c r="U52" s="3"/>
      <c r="V52" s="3"/>
      <c r="W52" s="3"/>
      <c r="X52" s="3"/>
      <c r="Y52" s="3"/>
      <c r="Z52" s="3"/>
    </row>
    <row r="53" spans="1:26" ht="72">
      <c r="A53" s="5"/>
      <c r="B53" s="283"/>
      <c r="C53" s="175" t="s">
        <v>536</v>
      </c>
      <c r="D53" s="181" t="s">
        <v>1610</v>
      </c>
      <c r="E53" s="188"/>
      <c r="F53" s="182" t="s">
        <v>1197</v>
      </c>
      <c r="G53" s="182" t="s">
        <v>1543</v>
      </c>
      <c r="H53" s="177"/>
      <c r="I53" s="354" t="s">
        <v>1611</v>
      </c>
      <c r="J53" s="233"/>
      <c r="K53" s="3"/>
      <c r="L53" s="3"/>
      <c r="M53" s="3"/>
      <c r="N53" s="3"/>
      <c r="O53" s="3"/>
      <c r="P53" s="3"/>
      <c r="Q53" s="3"/>
      <c r="R53" s="3"/>
      <c r="S53" s="3"/>
      <c r="T53" s="3"/>
      <c r="U53" s="3"/>
      <c r="V53" s="3"/>
      <c r="W53" s="3"/>
      <c r="X53" s="3"/>
      <c r="Y53" s="3"/>
      <c r="Z53" s="3"/>
    </row>
    <row r="54" spans="1:26" ht="60">
      <c r="A54" s="5"/>
      <c r="B54" s="283"/>
      <c r="C54" s="175" t="s">
        <v>536</v>
      </c>
      <c r="D54" s="181" t="s">
        <v>1612</v>
      </c>
      <c r="E54" s="188"/>
      <c r="F54" s="182" t="s">
        <v>1197</v>
      </c>
      <c r="G54" s="182" t="s">
        <v>1543</v>
      </c>
      <c r="H54" s="177"/>
      <c r="I54" s="354" t="s">
        <v>1613</v>
      </c>
      <c r="J54" s="233"/>
      <c r="K54" s="3"/>
      <c r="L54" s="3"/>
      <c r="M54" s="3"/>
      <c r="N54" s="3"/>
      <c r="O54" s="3"/>
      <c r="P54" s="3"/>
      <c r="Q54" s="3"/>
      <c r="R54" s="3"/>
      <c r="S54" s="3"/>
      <c r="T54" s="3"/>
      <c r="U54" s="3"/>
      <c r="V54" s="3"/>
      <c r="W54" s="3"/>
      <c r="X54" s="3"/>
      <c r="Y54" s="3"/>
      <c r="Z54" s="3"/>
    </row>
    <row r="55" spans="1:26" ht="12.75">
      <c r="A55" s="5"/>
      <c r="B55" s="282" t="s">
        <v>1614</v>
      </c>
      <c r="C55" s="238"/>
      <c r="D55" s="241"/>
      <c r="E55" s="189"/>
      <c r="F55" s="189"/>
      <c r="G55" s="189"/>
      <c r="H55" s="241"/>
      <c r="I55" s="355"/>
      <c r="J55" s="235"/>
      <c r="K55" s="3"/>
      <c r="L55" s="3"/>
      <c r="M55" s="3"/>
      <c r="N55" s="3"/>
      <c r="O55" s="3"/>
      <c r="P55" s="3"/>
      <c r="Q55" s="3"/>
      <c r="R55" s="3"/>
      <c r="S55" s="3"/>
      <c r="T55" s="3"/>
      <c r="U55" s="3"/>
      <c r="V55" s="3"/>
      <c r="W55" s="3"/>
      <c r="X55" s="3"/>
      <c r="Y55" s="3"/>
      <c r="Z55" s="3"/>
    </row>
    <row r="56" spans="1:26" ht="12.75">
      <c r="A56" s="5"/>
      <c r="B56" s="283"/>
      <c r="C56" s="238"/>
      <c r="D56" s="241"/>
      <c r="E56" s="189"/>
      <c r="F56" s="189"/>
      <c r="G56" s="189"/>
      <c r="H56" s="241"/>
      <c r="I56" s="355"/>
      <c r="J56" s="235"/>
      <c r="K56" s="3"/>
      <c r="L56" s="3"/>
      <c r="M56" s="3"/>
      <c r="N56" s="3"/>
      <c r="O56" s="3"/>
      <c r="P56" s="3"/>
      <c r="Q56" s="3"/>
      <c r="R56" s="3"/>
      <c r="S56" s="3"/>
      <c r="T56" s="3"/>
      <c r="U56" s="3"/>
      <c r="V56" s="3"/>
      <c r="W56" s="3"/>
      <c r="X56" s="3"/>
      <c r="Y56" s="3"/>
      <c r="Z56" s="3"/>
    </row>
    <row r="57" spans="1:26" ht="12.75">
      <c r="A57" s="5"/>
      <c r="B57" s="284"/>
      <c r="C57" s="238"/>
      <c r="D57" s="241"/>
      <c r="E57" s="189"/>
      <c r="F57" s="189"/>
      <c r="G57" s="189"/>
      <c r="H57" s="241"/>
      <c r="I57" s="355"/>
      <c r="J57" s="235"/>
      <c r="K57" s="3"/>
      <c r="L57" s="3"/>
      <c r="M57" s="3"/>
      <c r="N57" s="3"/>
      <c r="O57" s="3"/>
      <c r="P57" s="3"/>
      <c r="Q57" s="3"/>
      <c r="R57" s="3"/>
      <c r="S57" s="3"/>
      <c r="T57" s="3"/>
      <c r="U57" s="3"/>
      <c r="V57" s="3"/>
      <c r="W57" s="3"/>
      <c r="X57" s="3"/>
      <c r="Y57" s="3"/>
      <c r="Z57" s="3"/>
    </row>
    <row r="58" spans="1:26" ht="60">
      <c r="A58" s="5"/>
      <c r="B58" s="297" t="s">
        <v>1377</v>
      </c>
      <c r="C58" s="238" t="s">
        <v>1540</v>
      </c>
      <c r="D58" s="229" t="s">
        <v>1615</v>
      </c>
      <c r="E58" s="183" t="s">
        <v>1616</v>
      </c>
      <c r="F58" s="183" t="s">
        <v>1188</v>
      </c>
      <c r="G58" s="183" t="s">
        <v>766</v>
      </c>
      <c r="H58" s="239" t="s">
        <v>1538</v>
      </c>
      <c r="I58" s="355" t="s">
        <v>1617</v>
      </c>
      <c r="J58" s="235"/>
      <c r="K58" s="3"/>
      <c r="L58" s="3"/>
      <c r="M58" s="3"/>
      <c r="N58" s="3"/>
      <c r="O58" s="3"/>
      <c r="P58" s="3"/>
      <c r="Q58" s="3"/>
      <c r="R58" s="3"/>
      <c r="S58" s="3"/>
      <c r="T58" s="3"/>
      <c r="U58" s="3"/>
      <c r="V58" s="3"/>
      <c r="W58" s="3"/>
      <c r="X58" s="3"/>
      <c r="Y58" s="3"/>
      <c r="Z58" s="3"/>
    </row>
    <row r="59" spans="1:26" ht="12.75">
      <c r="A59" s="5"/>
      <c r="B59" s="283"/>
      <c r="C59" s="238" t="s">
        <v>536</v>
      </c>
      <c r="D59" s="229" t="s">
        <v>1618</v>
      </c>
      <c r="E59" s="183"/>
      <c r="F59" s="183"/>
      <c r="G59" s="189"/>
      <c r="H59" s="239"/>
      <c r="I59" s="355"/>
      <c r="J59" s="235"/>
      <c r="K59" s="3"/>
      <c r="L59" s="3"/>
      <c r="M59" s="3"/>
      <c r="N59" s="3"/>
      <c r="O59" s="3"/>
      <c r="P59" s="3"/>
      <c r="Q59" s="3"/>
      <c r="R59" s="3"/>
      <c r="S59" s="3"/>
      <c r="T59" s="3"/>
      <c r="U59" s="3"/>
      <c r="V59" s="3"/>
      <c r="W59" s="3"/>
      <c r="X59" s="3"/>
      <c r="Y59" s="3"/>
      <c r="Z59" s="3"/>
    </row>
    <row r="60" spans="1:26" ht="12.75">
      <c r="A60" s="5"/>
      <c r="B60" s="283"/>
      <c r="C60" s="238"/>
      <c r="D60" s="230"/>
      <c r="E60" s="189"/>
      <c r="F60" s="189"/>
      <c r="G60" s="189"/>
      <c r="H60" s="241"/>
      <c r="I60" s="355"/>
      <c r="J60" s="235"/>
      <c r="K60" s="3"/>
      <c r="L60" s="3"/>
      <c r="M60" s="3"/>
      <c r="N60" s="3"/>
      <c r="O60" s="3"/>
      <c r="P60" s="3"/>
      <c r="Q60" s="3"/>
      <c r="R60" s="3"/>
      <c r="S60" s="3"/>
      <c r="T60" s="3"/>
      <c r="U60" s="3"/>
      <c r="V60" s="3"/>
      <c r="W60" s="3"/>
      <c r="X60" s="3"/>
      <c r="Y60" s="3"/>
      <c r="Z60" s="3"/>
    </row>
    <row r="61" spans="1:26" ht="12.75">
      <c r="A61" s="5"/>
      <c r="B61" s="284"/>
      <c r="C61" s="238"/>
      <c r="D61" s="230"/>
      <c r="E61" s="189"/>
      <c r="F61" s="189"/>
      <c r="G61" s="189"/>
      <c r="H61" s="241"/>
      <c r="I61" s="355"/>
      <c r="J61" s="235"/>
      <c r="K61" s="3"/>
      <c r="L61" s="3"/>
      <c r="M61" s="3"/>
      <c r="N61" s="3"/>
      <c r="O61" s="3"/>
      <c r="P61" s="3"/>
      <c r="Q61" s="3"/>
      <c r="R61" s="3"/>
      <c r="S61" s="3"/>
      <c r="T61" s="3"/>
      <c r="U61" s="3"/>
      <c r="V61" s="3"/>
      <c r="W61" s="3"/>
      <c r="X61" s="3"/>
      <c r="Y61" s="3"/>
      <c r="Z61" s="3"/>
    </row>
    <row r="62" spans="1:26" ht="172.5" customHeight="1">
      <c r="A62" s="5"/>
      <c r="B62" s="301" t="s">
        <v>1619</v>
      </c>
      <c r="C62" s="276"/>
      <c r="D62" s="302" t="s">
        <v>1620</v>
      </c>
      <c r="E62" s="303"/>
      <c r="F62" s="303"/>
      <c r="G62" s="303"/>
      <c r="H62" s="303"/>
      <c r="I62" s="303"/>
      <c r="J62" s="290"/>
      <c r="K62" s="3"/>
      <c r="L62" s="3"/>
      <c r="M62" s="3"/>
      <c r="N62" s="3"/>
      <c r="O62" s="3"/>
      <c r="P62" s="3"/>
      <c r="Q62" s="3"/>
      <c r="R62" s="3"/>
      <c r="S62" s="3"/>
      <c r="T62" s="3"/>
      <c r="U62" s="3"/>
      <c r="V62" s="3"/>
      <c r="W62" s="3"/>
      <c r="X62" s="3"/>
      <c r="Y62" s="3"/>
      <c r="Z62" s="3"/>
    </row>
    <row r="63" spans="1:26" ht="12.75">
      <c r="A63" s="5"/>
      <c r="B63" s="5"/>
      <c r="C63" s="5"/>
      <c r="D63" s="171"/>
      <c r="E63" s="5"/>
      <c r="F63" s="5"/>
      <c r="G63" s="5"/>
      <c r="H63" s="5"/>
      <c r="I63" s="356"/>
      <c r="J63" s="5"/>
      <c r="K63" s="3"/>
      <c r="L63" s="3"/>
      <c r="M63" s="3"/>
      <c r="N63" s="3"/>
      <c r="O63" s="3"/>
      <c r="P63" s="3"/>
      <c r="Q63" s="3"/>
      <c r="R63" s="3"/>
      <c r="S63" s="3"/>
      <c r="T63" s="3"/>
      <c r="U63" s="3"/>
      <c r="V63" s="3"/>
      <c r="W63" s="3"/>
      <c r="X63" s="3"/>
      <c r="Y63" s="3"/>
      <c r="Z63" s="3"/>
    </row>
    <row r="64" spans="1:26" ht="12.75">
      <c r="A64" s="5"/>
      <c r="B64" s="5"/>
      <c r="C64" s="5"/>
      <c r="D64" s="171"/>
      <c r="E64" s="5"/>
      <c r="F64" s="5"/>
      <c r="G64" s="5"/>
      <c r="H64" s="5"/>
      <c r="I64" s="356"/>
      <c r="J64" s="5"/>
      <c r="K64" s="3"/>
      <c r="L64" s="3"/>
      <c r="M64" s="3"/>
      <c r="N64" s="3"/>
      <c r="O64" s="3"/>
      <c r="P64" s="3"/>
      <c r="Q64" s="3"/>
      <c r="R64" s="3"/>
      <c r="S64" s="3"/>
      <c r="T64" s="3"/>
      <c r="U64" s="3"/>
      <c r="V64" s="3"/>
      <c r="W64" s="3"/>
      <c r="X64" s="3"/>
      <c r="Y64" s="3"/>
      <c r="Z64" s="3"/>
    </row>
    <row r="65" spans="1:26" ht="12.75">
      <c r="A65" s="5"/>
      <c r="B65" s="196" t="s">
        <v>1621</v>
      </c>
      <c r="C65" s="5"/>
      <c r="D65" s="171"/>
      <c r="E65" s="5"/>
      <c r="F65" s="5"/>
      <c r="G65" s="5"/>
      <c r="H65" s="5"/>
      <c r="I65" s="356"/>
      <c r="J65" s="5"/>
      <c r="K65" s="3"/>
      <c r="L65" s="3"/>
      <c r="M65" s="3"/>
      <c r="N65" s="3"/>
      <c r="O65" s="3"/>
      <c r="P65" s="3"/>
      <c r="Q65" s="3"/>
      <c r="R65" s="3"/>
      <c r="S65" s="3"/>
      <c r="T65" s="3"/>
      <c r="U65" s="3"/>
      <c r="V65" s="3"/>
      <c r="W65" s="3"/>
      <c r="X65" s="3"/>
      <c r="Y65" s="3"/>
      <c r="Z65" s="3"/>
    </row>
    <row r="66" spans="1:26" ht="12.75">
      <c r="A66" s="5"/>
      <c r="B66" s="5"/>
      <c r="C66" s="5"/>
      <c r="D66" s="171"/>
      <c r="E66" s="5"/>
      <c r="F66" s="5"/>
      <c r="G66" s="5"/>
      <c r="H66" s="5"/>
      <c r="I66" s="356"/>
      <c r="J66" s="5"/>
      <c r="K66" s="3"/>
      <c r="L66" s="3"/>
      <c r="M66" s="3"/>
      <c r="N66" s="3"/>
      <c r="O66" s="3"/>
      <c r="P66" s="3"/>
      <c r="Q66" s="3"/>
      <c r="R66" s="3"/>
      <c r="S66" s="3"/>
      <c r="T66" s="3"/>
      <c r="U66" s="3"/>
      <c r="V66" s="3"/>
      <c r="W66" s="3"/>
      <c r="X66" s="3"/>
      <c r="Y66" s="3"/>
      <c r="Z66" s="3"/>
    </row>
    <row r="67" spans="1:26">
      <c r="A67" s="5"/>
      <c r="B67" s="295" t="s">
        <v>1358</v>
      </c>
      <c r="C67" s="276"/>
      <c r="D67" s="291" t="s">
        <v>7</v>
      </c>
      <c r="E67" s="291" t="s">
        <v>6</v>
      </c>
      <c r="F67" s="289" t="s">
        <v>9</v>
      </c>
      <c r="G67" s="289" t="s">
        <v>524</v>
      </c>
      <c r="H67" s="291" t="s">
        <v>34</v>
      </c>
      <c r="I67" s="352" t="s">
        <v>1359</v>
      </c>
      <c r="J67" s="291" t="s">
        <v>14</v>
      </c>
      <c r="K67" s="3"/>
      <c r="L67" s="3"/>
      <c r="M67" s="3"/>
      <c r="N67" s="3"/>
      <c r="O67" s="3"/>
      <c r="P67" s="3"/>
      <c r="Q67" s="3"/>
      <c r="R67" s="3"/>
      <c r="S67" s="3"/>
      <c r="T67" s="3"/>
      <c r="U67" s="3"/>
      <c r="V67" s="3"/>
      <c r="W67" s="3"/>
      <c r="X67" s="3"/>
      <c r="Y67" s="3"/>
      <c r="Z67" s="3"/>
    </row>
    <row r="68" spans="1:26" ht="14.25">
      <c r="A68" s="5"/>
      <c r="B68" s="173" t="s">
        <v>4</v>
      </c>
      <c r="C68" s="174" t="s">
        <v>8</v>
      </c>
      <c r="D68" s="284"/>
      <c r="E68" s="284"/>
      <c r="F68" s="290"/>
      <c r="G68" s="290"/>
      <c r="H68" s="284"/>
      <c r="I68" s="353"/>
      <c r="J68" s="284"/>
      <c r="K68" s="3"/>
      <c r="L68" s="3"/>
      <c r="M68" s="3"/>
      <c r="N68" s="3"/>
      <c r="O68" s="3"/>
      <c r="P68" s="3"/>
      <c r="Q68" s="3"/>
      <c r="R68" s="3"/>
      <c r="S68" s="3"/>
      <c r="T68" s="3"/>
      <c r="U68" s="3"/>
      <c r="V68" s="3"/>
      <c r="W68" s="3"/>
      <c r="X68" s="3"/>
      <c r="Y68" s="3"/>
      <c r="Z68" s="3"/>
    </row>
    <row r="69" spans="1:26" ht="409.5">
      <c r="A69" s="5"/>
      <c r="B69" s="297" t="s">
        <v>38</v>
      </c>
      <c r="C69" s="175" t="s">
        <v>536</v>
      </c>
      <c r="D69" s="197" t="s">
        <v>1622</v>
      </c>
      <c r="E69" s="182" t="s">
        <v>553</v>
      </c>
      <c r="F69" s="182" t="s">
        <v>1271</v>
      </c>
      <c r="G69" s="182" t="s">
        <v>602</v>
      </c>
      <c r="H69" s="181" t="s">
        <v>1623</v>
      </c>
      <c r="I69" s="354" t="s">
        <v>1624</v>
      </c>
      <c r="J69" s="195" t="s">
        <v>1625</v>
      </c>
      <c r="K69" s="3"/>
      <c r="L69" s="3"/>
      <c r="M69" s="3"/>
      <c r="N69" s="3"/>
      <c r="O69" s="3"/>
      <c r="P69" s="3"/>
      <c r="Q69" s="3"/>
      <c r="R69" s="3"/>
      <c r="S69" s="3"/>
      <c r="T69" s="3"/>
      <c r="U69" s="3"/>
      <c r="V69" s="3"/>
      <c r="W69" s="3"/>
      <c r="X69" s="3"/>
      <c r="Y69" s="3"/>
      <c r="Z69" s="3"/>
    </row>
    <row r="70" spans="1:26" ht="372">
      <c r="A70" s="5"/>
      <c r="B70" s="283"/>
      <c r="C70" s="175" t="s">
        <v>589</v>
      </c>
      <c r="D70" s="197" t="s">
        <v>1626</v>
      </c>
      <c r="E70" s="182" t="s">
        <v>1616</v>
      </c>
      <c r="F70" s="182" t="s">
        <v>1271</v>
      </c>
      <c r="G70" s="182" t="s">
        <v>1627</v>
      </c>
      <c r="H70" s="181" t="s">
        <v>1628</v>
      </c>
      <c r="I70" s="354" t="s">
        <v>1629</v>
      </c>
      <c r="J70" s="243"/>
      <c r="K70" s="3"/>
      <c r="L70" s="3"/>
      <c r="M70" s="3"/>
      <c r="N70" s="3"/>
      <c r="O70" s="3"/>
      <c r="P70" s="3"/>
      <c r="Q70" s="3"/>
      <c r="R70" s="3"/>
      <c r="S70" s="3"/>
      <c r="T70" s="3"/>
      <c r="U70" s="3"/>
      <c r="V70" s="3"/>
      <c r="W70" s="3"/>
      <c r="X70" s="3"/>
      <c r="Y70" s="3"/>
      <c r="Z70" s="3"/>
    </row>
    <row r="71" spans="1:26" ht="48">
      <c r="A71" s="5"/>
      <c r="B71" s="283"/>
      <c r="C71" s="175" t="s">
        <v>589</v>
      </c>
      <c r="D71" s="197" t="s">
        <v>1630</v>
      </c>
      <c r="E71" s="182" t="s">
        <v>553</v>
      </c>
      <c r="F71" s="183" t="s">
        <v>1271</v>
      </c>
      <c r="G71" s="183"/>
      <c r="H71" s="239"/>
      <c r="I71" s="355" t="s">
        <v>1631</v>
      </c>
      <c r="J71" s="244"/>
      <c r="K71" s="3"/>
      <c r="L71" s="3"/>
      <c r="M71" s="3"/>
      <c r="N71" s="3"/>
      <c r="O71" s="3"/>
      <c r="P71" s="3"/>
      <c r="Q71" s="3"/>
      <c r="R71" s="3"/>
      <c r="S71" s="3"/>
      <c r="T71" s="3"/>
      <c r="U71" s="3"/>
      <c r="V71" s="3"/>
      <c r="W71" s="3"/>
      <c r="X71" s="3"/>
      <c r="Y71" s="3"/>
      <c r="Z71" s="3"/>
    </row>
    <row r="72" spans="1:26" ht="72">
      <c r="A72" s="5"/>
      <c r="B72" s="283"/>
      <c r="C72" s="175" t="s">
        <v>589</v>
      </c>
      <c r="D72" s="181" t="s">
        <v>1632</v>
      </c>
      <c r="E72" s="182" t="s">
        <v>594</v>
      </c>
      <c r="F72" s="183" t="s">
        <v>1271</v>
      </c>
      <c r="G72" s="177"/>
      <c r="H72" s="177"/>
      <c r="I72" s="354" t="s">
        <v>1633</v>
      </c>
      <c r="J72" s="186"/>
      <c r="K72" s="3"/>
      <c r="L72" s="3"/>
      <c r="M72" s="3"/>
      <c r="N72" s="3"/>
      <c r="O72" s="3"/>
      <c r="P72" s="3"/>
      <c r="Q72" s="3"/>
      <c r="R72" s="3"/>
      <c r="S72" s="3"/>
      <c r="T72" s="3"/>
      <c r="U72" s="3"/>
      <c r="V72" s="3"/>
      <c r="W72" s="3"/>
      <c r="X72" s="3"/>
      <c r="Y72" s="3"/>
      <c r="Z72" s="3"/>
    </row>
    <row r="73" spans="1:26" ht="60">
      <c r="A73" s="5"/>
      <c r="B73" s="283"/>
      <c r="C73" s="175" t="s">
        <v>589</v>
      </c>
      <c r="D73" s="181" t="s">
        <v>1634</v>
      </c>
      <c r="E73" s="182" t="s">
        <v>1635</v>
      </c>
      <c r="F73" s="183" t="s">
        <v>1271</v>
      </c>
      <c r="G73" s="177"/>
      <c r="H73" s="177"/>
      <c r="I73" s="354" t="s">
        <v>1636</v>
      </c>
      <c r="J73" s="186"/>
      <c r="K73" s="3"/>
      <c r="L73" s="3"/>
      <c r="M73" s="3"/>
      <c r="N73" s="3"/>
      <c r="O73" s="3"/>
      <c r="P73" s="3"/>
      <c r="Q73" s="3"/>
      <c r="R73" s="3"/>
      <c r="S73" s="3"/>
      <c r="T73" s="3"/>
      <c r="U73" s="3"/>
      <c r="V73" s="3"/>
      <c r="W73" s="3"/>
      <c r="X73" s="3"/>
      <c r="Y73" s="3"/>
      <c r="Z73" s="3"/>
    </row>
    <row r="74" spans="1:26" ht="12.75">
      <c r="A74" s="5"/>
      <c r="B74" s="283"/>
      <c r="C74" s="187"/>
      <c r="D74" s="177"/>
      <c r="E74" s="188"/>
      <c r="F74" s="189"/>
      <c r="G74" s="177"/>
      <c r="H74" s="177"/>
      <c r="I74" s="354"/>
      <c r="J74" s="186"/>
      <c r="K74" s="3"/>
      <c r="L74" s="3"/>
      <c r="M74" s="3"/>
      <c r="N74" s="3"/>
      <c r="O74" s="3"/>
      <c r="P74" s="3"/>
      <c r="Q74" s="3"/>
      <c r="R74" s="3"/>
      <c r="S74" s="3"/>
      <c r="T74" s="3"/>
      <c r="U74" s="3"/>
      <c r="V74" s="3"/>
      <c r="W74" s="3"/>
      <c r="X74" s="3"/>
      <c r="Y74" s="3"/>
      <c r="Z74" s="3"/>
    </row>
    <row r="75" spans="1:26" ht="12.75">
      <c r="A75" s="5"/>
      <c r="B75" s="284"/>
      <c r="C75" s="187"/>
      <c r="D75" s="177"/>
      <c r="E75" s="188"/>
      <c r="F75" s="189"/>
      <c r="G75" s="177"/>
      <c r="H75" s="177"/>
      <c r="I75" s="354"/>
      <c r="J75" s="186"/>
      <c r="K75" s="3"/>
      <c r="L75" s="3"/>
      <c r="M75" s="3"/>
      <c r="N75" s="3"/>
      <c r="O75" s="3"/>
      <c r="P75" s="3"/>
      <c r="Q75" s="3"/>
      <c r="R75" s="3"/>
      <c r="S75" s="3"/>
      <c r="T75" s="3"/>
      <c r="U75" s="3"/>
      <c r="V75" s="3"/>
      <c r="W75" s="3"/>
      <c r="X75" s="3"/>
      <c r="Y75" s="3"/>
      <c r="Z75" s="3"/>
    </row>
    <row r="76" spans="1:26" ht="12.75">
      <c r="A76" s="5"/>
      <c r="B76" s="297" t="s">
        <v>47</v>
      </c>
      <c r="C76" s="187"/>
      <c r="D76" s="177"/>
      <c r="E76" s="188"/>
      <c r="F76" s="189"/>
      <c r="G76" s="177"/>
      <c r="H76" s="177"/>
      <c r="I76" s="354"/>
      <c r="J76" s="186"/>
      <c r="K76" s="3"/>
      <c r="L76" s="3"/>
      <c r="M76" s="3"/>
      <c r="N76" s="3"/>
      <c r="O76" s="3"/>
      <c r="P76" s="3"/>
      <c r="Q76" s="3"/>
      <c r="R76" s="3"/>
      <c r="S76" s="3"/>
      <c r="T76" s="3"/>
      <c r="U76" s="3"/>
      <c r="V76" s="3"/>
      <c r="W76" s="3"/>
      <c r="X76" s="3"/>
      <c r="Y76" s="3"/>
      <c r="Z76" s="3"/>
    </row>
    <row r="77" spans="1:26" ht="12.75">
      <c r="A77" s="5"/>
      <c r="B77" s="283"/>
      <c r="C77" s="187"/>
      <c r="D77" s="177"/>
      <c r="E77" s="188"/>
      <c r="F77" s="189"/>
      <c r="G77" s="177"/>
      <c r="H77" s="177"/>
      <c r="I77" s="354"/>
      <c r="J77" s="186"/>
      <c r="K77" s="3"/>
      <c r="L77" s="3"/>
      <c r="M77" s="3"/>
      <c r="N77" s="3"/>
      <c r="O77" s="3"/>
      <c r="P77" s="3"/>
      <c r="Q77" s="3"/>
      <c r="R77" s="3"/>
      <c r="S77" s="3"/>
      <c r="T77" s="3"/>
      <c r="U77" s="3"/>
      <c r="V77" s="3"/>
      <c r="W77" s="3"/>
      <c r="X77" s="3"/>
      <c r="Y77" s="3"/>
      <c r="Z77" s="3"/>
    </row>
    <row r="78" spans="1:26" ht="12.75">
      <c r="A78" s="5"/>
      <c r="B78" s="284"/>
      <c r="C78" s="187"/>
      <c r="D78" s="177"/>
      <c r="E78" s="188"/>
      <c r="F78" s="189"/>
      <c r="G78" s="177"/>
      <c r="H78" s="177"/>
      <c r="I78" s="354"/>
      <c r="J78" s="186"/>
      <c r="K78" s="3"/>
      <c r="L78" s="3"/>
      <c r="M78" s="3"/>
      <c r="N78" s="3"/>
      <c r="O78" s="3"/>
      <c r="P78" s="3"/>
      <c r="Q78" s="3"/>
      <c r="R78" s="3"/>
      <c r="S78" s="3"/>
      <c r="T78" s="3"/>
      <c r="U78" s="3"/>
      <c r="V78" s="3"/>
      <c r="W78" s="3"/>
      <c r="X78" s="3"/>
      <c r="Y78" s="3"/>
      <c r="Z78" s="3"/>
    </row>
    <row r="79" spans="1:26" ht="12.75">
      <c r="A79" s="5"/>
      <c r="B79" s="297" t="s">
        <v>1614</v>
      </c>
      <c r="C79" s="187"/>
      <c r="D79" s="177"/>
      <c r="E79" s="188"/>
      <c r="F79" s="189"/>
      <c r="G79" s="177"/>
      <c r="H79" s="177"/>
      <c r="I79" s="354"/>
      <c r="J79" s="186"/>
      <c r="K79" s="3"/>
      <c r="L79" s="3"/>
      <c r="M79" s="3"/>
      <c r="N79" s="3"/>
      <c r="O79" s="3"/>
      <c r="P79" s="3"/>
      <c r="Q79" s="3"/>
      <c r="R79" s="3"/>
      <c r="S79" s="3"/>
      <c r="T79" s="3"/>
      <c r="U79" s="3"/>
      <c r="V79" s="3"/>
      <c r="W79" s="3"/>
      <c r="X79" s="3"/>
      <c r="Y79" s="3"/>
      <c r="Z79" s="3"/>
    </row>
    <row r="80" spans="1:26" ht="12.75">
      <c r="A80" s="5"/>
      <c r="B80" s="283"/>
      <c r="C80" s="187"/>
      <c r="D80" s="177"/>
      <c r="E80" s="188"/>
      <c r="F80" s="189"/>
      <c r="G80" s="177"/>
      <c r="H80" s="177"/>
      <c r="I80" s="354"/>
      <c r="J80" s="186"/>
      <c r="K80" s="3"/>
      <c r="L80" s="3"/>
      <c r="M80" s="3"/>
      <c r="N80" s="3"/>
      <c r="O80" s="3"/>
      <c r="P80" s="3"/>
      <c r="Q80" s="3"/>
      <c r="R80" s="3"/>
      <c r="S80" s="3"/>
      <c r="T80" s="3"/>
      <c r="U80" s="3"/>
      <c r="V80" s="3"/>
      <c r="W80" s="3"/>
      <c r="X80" s="3"/>
      <c r="Y80" s="3"/>
      <c r="Z80" s="3"/>
    </row>
    <row r="81" spans="1:26" ht="12.75">
      <c r="A81" s="5"/>
      <c r="B81" s="284"/>
      <c r="C81" s="187"/>
      <c r="D81" s="177"/>
      <c r="E81" s="188"/>
      <c r="F81" s="189"/>
      <c r="G81" s="177"/>
      <c r="H81" s="177"/>
      <c r="I81" s="354"/>
      <c r="J81" s="186"/>
      <c r="K81" s="3"/>
      <c r="L81" s="3"/>
      <c r="M81" s="3"/>
      <c r="N81" s="3"/>
      <c r="O81" s="3"/>
      <c r="P81" s="3"/>
      <c r="Q81" s="3"/>
      <c r="R81" s="3"/>
      <c r="S81" s="3"/>
      <c r="T81" s="3"/>
      <c r="U81" s="3"/>
      <c r="V81" s="3"/>
      <c r="W81" s="3"/>
      <c r="X81" s="3"/>
      <c r="Y81" s="3"/>
      <c r="Z81" s="3"/>
    </row>
    <row r="82" spans="1:26" ht="12.75">
      <c r="A82" s="5"/>
      <c r="B82" s="297" t="s">
        <v>1377</v>
      </c>
      <c r="C82" s="187"/>
      <c r="D82" s="177"/>
      <c r="E82" s="188"/>
      <c r="F82" s="189"/>
      <c r="G82" s="177"/>
      <c r="H82" s="177"/>
      <c r="I82" s="354"/>
      <c r="J82" s="186"/>
      <c r="K82" s="3"/>
      <c r="L82" s="3"/>
      <c r="M82" s="3"/>
      <c r="N82" s="3"/>
      <c r="O82" s="3"/>
      <c r="P82" s="3"/>
      <c r="Q82" s="3"/>
      <c r="R82" s="3"/>
      <c r="S82" s="3"/>
      <c r="T82" s="3"/>
      <c r="U82" s="3"/>
      <c r="V82" s="3"/>
      <c r="W82" s="3"/>
      <c r="X82" s="3"/>
      <c r="Y82" s="3"/>
      <c r="Z82" s="3"/>
    </row>
    <row r="83" spans="1:26" ht="12.75">
      <c r="A83" s="5"/>
      <c r="B83" s="283"/>
      <c r="C83" s="187"/>
      <c r="D83" s="177"/>
      <c r="E83" s="188"/>
      <c r="F83" s="189"/>
      <c r="G83" s="177"/>
      <c r="H83" s="177"/>
      <c r="I83" s="354"/>
      <c r="J83" s="186"/>
      <c r="K83" s="3"/>
      <c r="L83" s="3"/>
      <c r="M83" s="3"/>
      <c r="N83" s="3"/>
      <c r="O83" s="3"/>
      <c r="P83" s="3"/>
      <c r="Q83" s="3"/>
      <c r="R83" s="3"/>
      <c r="S83" s="3"/>
      <c r="T83" s="3"/>
      <c r="U83" s="3"/>
      <c r="V83" s="3"/>
      <c r="W83" s="3"/>
      <c r="X83" s="3"/>
      <c r="Y83" s="3"/>
      <c r="Z83" s="3"/>
    </row>
    <row r="84" spans="1:26" ht="12.75">
      <c r="A84" s="5"/>
      <c r="B84" s="284"/>
      <c r="C84" s="187"/>
      <c r="D84" s="177"/>
      <c r="E84" s="188"/>
      <c r="F84" s="189"/>
      <c r="G84" s="177"/>
      <c r="H84" s="177"/>
      <c r="I84" s="354"/>
      <c r="J84" s="186"/>
      <c r="K84" s="3"/>
      <c r="L84" s="3"/>
      <c r="M84" s="3"/>
      <c r="N84" s="3"/>
      <c r="O84" s="3"/>
      <c r="P84" s="3"/>
      <c r="Q84" s="3"/>
      <c r="R84" s="3"/>
      <c r="S84" s="3"/>
      <c r="T84" s="3"/>
      <c r="U84" s="3"/>
      <c r="V84" s="3"/>
      <c r="W84" s="3"/>
      <c r="X84" s="3"/>
      <c r="Y84" s="3"/>
      <c r="Z84" s="3"/>
    </row>
    <row r="85" spans="1:26" ht="12.75">
      <c r="A85" s="5"/>
      <c r="B85" s="5"/>
      <c r="C85" s="5"/>
      <c r="D85" s="171"/>
      <c r="E85" s="5"/>
      <c r="F85" s="5"/>
      <c r="G85" s="5"/>
      <c r="H85" s="5"/>
      <c r="I85" s="356"/>
      <c r="J85" s="5"/>
      <c r="K85" s="3"/>
      <c r="L85" s="3"/>
      <c r="M85" s="3"/>
      <c r="N85" s="3"/>
      <c r="O85" s="3"/>
      <c r="P85" s="3"/>
      <c r="Q85" s="3"/>
      <c r="R85" s="3"/>
      <c r="S85" s="3"/>
      <c r="T85" s="3"/>
      <c r="U85" s="3"/>
      <c r="V85" s="3"/>
      <c r="W85" s="3"/>
      <c r="X85" s="3"/>
      <c r="Y85" s="3"/>
      <c r="Z85" s="3"/>
    </row>
    <row r="86" spans="1:26" ht="12.75">
      <c r="A86" s="5"/>
      <c r="B86" s="5"/>
      <c r="C86" s="5"/>
      <c r="D86" s="171"/>
      <c r="E86" s="5"/>
      <c r="F86" s="5"/>
      <c r="G86" s="5"/>
      <c r="H86" s="5"/>
      <c r="I86" s="356"/>
      <c r="J86" s="5"/>
      <c r="K86" s="3"/>
      <c r="L86" s="3"/>
      <c r="M86" s="3"/>
      <c r="N86" s="3"/>
      <c r="O86" s="3"/>
      <c r="P86" s="3"/>
      <c r="Q86" s="3"/>
      <c r="R86" s="3"/>
      <c r="S86" s="3"/>
      <c r="T86" s="3"/>
      <c r="U86" s="3"/>
      <c r="V86" s="3"/>
      <c r="W86" s="3"/>
      <c r="X86" s="3"/>
      <c r="Y86" s="3"/>
      <c r="Z86" s="3"/>
    </row>
    <row r="87" spans="1:26" ht="12.75">
      <c r="A87" s="5"/>
      <c r="B87" s="196" t="s">
        <v>1378</v>
      </c>
      <c r="C87" s="5"/>
      <c r="D87" s="171"/>
      <c r="E87" s="5"/>
      <c r="F87" s="5"/>
      <c r="G87" s="5"/>
      <c r="H87" s="5"/>
      <c r="I87" s="356"/>
      <c r="J87" s="5"/>
      <c r="K87" s="3"/>
      <c r="L87" s="3"/>
      <c r="M87" s="3"/>
      <c r="N87" s="3"/>
      <c r="O87" s="3"/>
      <c r="P87" s="3"/>
      <c r="Q87" s="3"/>
      <c r="R87" s="3"/>
      <c r="S87" s="3"/>
      <c r="T87" s="3"/>
      <c r="U87" s="3"/>
      <c r="V87" s="3"/>
      <c r="W87" s="3"/>
      <c r="X87" s="3"/>
      <c r="Y87" s="3"/>
      <c r="Z87" s="3"/>
    </row>
    <row r="88" spans="1:26" ht="12.75">
      <c r="A88" s="5"/>
      <c r="B88" s="5"/>
      <c r="C88" s="5"/>
      <c r="D88" s="171"/>
      <c r="E88" s="5"/>
      <c r="F88" s="5"/>
      <c r="G88" s="5"/>
      <c r="H88" s="5"/>
      <c r="I88" s="356"/>
      <c r="J88" s="5"/>
      <c r="K88" s="3"/>
      <c r="L88" s="3"/>
      <c r="M88" s="3"/>
      <c r="N88" s="3"/>
      <c r="O88" s="3"/>
      <c r="P88" s="3"/>
      <c r="Q88" s="3"/>
      <c r="R88" s="3"/>
      <c r="S88" s="3"/>
      <c r="T88" s="3"/>
      <c r="U88" s="3"/>
      <c r="V88" s="3"/>
      <c r="W88" s="3"/>
      <c r="X88" s="3"/>
      <c r="Y88" s="3"/>
      <c r="Z88" s="3"/>
    </row>
    <row r="89" spans="1:26">
      <c r="A89" s="5"/>
      <c r="B89" s="295" t="s">
        <v>1358</v>
      </c>
      <c r="C89" s="276"/>
      <c r="D89" s="291" t="s">
        <v>7</v>
      </c>
      <c r="E89" s="291" t="s">
        <v>6</v>
      </c>
      <c r="F89" s="289" t="s">
        <v>9</v>
      </c>
      <c r="G89" s="289" t="s">
        <v>524</v>
      </c>
      <c r="H89" s="291" t="s">
        <v>34</v>
      </c>
      <c r="I89" s="352" t="s">
        <v>1359</v>
      </c>
      <c r="J89" s="291" t="s">
        <v>14</v>
      </c>
      <c r="K89" s="3"/>
      <c r="L89" s="3"/>
      <c r="M89" s="3"/>
      <c r="N89" s="3"/>
      <c r="O89" s="3"/>
      <c r="P89" s="3"/>
      <c r="Q89" s="3"/>
      <c r="R89" s="3"/>
      <c r="S89" s="3"/>
      <c r="T89" s="3"/>
      <c r="U89" s="3"/>
      <c r="V89" s="3"/>
      <c r="W89" s="3"/>
      <c r="X89" s="3"/>
      <c r="Y89" s="3"/>
      <c r="Z89" s="3"/>
    </row>
    <row r="90" spans="1:26" ht="14.25">
      <c r="A90" s="5"/>
      <c r="B90" s="173" t="s">
        <v>4</v>
      </c>
      <c r="C90" s="174" t="s">
        <v>8</v>
      </c>
      <c r="D90" s="284"/>
      <c r="E90" s="284"/>
      <c r="F90" s="290"/>
      <c r="G90" s="290"/>
      <c r="H90" s="284"/>
      <c r="I90" s="353"/>
      <c r="J90" s="284"/>
      <c r="K90" s="3"/>
      <c r="L90" s="3"/>
      <c r="M90" s="3"/>
      <c r="N90" s="3"/>
      <c r="O90" s="3"/>
      <c r="P90" s="3"/>
      <c r="Q90" s="3"/>
      <c r="R90" s="3"/>
      <c r="S90" s="3"/>
      <c r="T90" s="3"/>
      <c r="U90" s="3"/>
      <c r="V90" s="3"/>
      <c r="W90" s="3"/>
      <c r="X90" s="3"/>
      <c r="Y90" s="3"/>
      <c r="Z90" s="3"/>
    </row>
    <row r="91" spans="1:26" ht="96">
      <c r="A91" s="5"/>
      <c r="B91" s="296" t="s">
        <v>38</v>
      </c>
      <c r="C91" s="175" t="s">
        <v>536</v>
      </c>
      <c r="D91" s="197" t="s">
        <v>1637</v>
      </c>
      <c r="E91" s="182" t="s">
        <v>1638</v>
      </c>
      <c r="F91" s="182" t="s">
        <v>1182</v>
      </c>
      <c r="G91" s="182" t="s">
        <v>590</v>
      </c>
      <c r="H91" s="181" t="s">
        <v>1538</v>
      </c>
      <c r="I91" s="354" t="s">
        <v>1639</v>
      </c>
      <c r="J91" s="199" t="s">
        <v>1640</v>
      </c>
      <c r="K91" s="3"/>
      <c r="L91" s="3"/>
      <c r="M91" s="3"/>
      <c r="N91" s="3"/>
      <c r="O91" s="3"/>
      <c r="P91" s="3"/>
      <c r="Q91" s="3"/>
      <c r="R91" s="3"/>
      <c r="S91" s="3"/>
      <c r="T91" s="3"/>
      <c r="U91" s="3"/>
      <c r="V91" s="3"/>
      <c r="W91" s="3"/>
      <c r="X91" s="3"/>
      <c r="Y91" s="3"/>
      <c r="Z91" s="3"/>
    </row>
    <row r="92" spans="1:26" ht="120">
      <c r="A92" s="5"/>
      <c r="B92" s="283"/>
      <c r="C92" s="175" t="s">
        <v>536</v>
      </c>
      <c r="D92" s="197" t="s">
        <v>1641</v>
      </c>
      <c r="E92" s="182" t="s">
        <v>574</v>
      </c>
      <c r="F92" s="182" t="s">
        <v>1182</v>
      </c>
      <c r="G92" s="182" t="s">
        <v>590</v>
      </c>
      <c r="H92" s="181" t="s">
        <v>564</v>
      </c>
      <c r="I92" s="354" t="s">
        <v>1642</v>
      </c>
      <c r="J92" s="245" t="s">
        <v>1643</v>
      </c>
      <c r="K92" s="3"/>
      <c r="L92" s="3"/>
      <c r="M92" s="3"/>
      <c r="N92" s="3"/>
      <c r="O92" s="3"/>
      <c r="P92" s="3"/>
      <c r="Q92" s="3"/>
      <c r="R92" s="3"/>
      <c r="S92" s="3"/>
      <c r="T92" s="3"/>
      <c r="U92" s="3"/>
      <c r="V92" s="3"/>
      <c r="W92" s="3"/>
      <c r="X92" s="3"/>
      <c r="Y92" s="3"/>
      <c r="Z92" s="3"/>
    </row>
    <row r="93" spans="1:26" ht="48">
      <c r="A93" s="246"/>
      <c r="B93" s="283"/>
      <c r="C93" s="238" t="s">
        <v>536</v>
      </c>
      <c r="D93" s="229" t="s">
        <v>1644</v>
      </c>
      <c r="E93" s="183" t="s">
        <v>737</v>
      </c>
      <c r="F93" s="183" t="s">
        <v>1182</v>
      </c>
      <c r="G93" s="183" t="s">
        <v>197</v>
      </c>
      <c r="H93" s="239" t="s">
        <v>1645</v>
      </c>
      <c r="I93" s="355" t="s">
        <v>1646</v>
      </c>
      <c r="J93" s="247"/>
      <c r="K93" s="248"/>
      <c r="L93" s="248"/>
      <c r="M93" s="248"/>
      <c r="N93" s="248"/>
      <c r="O93" s="248"/>
      <c r="P93" s="248"/>
      <c r="Q93" s="248"/>
      <c r="R93" s="248"/>
      <c r="S93" s="248"/>
      <c r="T93" s="248"/>
      <c r="U93" s="248"/>
      <c r="V93" s="248"/>
      <c r="W93" s="248"/>
      <c r="X93" s="248"/>
      <c r="Y93" s="248"/>
      <c r="Z93" s="248"/>
    </row>
    <row r="94" spans="1:26" ht="409.5">
      <c r="A94" s="5"/>
      <c r="B94" s="283"/>
      <c r="C94" s="175" t="s">
        <v>536</v>
      </c>
      <c r="D94" s="197" t="s">
        <v>1647</v>
      </c>
      <c r="E94" s="182" t="s">
        <v>1648</v>
      </c>
      <c r="F94" s="182" t="s">
        <v>1182</v>
      </c>
      <c r="G94" s="182" t="s">
        <v>602</v>
      </c>
      <c r="H94" s="181" t="s">
        <v>582</v>
      </c>
      <c r="I94" s="354" t="s">
        <v>1649</v>
      </c>
      <c r="J94" s="243"/>
      <c r="K94" s="3"/>
      <c r="L94" s="3"/>
      <c r="M94" s="3"/>
      <c r="N94" s="3"/>
      <c r="O94" s="3"/>
      <c r="P94" s="3"/>
      <c r="Q94" s="3"/>
      <c r="R94" s="3"/>
      <c r="S94" s="3"/>
      <c r="T94" s="3"/>
      <c r="U94" s="3"/>
      <c r="V94" s="3"/>
      <c r="W94" s="3"/>
      <c r="X94" s="3"/>
      <c r="Y94" s="3"/>
      <c r="Z94" s="3"/>
    </row>
    <row r="95" spans="1:26" ht="409.5">
      <c r="A95" s="5"/>
      <c r="B95" s="283"/>
      <c r="C95" s="175" t="s">
        <v>536</v>
      </c>
      <c r="D95" s="197" t="s">
        <v>1650</v>
      </c>
      <c r="E95" s="182" t="s">
        <v>553</v>
      </c>
      <c r="F95" s="182" t="s">
        <v>1182</v>
      </c>
      <c r="G95" s="182" t="s">
        <v>162</v>
      </c>
      <c r="H95" s="181" t="s">
        <v>1651</v>
      </c>
      <c r="I95" s="354" t="s">
        <v>1652</v>
      </c>
      <c r="J95" s="195"/>
      <c r="K95" s="3"/>
      <c r="L95" s="3"/>
      <c r="M95" s="3"/>
      <c r="N95" s="3"/>
      <c r="O95" s="3"/>
      <c r="P95" s="3"/>
      <c r="Q95" s="3"/>
      <c r="R95" s="3"/>
      <c r="S95" s="3"/>
      <c r="T95" s="3"/>
      <c r="U95" s="3"/>
      <c r="V95" s="3"/>
      <c r="W95" s="3"/>
      <c r="X95" s="3"/>
      <c r="Y95" s="3"/>
      <c r="Z95" s="3"/>
    </row>
    <row r="96" spans="1:26" ht="12.75">
      <c r="A96" s="5"/>
      <c r="B96" s="283"/>
      <c r="C96" s="175" t="s">
        <v>536</v>
      </c>
      <c r="D96" s="197" t="s">
        <v>1653</v>
      </c>
      <c r="E96" s="182" t="s">
        <v>1654</v>
      </c>
      <c r="F96" s="182" t="s">
        <v>1182</v>
      </c>
      <c r="G96" s="182"/>
      <c r="H96" s="181"/>
      <c r="I96" s="354" t="s">
        <v>1655</v>
      </c>
      <c r="J96" s="235"/>
      <c r="K96" s="3"/>
      <c r="L96" s="3"/>
      <c r="M96" s="3"/>
      <c r="N96" s="3"/>
      <c r="O96" s="3"/>
      <c r="P96" s="3"/>
      <c r="Q96" s="3"/>
      <c r="R96" s="3"/>
      <c r="S96" s="3"/>
      <c r="T96" s="3"/>
      <c r="U96" s="3"/>
      <c r="V96" s="3"/>
      <c r="W96" s="3"/>
      <c r="X96" s="3"/>
      <c r="Y96" s="3"/>
      <c r="Z96" s="3"/>
    </row>
    <row r="97" spans="1:26" ht="144">
      <c r="A97" s="5"/>
      <c r="B97" s="283"/>
      <c r="C97" s="175" t="s">
        <v>536</v>
      </c>
      <c r="D97" s="197" t="s">
        <v>1656</v>
      </c>
      <c r="E97" s="182" t="s">
        <v>1657</v>
      </c>
      <c r="F97" s="182" t="s">
        <v>1381</v>
      </c>
      <c r="G97" s="182" t="s">
        <v>537</v>
      </c>
      <c r="H97" s="181" t="s">
        <v>1658</v>
      </c>
      <c r="I97" s="354" t="s">
        <v>1659</v>
      </c>
      <c r="J97" s="199"/>
      <c r="K97" s="3"/>
      <c r="L97" s="3"/>
      <c r="M97" s="3"/>
      <c r="N97" s="3"/>
      <c r="O97" s="3"/>
      <c r="P97" s="3"/>
      <c r="Q97" s="3"/>
      <c r="R97" s="3"/>
      <c r="S97" s="3"/>
      <c r="T97" s="3"/>
      <c r="U97" s="3"/>
      <c r="V97" s="3"/>
      <c r="W97" s="3"/>
      <c r="X97" s="3"/>
      <c r="Y97" s="3"/>
      <c r="Z97" s="3"/>
    </row>
    <row r="98" spans="1:26" ht="48">
      <c r="A98" s="5"/>
      <c r="B98" s="283"/>
      <c r="C98" s="175" t="s">
        <v>536</v>
      </c>
      <c r="D98" s="197" t="s">
        <v>1660</v>
      </c>
      <c r="E98" s="182" t="s">
        <v>1661</v>
      </c>
      <c r="F98" s="182" t="s">
        <v>1182</v>
      </c>
      <c r="G98" s="182"/>
      <c r="H98" s="181" t="s">
        <v>1662</v>
      </c>
      <c r="I98" s="354" t="s">
        <v>1663</v>
      </c>
      <c r="J98" s="199"/>
      <c r="K98" s="3"/>
      <c r="L98" s="3"/>
      <c r="M98" s="3"/>
      <c r="N98" s="3"/>
      <c r="O98" s="3"/>
      <c r="P98" s="3"/>
      <c r="Q98" s="3"/>
      <c r="R98" s="3"/>
      <c r="S98" s="3"/>
      <c r="T98" s="3"/>
      <c r="U98" s="3"/>
      <c r="V98" s="3"/>
      <c r="W98" s="3"/>
      <c r="X98" s="3"/>
      <c r="Y98" s="3"/>
      <c r="Z98" s="3"/>
    </row>
    <row r="99" spans="1:26" ht="48">
      <c r="A99" s="5"/>
      <c r="B99" s="283"/>
      <c r="C99" s="175" t="s">
        <v>589</v>
      </c>
      <c r="D99" s="197" t="s">
        <v>1664</v>
      </c>
      <c r="E99" s="182" t="s">
        <v>594</v>
      </c>
      <c r="F99" s="183" t="s">
        <v>1182</v>
      </c>
      <c r="G99" s="177"/>
      <c r="H99" s="181" t="s">
        <v>1665</v>
      </c>
      <c r="I99" s="354" t="s">
        <v>1666</v>
      </c>
      <c r="J99" s="186"/>
      <c r="K99" s="3"/>
      <c r="L99" s="3"/>
      <c r="M99" s="3"/>
      <c r="N99" s="3"/>
      <c r="O99" s="3"/>
      <c r="P99" s="3"/>
      <c r="Q99" s="3"/>
      <c r="R99" s="3"/>
      <c r="S99" s="3"/>
      <c r="T99" s="3"/>
      <c r="U99" s="3"/>
      <c r="V99" s="3"/>
      <c r="W99" s="3"/>
      <c r="X99" s="3"/>
      <c r="Y99" s="3"/>
      <c r="Z99" s="3"/>
    </row>
    <row r="100" spans="1:26" ht="48">
      <c r="A100" s="5"/>
      <c r="B100" s="283"/>
      <c r="C100" s="175" t="s">
        <v>1540</v>
      </c>
      <c r="D100" s="197" t="s">
        <v>1667</v>
      </c>
      <c r="E100" s="182" t="s">
        <v>553</v>
      </c>
      <c r="F100" s="182" t="s">
        <v>1182</v>
      </c>
      <c r="G100" s="182" t="s">
        <v>1627</v>
      </c>
      <c r="H100" s="181" t="s">
        <v>1538</v>
      </c>
      <c r="I100" s="354" t="s">
        <v>1668</v>
      </c>
      <c r="J100" s="186"/>
      <c r="K100" s="3"/>
      <c r="L100" s="3"/>
      <c r="M100" s="3"/>
      <c r="N100" s="3"/>
      <c r="O100" s="3"/>
      <c r="P100" s="3"/>
      <c r="Q100" s="3"/>
      <c r="R100" s="3"/>
      <c r="S100" s="3"/>
      <c r="T100" s="3"/>
      <c r="U100" s="3"/>
      <c r="V100" s="3"/>
      <c r="W100" s="3"/>
      <c r="X100" s="3"/>
      <c r="Y100" s="3"/>
      <c r="Z100" s="3"/>
    </row>
    <row r="101" spans="1:26" ht="24">
      <c r="A101" s="5"/>
      <c r="B101" s="283"/>
      <c r="C101" s="175" t="s">
        <v>536</v>
      </c>
      <c r="D101" s="197" t="s">
        <v>1669</v>
      </c>
      <c r="E101" s="182" t="s">
        <v>1670</v>
      </c>
      <c r="F101" s="182" t="s">
        <v>1182</v>
      </c>
      <c r="G101" s="182" t="s">
        <v>1671</v>
      </c>
      <c r="H101" s="181" t="s">
        <v>1607</v>
      </c>
      <c r="I101" s="354" t="s">
        <v>1672</v>
      </c>
      <c r="J101" s="186"/>
      <c r="K101" s="3"/>
      <c r="L101" s="3"/>
      <c r="M101" s="3"/>
      <c r="N101" s="3"/>
      <c r="O101" s="3"/>
      <c r="P101" s="3"/>
      <c r="Q101" s="3"/>
      <c r="R101" s="3"/>
      <c r="S101" s="3"/>
      <c r="T101" s="3"/>
      <c r="U101" s="3"/>
      <c r="V101" s="3"/>
      <c r="W101" s="3"/>
      <c r="X101" s="3"/>
      <c r="Y101" s="3"/>
      <c r="Z101" s="3"/>
    </row>
    <row r="102" spans="1:26" ht="72">
      <c r="A102" s="5"/>
      <c r="B102" s="283"/>
      <c r="C102" s="175" t="s">
        <v>536</v>
      </c>
      <c r="D102" s="197" t="s">
        <v>1673</v>
      </c>
      <c r="E102" s="182" t="s">
        <v>594</v>
      </c>
      <c r="F102" s="182" t="s">
        <v>1182</v>
      </c>
      <c r="G102" s="182" t="s">
        <v>602</v>
      </c>
      <c r="H102" s="181" t="s">
        <v>1538</v>
      </c>
      <c r="I102" s="354" t="s">
        <v>1674</v>
      </c>
      <c r="J102" s="233"/>
      <c r="K102" s="3"/>
      <c r="L102" s="3"/>
      <c r="M102" s="3"/>
      <c r="N102" s="3"/>
      <c r="O102" s="3"/>
      <c r="P102" s="3"/>
      <c r="Q102" s="3"/>
      <c r="R102" s="3"/>
      <c r="S102" s="3"/>
      <c r="T102" s="3"/>
      <c r="U102" s="3"/>
      <c r="V102" s="3"/>
      <c r="W102" s="3"/>
      <c r="X102" s="3"/>
      <c r="Y102" s="3"/>
      <c r="Z102" s="3"/>
    </row>
    <row r="103" spans="1:26" ht="12.75">
      <c r="A103" s="5"/>
      <c r="B103" s="283"/>
      <c r="C103" s="175" t="s">
        <v>536</v>
      </c>
      <c r="D103" s="181" t="s">
        <v>1675</v>
      </c>
      <c r="E103" s="182" t="s">
        <v>737</v>
      </c>
      <c r="F103" s="182" t="s">
        <v>1182</v>
      </c>
      <c r="G103" s="182"/>
      <c r="H103" s="181"/>
      <c r="I103" s="354" t="s">
        <v>1676</v>
      </c>
      <c r="J103" s="195"/>
      <c r="K103" s="3"/>
      <c r="L103" s="3"/>
      <c r="M103" s="3"/>
      <c r="N103" s="3"/>
      <c r="O103" s="3"/>
      <c r="P103" s="3"/>
      <c r="Q103" s="3"/>
      <c r="R103" s="3"/>
      <c r="S103" s="3"/>
      <c r="T103" s="3"/>
      <c r="U103" s="3"/>
      <c r="V103" s="3"/>
      <c r="W103" s="3"/>
      <c r="X103" s="3"/>
      <c r="Y103" s="3"/>
      <c r="Z103" s="3"/>
    </row>
    <row r="104" spans="1:26" ht="12.75">
      <c r="A104" s="5"/>
      <c r="B104" s="283"/>
      <c r="C104" s="175"/>
      <c r="D104" s="181"/>
      <c r="E104" s="182"/>
      <c r="F104" s="182"/>
      <c r="G104" s="182"/>
      <c r="H104" s="181"/>
      <c r="I104" s="354"/>
      <c r="J104" s="195"/>
      <c r="K104" s="3"/>
      <c r="L104" s="3"/>
      <c r="M104" s="3"/>
      <c r="N104" s="3"/>
      <c r="O104" s="3"/>
      <c r="P104" s="3"/>
      <c r="Q104" s="3"/>
      <c r="R104" s="3"/>
      <c r="S104" s="3"/>
      <c r="T104" s="3"/>
      <c r="U104" s="3"/>
      <c r="V104" s="3"/>
      <c r="W104" s="3"/>
      <c r="X104" s="3"/>
      <c r="Y104" s="3"/>
      <c r="Z104" s="3"/>
    </row>
    <row r="105" spans="1:26" ht="12.75">
      <c r="A105" s="5"/>
      <c r="B105" s="284"/>
      <c r="C105" s="187"/>
      <c r="D105" s="177"/>
      <c r="E105" s="188"/>
      <c r="F105" s="189"/>
      <c r="G105" s="177"/>
      <c r="H105" s="177"/>
      <c r="I105" s="354"/>
      <c r="J105" s="186"/>
      <c r="K105" s="3"/>
      <c r="L105" s="3"/>
      <c r="M105" s="3"/>
      <c r="N105" s="3"/>
      <c r="O105" s="3"/>
      <c r="P105" s="3"/>
      <c r="Q105" s="3"/>
      <c r="R105" s="3"/>
      <c r="S105" s="3"/>
      <c r="T105" s="3"/>
      <c r="U105" s="3"/>
      <c r="V105" s="3"/>
      <c r="W105" s="3"/>
      <c r="X105" s="3"/>
      <c r="Y105" s="3"/>
      <c r="Z105" s="3"/>
    </row>
    <row r="106" spans="1:26" ht="36">
      <c r="A106" s="5"/>
      <c r="B106" s="297" t="s">
        <v>47</v>
      </c>
      <c r="C106" s="238" t="s">
        <v>536</v>
      </c>
      <c r="D106" s="229" t="s">
        <v>1677</v>
      </c>
      <c r="E106" s="183" t="s">
        <v>594</v>
      </c>
      <c r="F106" s="182" t="s">
        <v>1182</v>
      </c>
      <c r="G106" s="183" t="s">
        <v>1543</v>
      </c>
      <c r="H106" s="239" t="s">
        <v>582</v>
      </c>
      <c r="I106" s="354" t="s">
        <v>1678</v>
      </c>
      <c r="J106" s="198"/>
      <c r="K106" s="3"/>
      <c r="L106" s="3"/>
      <c r="M106" s="3"/>
      <c r="N106" s="3"/>
      <c r="O106" s="3"/>
      <c r="P106" s="3"/>
      <c r="Q106" s="3"/>
      <c r="R106" s="3"/>
      <c r="S106" s="3"/>
      <c r="T106" s="3"/>
      <c r="U106" s="3"/>
      <c r="V106" s="3"/>
      <c r="W106" s="3"/>
      <c r="X106" s="3"/>
      <c r="Y106" s="3"/>
      <c r="Z106" s="3"/>
    </row>
    <row r="107" spans="1:26" ht="60">
      <c r="A107" s="5"/>
      <c r="B107" s="283"/>
      <c r="C107" s="175" t="s">
        <v>1540</v>
      </c>
      <c r="D107" s="181" t="s">
        <v>1679</v>
      </c>
      <c r="E107" s="182" t="s">
        <v>1000</v>
      </c>
      <c r="F107" s="182" t="s">
        <v>1381</v>
      </c>
      <c r="G107" s="182" t="s">
        <v>766</v>
      </c>
      <c r="H107" s="181" t="s">
        <v>1680</v>
      </c>
      <c r="I107" s="354" t="s">
        <v>1681</v>
      </c>
      <c r="J107" s="195" t="s">
        <v>1682</v>
      </c>
      <c r="K107" s="3"/>
      <c r="L107" s="3"/>
      <c r="M107" s="3"/>
      <c r="N107" s="3"/>
      <c r="O107" s="3"/>
      <c r="P107" s="3"/>
      <c r="Q107" s="3"/>
      <c r="R107" s="3"/>
      <c r="S107" s="3"/>
      <c r="T107" s="3"/>
      <c r="U107" s="3"/>
      <c r="V107" s="3"/>
      <c r="W107" s="3"/>
      <c r="X107" s="3"/>
      <c r="Y107" s="3"/>
      <c r="Z107" s="3"/>
    </row>
    <row r="108" spans="1:26" ht="96">
      <c r="A108" s="5"/>
      <c r="B108" s="283"/>
      <c r="C108" s="238" t="s">
        <v>536</v>
      </c>
      <c r="D108" s="229" t="s">
        <v>1683</v>
      </c>
      <c r="E108" s="183" t="s">
        <v>1684</v>
      </c>
      <c r="F108" s="183" t="s">
        <v>1182</v>
      </c>
      <c r="G108" s="189"/>
      <c r="H108" s="239"/>
      <c r="I108" s="355" t="s">
        <v>1685</v>
      </c>
      <c r="J108" s="186"/>
      <c r="K108" s="3"/>
      <c r="L108" s="3"/>
      <c r="M108" s="3"/>
      <c r="N108" s="3"/>
      <c r="O108" s="3"/>
      <c r="P108" s="3"/>
      <c r="Q108" s="3"/>
      <c r="R108" s="3"/>
      <c r="S108" s="3"/>
      <c r="T108" s="3"/>
      <c r="U108" s="3"/>
      <c r="V108" s="3"/>
      <c r="W108" s="3"/>
      <c r="X108" s="3"/>
      <c r="Y108" s="3"/>
      <c r="Z108" s="3"/>
    </row>
    <row r="109" spans="1:26" ht="36">
      <c r="A109" s="5"/>
      <c r="B109" s="283"/>
      <c r="C109" s="175" t="s">
        <v>536</v>
      </c>
      <c r="D109" s="181" t="s">
        <v>1686</v>
      </c>
      <c r="E109" s="188"/>
      <c r="F109" s="183" t="s">
        <v>1182</v>
      </c>
      <c r="G109" s="177"/>
      <c r="H109" s="177"/>
      <c r="I109" s="354" t="s">
        <v>1687</v>
      </c>
      <c r="J109" s="186"/>
      <c r="K109" s="3"/>
      <c r="L109" s="3"/>
      <c r="M109" s="3"/>
      <c r="N109" s="3"/>
      <c r="O109" s="3"/>
      <c r="P109" s="3"/>
      <c r="Q109" s="3"/>
      <c r="R109" s="3"/>
      <c r="S109" s="3"/>
      <c r="T109" s="3"/>
      <c r="U109" s="3"/>
      <c r="V109" s="3"/>
      <c r="W109" s="3"/>
      <c r="X109" s="3"/>
      <c r="Y109" s="3"/>
      <c r="Z109" s="3"/>
    </row>
    <row r="110" spans="1:26" ht="24">
      <c r="A110" s="5"/>
      <c r="B110" s="283"/>
      <c r="C110" s="175" t="s">
        <v>536</v>
      </c>
      <c r="D110" s="181" t="s">
        <v>1688</v>
      </c>
      <c r="E110" s="182" t="s">
        <v>1689</v>
      </c>
      <c r="F110" s="182" t="s">
        <v>1182</v>
      </c>
      <c r="G110" s="182" t="s">
        <v>766</v>
      </c>
      <c r="H110" s="181" t="s">
        <v>1538</v>
      </c>
      <c r="I110" s="354" t="s">
        <v>1690</v>
      </c>
      <c r="J110" s="186"/>
      <c r="K110" s="3"/>
      <c r="L110" s="3"/>
      <c r="M110" s="3"/>
      <c r="N110" s="3"/>
      <c r="O110" s="3"/>
      <c r="P110" s="3"/>
      <c r="Q110" s="3"/>
      <c r="R110" s="3"/>
      <c r="S110" s="3"/>
      <c r="T110" s="3"/>
      <c r="U110" s="3"/>
      <c r="V110" s="3"/>
      <c r="W110" s="3"/>
      <c r="X110" s="3"/>
      <c r="Y110" s="3"/>
      <c r="Z110" s="3"/>
    </row>
    <row r="111" spans="1:26" ht="276">
      <c r="A111" s="5"/>
      <c r="B111" s="283"/>
      <c r="C111" s="175" t="s">
        <v>536</v>
      </c>
      <c r="D111" s="181" t="s">
        <v>1691</v>
      </c>
      <c r="E111" s="182" t="s">
        <v>1692</v>
      </c>
      <c r="F111" s="182" t="s">
        <v>1182</v>
      </c>
      <c r="G111" s="182" t="s">
        <v>1693</v>
      </c>
      <c r="H111" s="181" t="s">
        <v>1694</v>
      </c>
      <c r="I111" s="354" t="s">
        <v>1695</v>
      </c>
      <c r="J111" s="186"/>
      <c r="K111" s="3"/>
      <c r="L111" s="3"/>
      <c r="M111" s="3"/>
      <c r="N111" s="3"/>
      <c r="O111" s="3"/>
      <c r="P111" s="3"/>
      <c r="Q111" s="3"/>
      <c r="R111" s="3"/>
      <c r="S111" s="3"/>
      <c r="T111" s="3"/>
      <c r="U111" s="3"/>
      <c r="V111" s="3"/>
      <c r="W111" s="3"/>
      <c r="X111" s="3"/>
      <c r="Y111" s="3"/>
      <c r="Z111" s="3"/>
    </row>
    <row r="112" spans="1:26" ht="24">
      <c r="A112" s="5"/>
      <c r="B112" s="283"/>
      <c r="C112" s="175" t="s">
        <v>536</v>
      </c>
      <c r="D112" s="181" t="s">
        <v>1696</v>
      </c>
      <c r="E112" s="182" t="s">
        <v>1697</v>
      </c>
      <c r="F112" s="182" t="s">
        <v>1381</v>
      </c>
      <c r="G112" s="182" t="s">
        <v>1698</v>
      </c>
      <c r="H112" s="181" t="s">
        <v>1699</v>
      </c>
      <c r="I112" s="354" t="s">
        <v>1700</v>
      </c>
      <c r="J112" s="186"/>
      <c r="K112" s="3"/>
      <c r="L112" s="3"/>
      <c r="M112" s="3"/>
      <c r="N112" s="3"/>
      <c r="O112" s="3"/>
      <c r="P112" s="3"/>
      <c r="Q112" s="3"/>
      <c r="R112" s="3"/>
      <c r="S112" s="3"/>
      <c r="T112" s="3"/>
      <c r="U112" s="3"/>
      <c r="V112" s="3"/>
      <c r="W112" s="3"/>
      <c r="X112" s="3"/>
      <c r="Y112" s="3"/>
      <c r="Z112" s="3"/>
    </row>
    <row r="113" spans="1:26" ht="12.75">
      <c r="A113" s="5"/>
      <c r="B113" s="284"/>
      <c r="C113" s="187"/>
      <c r="D113" s="177"/>
      <c r="E113" s="188"/>
      <c r="F113" s="189"/>
      <c r="G113" s="177"/>
      <c r="H113" s="177"/>
      <c r="I113" s="354"/>
      <c r="J113" s="186"/>
      <c r="K113" s="3"/>
      <c r="L113" s="3"/>
      <c r="M113" s="3"/>
      <c r="N113" s="3"/>
      <c r="O113" s="3"/>
      <c r="P113" s="3"/>
      <c r="Q113" s="3"/>
      <c r="R113" s="3"/>
      <c r="S113" s="3"/>
      <c r="T113" s="3"/>
      <c r="U113" s="3"/>
      <c r="V113" s="3"/>
      <c r="W113" s="3"/>
      <c r="X113" s="3"/>
      <c r="Y113" s="3"/>
      <c r="Z113" s="3"/>
    </row>
    <row r="114" spans="1:26" ht="12.75">
      <c r="A114" s="5"/>
      <c r="B114" s="297" t="s">
        <v>1614</v>
      </c>
      <c r="C114" s="187"/>
      <c r="D114" s="177"/>
      <c r="E114" s="188"/>
      <c r="F114" s="189"/>
      <c r="G114" s="177"/>
      <c r="H114" s="177"/>
      <c r="I114" s="354"/>
      <c r="J114" s="186"/>
      <c r="K114" s="3"/>
      <c r="L114" s="3"/>
      <c r="M114" s="3"/>
      <c r="N114" s="3"/>
      <c r="O114" s="3"/>
      <c r="P114" s="3"/>
      <c r="Q114" s="3"/>
      <c r="R114" s="3"/>
      <c r="S114" s="3"/>
      <c r="T114" s="3"/>
      <c r="U114" s="3"/>
      <c r="V114" s="3"/>
      <c r="W114" s="3"/>
      <c r="X114" s="3"/>
      <c r="Y114" s="3"/>
      <c r="Z114" s="3"/>
    </row>
    <row r="115" spans="1:26" ht="12.75">
      <c r="A115" s="5"/>
      <c r="B115" s="283"/>
      <c r="C115" s="187"/>
      <c r="D115" s="177"/>
      <c r="E115" s="188"/>
      <c r="F115" s="189"/>
      <c r="G115" s="177"/>
      <c r="H115" s="177"/>
      <c r="I115" s="354"/>
      <c r="J115" s="186"/>
      <c r="K115" s="3"/>
      <c r="L115" s="3"/>
      <c r="M115" s="3"/>
      <c r="N115" s="3"/>
      <c r="O115" s="3"/>
      <c r="P115" s="3"/>
      <c r="Q115" s="3"/>
      <c r="R115" s="3"/>
      <c r="S115" s="3"/>
      <c r="T115" s="3"/>
      <c r="U115" s="3"/>
      <c r="V115" s="3"/>
      <c r="W115" s="3"/>
      <c r="X115" s="3"/>
      <c r="Y115" s="3"/>
      <c r="Z115" s="3"/>
    </row>
    <row r="116" spans="1:26" ht="12.75">
      <c r="A116" s="5"/>
      <c r="B116" s="284"/>
      <c r="C116" s="187"/>
      <c r="D116" s="177"/>
      <c r="E116" s="188"/>
      <c r="F116" s="189"/>
      <c r="G116" s="177"/>
      <c r="H116" s="177"/>
      <c r="I116" s="354"/>
      <c r="J116" s="186"/>
      <c r="K116" s="3"/>
      <c r="L116" s="3"/>
      <c r="M116" s="3"/>
      <c r="N116" s="3"/>
      <c r="O116" s="3"/>
      <c r="P116" s="3"/>
      <c r="Q116" s="3"/>
      <c r="R116" s="3"/>
      <c r="S116" s="3"/>
      <c r="T116" s="3"/>
      <c r="U116" s="3"/>
      <c r="V116" s="3"/>
      <c r="W116" s="3"/>
      <c r="X116" s="3"/>
      <c r="Y116" s="3"/>
      <c r="Z116" s="3"/>
    </row>
    <row r="117" spans="1:26" ht="12.75">
      <c r="A117" s="5"/>
      <c r="B117" s="297" t="s">
        <v>1377</v>
      </c>
      <c r="C117" s="187"/>
      <c r="D117" s="177"/>
      <c r="E117" s="188"/>
      <c r="F117" s="189"/>
      <c r="G117" s="177"/>
      <c r="H117" s="177"/>
      <c r="I117" s="354"/>
      <c r="J117" s="186"/>
      <c r="K117" s="3"/>
      <c r="L117" s="3"/>
      <c r="M117" s="3"/>
      <c r="N117" s="3"/>
      <c r="O117" s="3"/>
      <c r="P117" s="3"/>
      <c r="Q117" s="3"/>
      <c r="R117" s="3"/>
      <c r="S117" s="3"/>
      <c r="T117" s="3"/>
      <c r="U117" s="3"/>
      <c r="V117" s="3"/>
      <c r="W117" s="3"/>
      <c r="X117" s="3"/>
      <c r="Y117" s="3"/>
      <c r="Z117" s="3"/>
    </row>
    <row r="118" spans="1:26" ht="12.75">
      <c r="A118" s="5"/>
      <c r="B118" s="283"/>
      <c r="C118" s="187"/>
      <c r="D118" s="177"/>
      <c r="E118" s="188"/>
      <c r="F118" s="189"/>
      <c r="G118" s="177"/>
      <c r="H118" s="177"/>
      <c r="I118" s="354"/>
      <c r="J118" s="186"/>
      <c r="K118" s="3"/>
      <c r="L118" s="3"/>
      <c r="M118" s="3"/>
      <c r="N118" s="3"/>
      <c r="O118" s="3"/>
      <c r="P118" s="3"/>
      <c r="Q118" s="3"/>
      <c r="R118" s="3"/>
      <c r="S118" s="3"/>
      <c r="T118" s="3"/>
      <c r="U118" s="3"/>
      <c r="V118" s="3"/>
      <c r="W118" s="3"/>
      <c r="X118" s="3"/>
      <c r="Y118" s="3"/>
      <c r="Z118" s="3"/>
    </row>
    <row r="119" spans="1:26" ht="12.75">
      <c r="A119" s="5"/>
      <c r="B119" s="284"/>
      <c r="C119" s="187"/>
      <c r="D119" s="177"/>
      <c r="E119" s="188"/>
      <c r="F119" s="189"/>
      <c r="G119" s="177"/>
      <c r="H119" s="177"/>
      <c r="I119" s="354"/>
      <c r="J119" s="186"/>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19"/>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19"/>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19"/>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19"/>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19"/>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19"/>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19"/>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19"/>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19"/>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19"/>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19"/>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19"/>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19"/>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19"/>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19"/>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19"/>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19"/>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19"/>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19"/>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19"/>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19"/>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19"/>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19"/>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19"/>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19"/>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19"/>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19"/>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19"/>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19"/>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19"/>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19"/>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19"/>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19"/>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19"/>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19"/>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19"/>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19"/>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19"/>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19"/>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19"/>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19"/>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19"/>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19"/>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19"/>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19"/>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19"/>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19"/>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19"/>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19"/>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19"/>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19"/>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19"/>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19"/>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19"/>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19"/>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19"/>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19"/>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19"/>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19"/>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19"/>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19"/>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19"/>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19"/>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19"/>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19"/>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19"/>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19"/>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19"/>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19"/>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19"/>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19"/>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19"/>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19"/>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19"/>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19"/>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19"/>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19"/>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19"/>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19"/>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19"/>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19"/>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19"/>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19"/>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19"/>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19"/>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19"/>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19"/>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19"/>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19"/>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19"/>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19"/>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19"/>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19"/>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19"/>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19"/>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19"/>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19"/>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19"/>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19"/>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19"/>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19"/>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19"/>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19"/>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19"/>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19"/>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19"/>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19"/>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19"/>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19"/>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19"/>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19"/>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19"/>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19"/>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19"/>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19"/>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19"/>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19"/>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19"/>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19"/>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19"/>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19"/>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19"/>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19"/>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19"/>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19"/>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19"/>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19"/>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19"/>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19"/>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19"/>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19"/>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19"/>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19"/>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19"/>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19"/>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19"/>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19"/>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19"/>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19"/>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19"/>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19"/>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19"/>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19"/>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19"/>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19"/>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19"/>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19"/>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19"/>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19"/>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19"/>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19"/>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19"/>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19"/>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19"/>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19"/>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19"/>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19"/>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19"/>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19"/>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19"/>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19"/>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19"/>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19"/>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19"/>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19"/>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19"/>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19"/>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19"/>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19"/>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19"/>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19"/>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19"/>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19"/>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19"/>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19"/>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19"/>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19"/>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19"/>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19"/>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19"/>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19"/>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19"/>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19"/>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19"/>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19"/>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19"/>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19"/>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19"/>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19"/>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19"/>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19"/>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19"/>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19"/>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19"/>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19"/>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19"/>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19"/>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19"/>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19"/>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19"/>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19"/>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19"/>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19"/>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19"/>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19"/>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19"/>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19"/>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19"/>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19"/>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19"/>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19"/>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19"/>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19"/>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19"/>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19"/>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19"/>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19"/>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19"/>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19"/>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19"/>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19"/>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19"/>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19"/>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19"/>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19"/>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19"/>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19"/>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19"/>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19"/>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19"/>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19"/>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19"/>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19"/>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19"/>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19"/>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19"/>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19"/>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19"/>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19"/>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19"/>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19"/>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19"/>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19"/>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19"/>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19"/>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19"/>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19"/>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19"/>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19"/>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19"/>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19"/>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19"/>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19"/>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19"/>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19"/>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19"/>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19"/>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19"/>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19"/>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19"/>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19"/>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19"/>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19"/>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19"/>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19"/>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19"/>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19"/>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19"/>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19"/>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19"/>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19"/>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19"/>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19"/>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19"/>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19"/>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19"/>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19"/>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19"/>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19"/>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19"/>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19"/>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19"/>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19"/>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19"/>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19"/>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19"/>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19"/>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19"/>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19"/>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19"/>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19"/>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19"/>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19"/>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19"/>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19"/>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19"/>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19"/>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19"/>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19"/>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19"/>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19"/>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19"/>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19"/>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19"/>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19"/>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19"/>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19"/>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19"/>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19"/>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19"/>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19"/>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19"/>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19"/>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19"/>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19"/>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19"/>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19"/>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19"/>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19"/>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19"/>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19"/>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19"/>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19"/>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19"/>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19"/>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19"/>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19"/>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19"/>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19"/>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19"/>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19"/>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19"/>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19"/>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19"/>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19"/>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19"/>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19"/>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19"/>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19"/>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19"/>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19"/>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19"/>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19"/>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19"/>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19"/>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19"/>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19"/>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19"/>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19"/>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19"/>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19"/>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19"/>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19"/>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19"/>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19"/>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19"/>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19"/>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19"/>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19"/>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19"/>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19"/>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19"/>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19"/>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19"/>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19"/>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19"/>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19"/>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19"/>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19"/>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19"/>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19"/>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19"/>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19"/>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19"/>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19"/>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19"/>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19"/>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19"/>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19"/>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19"/>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19"/>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19"/>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19"/>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19"/>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19"/>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19"/>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19"/>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19"/>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19"/>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19"/>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19"/>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19"/>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19"/>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19"/>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19"/>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19"/>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19"/>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19"/>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19"/>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19"/>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19"/>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19"/>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19"/>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19"/>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19"/>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19"/>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19"/>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19"/>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19"/>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19"/>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19"/>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19"/>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19"/>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19"/>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19"/>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19"/>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19"/>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19"/>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19"/>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19"/>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19"/>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19"/>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19"/>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19"/>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19"/>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19"/>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19"/>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19"/>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19"/>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19"/>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19"/>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19"/>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19"/>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19"/>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19"/>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19"/>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19"/>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19"/>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19"/>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19"/>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19"/>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19"/>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19"/>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19"/>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19"/>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19"/>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19"/>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19"/>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19"/>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19"/>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19"/>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19"/>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19"/>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19"/>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19"/>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19"/>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19"/>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19"/>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19"/>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19"/>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19"/>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19"/>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19"/>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19"/>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19"/>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19"/>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19"/>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19"/>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19"/>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19"/>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19"/>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19"/>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19"/>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19"/>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19"/>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19"/>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19"/>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19"/>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19"/>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19"/>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19"/>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19"/>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19"/>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19"/>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19"/>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19"/>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19"/>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19"/>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19"/>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19"/>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19"/>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19"/>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19"/>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19"/>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19"/>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19"/>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19"/>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19"/>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19"/>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19"/>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19"/>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19"/>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19"/>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19"/>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19"/>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19"/>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19"/>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19"/>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19"/>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19"/>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19"/>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19"/>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19"/>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19"/>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19"/>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19"/>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19"/>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19"/>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19"/>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19"/>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19"/>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19"/>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19"/>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19"/>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19"/>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19"/>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19"/>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19"/>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19"/>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19"/>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19"/>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19"/>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19"/>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19"/>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19"/>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19"/>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19"/>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19"/>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19"/>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19"/>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19"/>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19"/>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19"/>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19"/>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19"/>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19"/>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19"/>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19"/>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19"/>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19"/>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19"/>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19"/>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19"/>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19"/>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19"/>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19"/>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19"/>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19"/>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19"/>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19"/>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19"/>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19"/>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19"/>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19"/>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19"/>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19"/>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19"/>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19"/>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19"/>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19"/>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19"/>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19"/>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19"/>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19"/>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19"/>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19"/>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19"/>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19"/>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19"/>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19"/>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19"/>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19"/>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19"/>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19"/>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19"/>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19"/>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19"/>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19"/>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19"/>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19"/>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19"/>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19"/>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19"/>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19"/>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19"/>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19"/>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19"/>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19"/>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19"/>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19"/>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19"/>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19"/>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19"/>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19"/>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19"/>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19"/>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19"/>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19"/>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19"/>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19"/>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19"/>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19"/>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19"/>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19"/>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19"/>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19"/>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19"/>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19"/>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19"/>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19"/>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19"/>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19"/>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19"/>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19"/>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19"/>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19"/>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19"/>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19"/>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19"/>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19"/>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19"/>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19"/>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19"/>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19"/>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19"/>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19"/>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19"/>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19"/>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19"/>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19"/>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19"/>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19"/>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19"/>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19"/>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19"/>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19"/>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19"/>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19"/>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19"/>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19"/>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19"/>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19"/>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19"/>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19"/>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19"/>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19"/>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19"/>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19"/>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19"/>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19"/>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19"/>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19"/>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19"/>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19"/>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19"/>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19"/>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19"/>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19"/>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19"/>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19"/>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19"/>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19"/>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19"/>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19"/>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19"/>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19"/>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19"/>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19"/>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19"/>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19"/>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19"/>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19"/>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19"/>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19"/>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19"/>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19"/>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19"/>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19"/>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19"/>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19"/>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19"/>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19"/>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19"/>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19"/>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19"/>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19"/>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19"/>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19"/>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19"/>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19"/>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19"/>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19"/>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19"/>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19"/>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19"/>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19"/>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19"/>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19"/>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19"/>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19"/>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19"/>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19"/>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19"/>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19"/>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19"/>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19"/>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19"/>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19"/>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19"/>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19"/>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19"/>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19"/>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19"/>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19"/>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19"/>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19"/>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19"/>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19"/>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19"/>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19"/>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19"/>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19"/>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19"/>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19"/>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19"/>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19"/>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19"/>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19"/>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19"/>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19"/>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19"/>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19"/>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19"/>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19"/>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19"/>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19"/>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19"/>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19"/>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19"/>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19"/>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19"/>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19"/>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19"/>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19"/>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19"/>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19"/>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19"/>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19"/>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19"/>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19"/>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19"/>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19"/>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19"/>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19"/>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19"/>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19"/>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19"/>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19"/>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19"/>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19"/>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19"/>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19"/>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19"/>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19"/>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19"/>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19"/>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19"/>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19"/>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19"/>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19"/>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19"/>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19"/>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19"/>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19"/>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19"/>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19"/>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19"/>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19"/>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19"/>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19"/>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19"/>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19"/>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19"/>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19"/>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19"/>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19"/>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19"/>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19"/>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19"/>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19"/>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19"/>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19"/>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19"/>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19"/>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19"/>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19"/>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19"/>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19"/>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19"/>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19"/>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19"/>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19"/>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19"/>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19"/>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19"/>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19"/>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19"/>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19"/>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19"/>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19"/>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19"/>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19"/>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19"/>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19"/>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19"/>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19"/>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19"/>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19"/>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19"/>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19"/>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19"/>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19"/>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19"/>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19"/>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19"/>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19"/>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19"/>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19"/>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19"/>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19"/>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19"/>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19"/>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19"/>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19"/>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19"/>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19"/>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19"/>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19"/>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19"/>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19"/>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19"/>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19"/>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19"/>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19"/>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19"/>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19"/>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19"/>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19"/>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19"/>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19"/>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19"/>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19"/>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19"/>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19"/>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19"/>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19"/>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19"/>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19"/>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19"/>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19"/>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19"/>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19"/>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19"/>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19"/>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19"/>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19"/>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19"/>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19"/>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19"/>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19"/>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19"/>
      <c r="J1000" s="3"/>
      <c r="K1000" s="3"/>
      <c r="L1000" s="3"/>
      <c r="M1000" s="3"/>
      <c r="N1000" s="3"/>
      <c r="O1000" s="3"/>
      <c r="P1000" s="3"/>
      <c r="Q1000" s="3"/>
      <c r="R1000" s="3"/>
      <c r="S1000" s="3"/>
      <c r="T1000" s="3"/>
      <c r="U1000" s="3"/>
      <c r="V1000" s="3"/>
      <c r="W1000" s="3"/>
      <c r="X1000" s="3"/>
      <c r="Y1000" s="3"/>
      <c r="Z1000" s="3"/>
    </row>
    <row r="1001" spans="1:26" ht="12.75">
      <c r="A1001" s="3"/>
      <c r="B1001" s="3"/>
      <c r="C1001" s="3"/>
      <c r="D1001" s="3"/>
      <c r="E1001" s="3"/>
      <c r="F1001" s="3"/>
      <c r="G1001" s="3"/>
      <c r="H1001" s="3"/>
      <c r="I1001" s="319"/>
      <c r="J1001" s="3"/>
      <c r="K1001" s="3"/>
      <c r="L1001" s="3"/>
      <c r="M1001" s="3"/>
      <c r="N1001" s="3"/>
      <c r="O1001" s="3"/>
      <c r="P1001" s="3"/>
      <c r="Q1001" s="3"/>
      <c r="R1001" s="3"/>
      <c r="S1001" s="3"/>
      <c r="T1001" s="3"/>
      <c r="U1001" s="3"/>
      <c r="V1001" s="3"/>
      <c r="W1001" s="3"/>
      <c r="X1001" s="3"/>
      <c r="Y1001" s="3"/>
      <c r="Z1001" s="3"/>
    </row>
    <row r="1002" spans="1:26" ht="12.75">
      <c r="A1002" s="3"/>
      <c r="B1002" s="3"/>
      <c r="C1002" s="3"/>
      <c r="D1002" s="3"/>
      <c r="E1002" s="3"/>
      <c r="F1002" s="3"/>
      <c r="G1002" s="3"/>
      <c r="H1002" s="3"/>
      <c r="I1002" s="319"/>
      <c r="J1002" s="3"/>
      <c r="K1002" s="3"/>
      <c r="L1002" s="3"/>
      <c r="M1002" s="3"/>
      <c r="N1002" s="3"/>
      <c r="O1002" s="3"/>
      <c r="P1002" s="3"/>
      <c r="Q1002" s="3"/>
      <c r="R1002" s="3"/>
      <c r="S1002" s="3"/>
      <c r="T1002" s="3"/>
      <c r="U1002" s="3"/>
      <c r="V1002" s="3"/>
      <c r="W1002" s="3"/>
      <c r="X1002" s="3"/>
      <c r="Y1002" s="3"/>
      <c r="Z1002" s="3"/>
    </row>
    <row r="1003" spans="1:26" ht="12.75">
      <c r="A1003" s="3"/>
      <c r="B1003" s="3"/>
      <c r="C1003" s="3"/>
      <c r="D1003" s="3"/>
      <c r="E1003" s="3"/>
      <c r="F1003" s="3"/>
      <c r="G1003" s="3"/>
      <c r="H1003" s="3"/>
      <c r="I1003" s="319"/>
      <c r="J1003" s="3"/>
      <c r="K1003" s="3"/>
      <c r="L1003" s="3"/>
      <c r="M1003" s="3"/>
      <c r="N1003" s="3"/>
      <c r="O1003" s="3"/>
      <c r="P1003" s="3"/>
      <c r="Q1003" s="3"/>
      <c r="R1003" s="3"/>
      <c r="S1003" s="3"/>
      <c r="T1003" s="3"/>
      <c r="U1003" s="3"/>
      <c r="V1003" s="3"/>
      <c r="W1003" s="3"/>
      <c r="X1003" s="3"/>
      <c r="Y1003" s="3"/>
      <c r="Z1003" s="3"/>
    </row>
    <row r="1004" spans="1:26" ht="12.75">
      <c r="A1004" s="3"/>
      <c r="B1004" s="3"/>
      <c r="C1004" s="3"/>
      <c r="D1004" s="3"/>
      <c r="E1004" s="3"/>
      <c r="F1004" s="3"/>
      <c r="G1004" s="3"/>
      <c r="H1004" s="3"/>
      <c r="I1004" s="319"/>
      <c r="J1004" s="3"/>
      <c r="K1004" s="3"/>
      <c r="L1004" s="3"/>
      <c r="M1004" s="3"/>
      <c r="N1004" s="3"/>
      <c r="O1004" s="3"/>
      <c r="P1004" s="3"/>
      <c r="Q1004" s="3"/>
      <c r="R1004" s="3"/>
      <c r="S1004" s="3"/>
      <c r="T1004" s="3"/>
      <c r="U1004" s="3"/>
      <c r="V1004" s="3"/>
      <c r="W1004" s="3"/>
      <c r="X1004" s="3"/>
      <c r="Y1004" s="3"/>
      <c r="Z1004" s="3"/>
    </row>
    <row r="1005" spans="1:26" ht="12.75">
      <c r="A1005" s="3"/>
      <c r="B1005" s="3"/>
      <c r="C1005" s="3"/>
      <c r="D1005" s="3"/>
      <c r="E1005" s="3"/>
      <c r="F1005" s="3"/>
      <c r="G1005" s="3"/>
      <c r="H1005" s="3"/>
      <c r="I1005" s="319"/>
      <c r="J1005" s="3"/>
      <c r="K1005" s="3"/>
      <c r="L1005" s="3"/>
      <c r="M1005" s="3"/>
      <c r="N1005" s="3"/>
      <c r="O1005" s="3"/>
      <c r="P1005" s="3"/>
      <c r="Q1005" s="3"/>
      <c r="R1005" s="3"/>
      <c r="S1005" s="3"/>
      <c r="T1005" s="3"/>
      <c r="U1005" s="3"/>
      <c r="V1005" s="3"/>
      <c r="W1005" s="3"/>
      <c r="X1005" s="3"/>
      <c r="Y1005" s="3"/>
      <c r="Z1005" s="3"/>
    </row>
    <row r="1006" spans="1:26" ht="12.75">
      <c r="A1006" s="3"/>
      <c r="B1006" s="3"/>
      <c r="C1006" s="3"/>
      <c r="D1006" s="3"/>
      <c r="E1006" s="3"/>
      <c r="F1006" s="3"/>
      <c r="G1006" s="3"/>
      <c r="H1006" s="3"/>
      <c r="I1006" s="319"/>
      <c r="J1006" s="3"/>
      <c r="K1006" s="3"/>
      <c r="L1006" s="3"/>
      <c r="M1006" s="3"/>
      <c r="N1006" s="3"/>
      <c r="O1006" s="3"/>
      <c r="P1006" s="3"/>
      <c r="Q1006" s="3"/>
      <c r="R1006" s="3"/>
      <c r="S1006" s="3"/>
      <c r="T1006" s="3"/>
      <c r="U1006" s="3"/>
      <c r="V1006" s="3"/>
      <c r="W1006" s="3"/>
      <c r="X1006" s="3"/>
      <c r="Y1006" s="3"/>
      <c r="Z1006" s="3"/>
    </row>
    <row r="1007" spans="1:26" ht="12.75">
      <c r="A1007" s="3"/>
      <c r="B1007" s="3"/>
      <c r="C1007" s="3"/>
      <c r="D1007" s="3"/>
      <c r="E1007" s="3"/>
      <c r="F1007" s="3"/>
      <c r="G1007" s="3"/>
      <c r="H1007" s="3"/>
      <c r="I1007" s="319"/>
      <c r="J1007" s="3"/>
      <c r="K1007" s="3"/>
      <c r="L1007" s="3"/>
      <c r="M1007" s="3"/>
      <c r="N1007" s="3"/>
      <c r="O1007" s="3"/>
      <c r="P1007" s="3"/>
      <c r="Q1007" s="3"/>
      <c r="R1007" s="3"/>
      <c r="S1007" s="3"/>
      <c r="T1007" s="3"/>
      <c r="U1007" s="3"/>
      <c r="V1007" s="3"/>
      <c r="W1007" s="3"/>
      <c r="X1007" s="3"/>
      <c r="Y1007" s="3"/>
      <c r="Z1007" s="3"/>
    </row>
    <row r="1008" spans="1:26" ht="12.75">
      <c r="A1008" s="3"/>
      <c r="B1008" s="3"/>
      <c r="C1008" s="3"/>
      <c r="D1008" s="3"/>
      <c r="E1008" s="3"/>
      <c r="F1008" s="3"/>
      <c r="G1008" s="3"/>
      <c r="H1008" s="3"/>
      <c r="I1008" s="319"/>
      <c r="J1008" s="3"/>
      <c r="K1008" s="3"/>
      <c r="L1008" s="3"/>
      <c r="M1008" s="3"/>
      <c r="N1008" s="3"/>
      <c r="O1008" s="3"/>
      <c r="P1008" s="3"/>
      <c r="Q1008" s="3"/>
      <c r="R1008" s="3"/>
      <c r="S1008" s="3"/>
      <c r="T1008" s="3"/>
      <c r="U1008" s="3"/>
      <c r="V1008" s="3"/>
      <c r="W1008" s="3"/>
      <c r="X1008" s="3"/>
      <c r="Y1008" s="3"/>
      <c r="Z1008" s="3"/>
    </row>
    <row r="1009" spans="1:26" ht="12.75">
      <c r="A1009" s="3"/>
      <c r="B1009" s="3"/>
      <c r="C1009" s="3"/>
      <c r="D1009" s="3"/>
      <c r="E1009" s="3"/>
      <c r="F1009" s="3"/>
      <c r="G1009" s="3"/>
      <c r="H1009" s="3"/>
      <c r="I1009" s="319"/>
      <c r="J1009" s="3"/>
      <c r="K1009" s="3"/>
      <c r="L1009" s="3"/>
      <c r="M1009" s="3"/>
      <c r="N1009" s="3"/>
      <c r="O1009" s="3"/>
      <c r="P1009" s="3"/>
      <c r="Q1009" s="3"/>
      <c r="R1009" s="3"/>
      <c r="S1009" s="3"/>
      <c r="T1009" s="3"/>
      <c r="U1009" s="3"/>
      <c r="V1009" s="3"/>
      <c r="W1009" s="3"/>
      <c r="X1009" s="3"/>
      <c r="Y1009" s="3"/>
      <c r="Z1009" s="3"/>
    </row>
    <row r="1010" spans="1:26" ht="12.75">
      <c r="A1010" s="3"/>
      <c r="B1010" s="3"/>
      <c r="C1010" s="3"/>
      <c r="D1010" s="3"/>
      <c r="E1010" s="3"/>
      <c r="F1010" s="3"/>
      <c r="G1010" s="3"/>
      <c r="H1010" s="3"/>
      <c r="I1010" s="319"/>
      <c r="J1010" s="3"/>
      <c r="K1010" s="3"/>
      <c r="L1010" s="3"/>
      <c r="M1010" s="3"/>
      <c r="N1010" s="3"/>
      <c r="O1010" s="3"/>
      <c r="P1010" s="3"/>
      <c r="Q1010" s="3"/>
      <c r="R1010" s="3"/>
      <c r="S1010" s="3"/>
      <c r="T1010" s="3"/>
      <c r="U1010" s="3"/>
      <c r="V1010" s="3"/>
      <c r="W1010" s="3"/>
      <c r="X1010" s="3"/>
      <c r="Y1010" s="3"/>
      <c r="Z1010" s="3"/>
    </row>
    <row r="1011" spans="1:26" ht="12.75">
      <c r="A1011" s="3"/>
      <c r="B1011" s="3"/>
      <c r="C1011" s="3"/>
      <c r="D1011" s="3"/>
      <c r="E1011" s="3"/>
      <c r="F1011" s="3"/>
      <c r="G1011" s="3"/>
      <c r="H1011" s="3"/>
      <c r="I1011" s="319"/>
      <c r="J1011" s="3"/>
      <c r="K1011" s="3"/>
      <c r="L1011" s="3"/>
      <c r="M1011" s="3"/>
      <c r="N1011" s="3"/>
      <c r="O1011" s="3"/>
      <c r="P1011" s="3"/>
      <c r="Q1011" s="3"/>
      <c r="R1011" s="3"/>
      <c r="S1011" s="3"/>
      <c r="T1011" s="3"/>
      <c r="U1011" s="3"/>
      <c r="V1011" s="3"/>
      <c r="W1011" s="3"/>
      <c r="X1011" s="3"/>
      <c r="Y1011" s="3"/>
      <c r="Z1011" s="3"/>
    </row>
    <row r="1012" spans="1:26" ht="12.75">
      <c r="A1012" s="3"/>
      <c r="B1012" s="3"/>
      <c r="C1012" s="3"/>
      <c r="D1012" s="3"/>
      <c r="E1012" s="3"/>
      <c r="F1012" s="3"/>
      <c r="G1012" s="3"/>
      <c r="H1012" s="3"/>
      <c r="I1012" s="319"/>
      <c r="J1012" s="3"/>
      <c r="K1012" s="3"/>
      <c r="L1012" s="3"/>
      <c r="M1012" s="3"/>
      <c r="N1012" s="3"/>
      <c r="O1012" s="3"/>
      <c r="P1012" s="3"/>
      <c r="Q1012" s="3"/>
      <c r="R1012" s="3"/>
      <c r="S1012" s="3"/>
      <c r="T1012" s="3"/>
      <c r="U1012" s="3"/>
      <c r="V1012" s="3"/>
      <c r="W1012" s="3"/>
      <c r="X1012" s="3"/>
      <c r="Y1012" s="3"/>
      <c r="Z1012" s="3"/>
    </row>
    <row r="1013" spans="1:26" ht="12.75">
      <c r="A1013" s="3"/>
      <c r="B1013" s="3"/>
      <c r="C1013" s="3"/>
      <c r="D1013" s="3"/>
      <c r="E1013" s="3"/>
      <c r="F1013" s="3"/>
      <c r="G1013" s="3"/>
      <c r="H1013" s="3"/>
      <c r="I1013" s="319"/>
      <c r="J1013" s="3"/>
      <c r="K1013" s="3"/>
      <c r="L1013" s="3"/>
      <c r="M1013" s="3"/>
      <c r="N1013" s="3"/>
      <c r="O1013" s="3"/>
      <c r="P1013" s="3"/>
      <c r="Q1013" s="3"/>
      <c r="R1013" s="3"/>
      <c r="S1013" s="3"/>
      <c r="T1013" s="3"/>
      <c r="U1013" s="3"/>
      <c r="V1013" s="3"/>
      <c r="W1013" s="3"/>
      <c r="X1013" s="3"/>
      <c r="Y1013" s="3"/>
      <c r="Z1013" s="3"/>
    </row>
    <row r="1014" spans="1:26" ht="12.75">
      <c r="A1014" s="3"/>
      <c r="B1014" s="3"/>
      <c r="C1014" s="3"/>
      <c r="D1014" s="3"/>
      <c r="E1014" s="3"/>
      <c r="F1014" s="3"/>
      <c r="G1014" s="3"/>
      <c r="H1014" s="3"/>
      <c r="I1014" s="319"/>
      <c r="J1014" s="3"/>
      <c r="K1014" s="3"/>
      <c r="L1014" s="3"/>
      <c r="M1014" s="3"/>
      <c r="N1014" s="3"/>
      <c r="O1014" s="3"/>
      <c r="P1014" s="3"/>
      <c r="Q1014" s="3"/>
      <c r="R1014" s="3"/>
      <c r="S1014" s="3"/>
      <c r="T1014" s="3"/>
      <c r="U1014" s="3"/>
      <c r="V1014" s="3"/>
      <c r="W1014" s="3"/>
      <c r="X1014" s="3"/>
      <c r="Y1014" s="3"/>
      <c r="Z1014" s="3"/>
    </row>
    <row r="1015" spans="1:26" ht="12.75">
      <c r="A1015" s="3"/>
      <c r="B1015" s="3"/>
      <c r="C1015" s="3"/>
      <c r="D1015" s="3"/>
      <c r="E1015" s="3"/>
      <c r="F1015" s="3"/>
      <c r="G1015" s="3"/>
      <c r="H1015" s="3"/>
      <c r="I1015" s="319"/>
      <c r="J1015" s="3"/>
      <c r="K1015" s="3"/>
      <c r="L1015" s="3"/>
      <c r="M1015" s="3"/>
      <c r="N1015" s="3"/>
      <c r="O1015" s="3"/>
      <c r="P1015" s="3"/>
      <c r="Q1015" s="3"/>
      <c r="R1015" s="3"/>
      <c r="S1015" s="3"/>
      <c r="T1015" s="3"/>
      <c r="U1015" s="3"/>
      <c r="V1015" s="3"/>
      <c r="W1015" s="3"/>
      <c r="X1015" s="3"/>
      <c r="Y1015" s="3"/>
      <c r="Z1015" s="3"/>
    </row>
    <row r="1016" spans="1:26" ht="12.75">
      <c r="A1016" s="3"/>
      <c r="B1016" s="3"/>
      <c r="C1016" s="3"/>
      <c r="D1016" s="3"/>
      <c r="E1016" s="3"/>
      <c r="F1016" s="3"/>
      <c r="G1016" s="3"/>
      <c r="H1016" s="3"/>
      <c r="I1016" s="319"/>
      <c r="J1016" s="3"/>
      <c r="K1016" s="3"/>
      <c r="L1016" s="3"/>
      <c r="M1016" s="3"/>
      <c r="N1016" s="3"/>
      <c r="O1016" s="3"/>
      <c r="P1016" s="3"/>
      <c r="Q1016" s="3"/>
      <c r="R1016" s="3"/>
      <c r="S1016" s="3"/>
      <c r="T1016" s="3"/>
      <c r="U1016" s="3"/>
      <c r="V1016" s="3"/>
      <c r="W1016" s="3"/>
      <c r="X1016" s="3"/>
      <c r="Y1016" s="3"/>
      <c r="Z1016" s="3"/>
    </row>
    <row r="1017" spans="1:26" ht="12.75">
      <c r="A1017" s="3"/>
      <c r="B1017" s="3"/>
      <c r="C1017" s="3"/>
      <c r="D1017" s="3"/>
      <c r="E1017" s="3"/>
      <c r="F1017" s="3"/>
      <c r="G1017" s="3"/>
      <c r="H1017" s="3"/>
      <c r="I1017" s="319"/>
      <c r="J1017" s="3"/>
      <c r="K1017" s="3"/>
      <c r="L1017" s="3"/>
      <c r="M1017" s="3"/>
      <c r="N1017" s="3"/>
      <c r="O1017" s="3"/>
      <c r="P1017" s="3"/>
      <c r="Q1017" s="3"/>
      <c r="R1017" s="3"/>
      <c r="S1017" s="3"/>
      <c r="T1017" s="3"/>
      <c r="U1017" s="3"/>
      <c r="V1017" s="3"/>
      <c r="W1017" s="3"/>
      <c r="X1017" s="3"/>
      <c r="Y1017" s="3"/>
      <c r="Z1017" s="3"/>
    </row>
    <row r="1018" spans="1:26" ht="12.75">
      <c r="A1018" s="3"/>
      <c r="B1018" s="3"/>
      <c r="C1018" s="3"/>
      <c r="D1018" s="3"/>
      <c r="E1018" s="3"/>
      <c r="F1018" s="3"/>
      <c r="G1018" s="3"/>
      <c r="H1018" s="3"/>
      <c r="I1018" s="319"/>
      <c r="J1018" s="3"/>
      <c r="K1018" s="3"/>
      <c r="L1018" s="3"/>
      <c r="M1018" s="3"/>
      <c r="N1018" s="3"/>
      <c r="O1018" s="3"/>
      <c r="P1018" s="3"/>
      <c r="Q1018" s="3"/>
      <c r="R1018" s="3"/>
      <c r="S1018" s="3"/>
      <c r="T1018" s="3"/>
      <c r="U1018" s="3"/>
      <c r="V1018" s="3"/>
      <c r="W1018" s="3"/>
      <c r="X1018" s="3"/>
      <c r="Y1018" s="3"/>
      <c r="Z1018" s="3"/>
    </row>
    <row r="1019" spans="1:26" ht="12.75">
      <c r="A1019" s="3"/>
      <c r="B1019" s="3"/>
      <c r="C1019" s="3"/>
      <c r="D1019" s="3"/>
      <c r="E1019" s="3"/>
      <c r="F1019" s="3"/>
      <c r="G1019" s="3"/>
      <c r="H1019" s="3"/>
      <c r="I1019" s="319"/>
      <c r="J1019" s="3"/>
      <c r="K1019" s="3"/>
      <c r="L1019" s="3"/>
      <c r="M1019" s="3"/>
      <c r="N1019" s="3"/>
      <c r="O1019" s="3"/>
      <c r="P1019" s="3"/>
      <c r="Q1019" s="3"/>
      <c r="R1019" s="3"/>
      <c r="S1019" s="3"/>
      <c r="T1019" s="3"/>
      <c r="U1019" s="3"/>
      <c r="V1019" s="3"/>
      <c r="W1019" s="3"/>
      <c r="X1019" s="3"/>
      <c r="Y1019" s="3"/>
      <c r="Z1019" s="3"/>
    </row>
    <row r="1020" spans="1:26" ht="12.75">
      <c r="A1020" s="3"/>
      <c r="B1020" s="3"/>
      <c r="C1020" s="3"/>
      <c r="D1020" s="3"/>
      <c r="E1020" s="3"/>
      <c r="F1020" s="3"/>
      <c r="G1020" s="3"/>
      <c r="H1020" s="3"/>
      <c r="I1020" s="319"/>
      <c r="J1020" s="3"/>
      <c r="K1020" s="3"/>
      <c r="L1020" s="3"/>
      <c r="M1020" s="3"/>
      <c r="N1020" s="3"/>
      <c r="O1020" s="3"/>
      <c r="P1020" s="3"/>
      <c r="Q1020" s="3"/>
      <c r="R1020" s="3"/>
      <c r="S1020" s="3"/>
      <c r="T1020" s="3"/>
      <c r="U1020" s="3"/>
      <c r="V1020" s="3"/>
      <c r="W1020" s="3"/>
      <c r="X1020" s="3"/>
      <c r="Y1020" s="3"/>
      <c r="Z1020" s="3"/>
    </row>
    <row r="1021" spans="1:26" ht="12.75">
      <c r="A1021" s="3"/>
      <c r="B1021" s="3"/>
      <c r="C1021" s="3"/>
      <c r="D1021" s="3"/>
      <c r="E1021" s="3"/>
      <c r="F1021" s="3"/>
      <c r="G1021" s="3"/>
      <c r="H1021" s="3"/>
      <c r="I1021" s="319"/>
      <c r="J1021" s="3"/>
      <c r="K1021" s="3"/>
      <c r="L1021" s="3"/>
      <c r="M1021" s="3"/>
      <c r="N1021" s="3"/>
      <c r="O1021" s="3"/>
      <c r="P1021" s="3"/>
      <c r="Q1021" s="3"/>
      <c r="R1021" s="3"/>
      <c r="S1021" s="3"/>
      <c r="T1021" s="3"/>
      <c r="U1021" s="3"/>
      <c r="V1021" s="3"/>
      <c r="W1021" s="3"/>
      <c r="X1021" s="3"/>
      <c r="Y1021" s="3"/>
      <c r="Z1021" s="3"/>
    </row>
    <row r="1022" spans="1:26" ht="12.75">
      <c r="A1022" s="3"/>
      <c r="B1022" s="3"/>
      <c r="C1022" s="3"/>
      <c r="D1022" s="3"/>
      <c r="E1022" s="3"/>
      <c r="F1022" s="3"/>
      <c r="G1022" s="3"/>
      <c r="H1022" s="3"/>
      <c r="I1022" s="319"/>
      <c r="J1022" s="3"/>
      <c r="K1022" s="3"/>
      <c r="L1022" s="3"/>
      <c r="M1022" s="3"/>
      <c r="N1022" s="3"/>
      <c r="O1022" s="3"/>
      <c r="P1022" s="3"/>
      <c r="Q1022" s="3"/>
      <c r="R1022" s="3"/>
      <c r="S1022" s="3"/>
      <c r="T1022" s="3"/>
      <c r="U1022" s="3"/>
      <c r="V1022" s="3"/>
      <c r="W1022" s="3"/>
      <c r="X1022" s="3"/>
      <c r="Y1022" s="3"/>
      <c r="Z1022" s="3"/>
    </row>
    <row r="1023" spans="1:26" ht="12.75">
      <c r="A1023" s="3"/>
      <c r="B1023" s="3"/>
      <c r="C1023" s="3"/>
      <c r="D1023" s="3"/>
      <c r="E1023" s="3"/>
      <c r="F1023" s="3"/>
      <c r="G1023" s="3"/>
      <c r="H1023" s="3"/>
      <c r="I1023" s="319"/>
      <c r="J1023" s="3"/>
      <c r="K1023" s="3"/>
      <c r="L1023" s="3"/>
      <c r="M1023" s="3"/>
      <c r="N1023" s="3"/>
      <c r="O1023" s="3"/>
      <c r="P1023" s="3"/>
      <c r="Q1023" s="3"/>
      <c r="R1023" s="3"/>
      <c r="S1023" s="3"/>
      <c r="T1023" s="3"/>
      <c r="U1023" s="3"/>
      <c r="V1023" s="3"/>
      <c r="W1023" s="3"/>
      <c r="X1023" s="3"/>
      <c r="Y1023" s="3"/>
      <c r="Z1023" s="3"/>
    </row>
    <row r="1024" spans="1:26" ht="12.75">
      <c r="A1024" s="3"/>
      <c r="B1024" s="3"/>
      <c r="C1024" s="3"/>
      <c r="D1024" s="3"/>
      <c r="E1024" s="3"/>
      <c r="F1024" s="3"/>
      <c r="G1024" s="3"/>
      <c r="H1024" s="3"/>
      <c r="I1024" s="319"/>
      <c r="J1024" s="3"/>
      <c r="K1024" s="3"/>
      <c r="L1024" s="3"/>
      <c r="M1024" s="3"/>
      <c r="N1024" s="3"/>
      <c r="O1024" s="3"/>
      <c r="P1024" s="3"/>
      <c r="Q1024" s="3"/>
      <c r="R1024" s="3"/>
      <c r="S1024" s="3"/>
      <c r="T1024" s="3"/>
      <c r="U1024" s="3"/>
      <c r="V1024" s="3"/>
      <c r="W1024" s="3"/>
      <c r="X1024" s="3"/>
      <c r="Y1024" s="3"/>
      <c r="Z1024" s="3"/>
    </row>
    <row r="1025" spans="1:26" ht="12.75">
      <c r="A1025" s="3"/>
      <c r="B1025" s="3"/>
      <c r="C1025" s="3"/>
      <c r="D1025" s="3"/>
      <c r="E1025" s="3"/>
      <c r="F1025" s="3"/>
      <c r="G1025" s="3"/>
      <c r="H1025" s="3"/>
      <c r="I1025" s="319"/>
      <c r="J1025" s="3"/>
      <c r="K1025" s="3"/>
      <c r="L1025" s="3"/>
      <c r="M1025" s="3"/>
      <c r="N1025" s="3"/>
      <c r="O1025" s="3"/>
      <c r="P1025" s="3"/>
      <c r="Q1025" s="3"/>
      <c r="R1025" s="3"/>
      <c r="S1025" s="3"/>
      <c r="T1025" s="3"/>
      <c r="U1025" s="3"/>
      <c r="V1025" s="3"/>
      <c r="W1025" s="3"/>
      <c r="X1025" s="3"/>
      <c r="Y1025" s="3"/>
      <c r="Z1025" s="3"/>
    </row>
    <row r="1026" spans="1:26" ht="12.75">
      <c r="A1026" s="3"/>
      <c r="B1026" s="3"/>
      <c r="C1026" s="3"/>
      <c r="D1026" s="3"/>
      <c r="E1026" s="3"/>
      <c r="F1026" s="3"/>
      <c r="G1026" s="3"/>
      <c r="H1026" s="3"/>
      <c r="I1026" s="319"/>
      <c r="J1026" s="3"/>
      <c r="K1026" s="3"/>
      <c r="L1026" s="3"/>
      <c r="M1026" s="3"/>
      <c r="N1026" s="3"/>
      <c r="O1026" s="3"/>
      <c r="P1026" s="3"/>
      <c r="Q1026" s="3"/>
      <c r="R1026" s="3"/>
      <c r="S1026" s="3"/>
      <c r="T1026" s="3"/>
      <c r="U1026" s="3"/>
      <c r="V1026" s="3"/>
      <c r="W1026" s="3"/>
      <c r="X1026" s="3"/>
      <c r="Y1026" s="3"/>
      <c r="Z1026" s="3"/>
    </row>
    <row r="1027" spans="1:26" ht="12.75">
      <c r="A1027" s="3"/>
      <c r="B1027" s="3"/>
      <c r="C1027" s="3"/>
      <c r="D1027" s="3"/>
      <c r="E1027" s="3"/>
      <c r="F1027" s="3"/>
      <c r="G1027" s="3"/>
      <c r="H1027" s="3"/>
      <c r="I1027" s="319"/>
      <c r="J1027" s="3"/>
      <c r="K1027" s="3"/>
      <c r="L1027" s="3"/>
      <c r="M1027" s="3"/>
      <c r="N1027" s="3"/>
      <c r="O1027" s="3"/>
      <c r="P1027" s="3"/>
      <c r="Q1027" s="3"/>
      <c r="R1027" s="3"/>
      <c r="S1027" s="3"/>
      <c r="T1027" s="3"/>
      <c r="U1027" s="3"/>
      <c r="V1027" s="3"/>
      <c r="W1027" s="3"/>
      <c r="X1027" s="3"/>
      <c r="Y1027" s="3"/>
      <c r="Z1027" s="3"/>
    </row>
    <row r="1028" spans="1:26" ht="12.75">
      <c r="A1028" s="3"/>
      <c r="B1028" s="3"/>
      <c r="C1028" s="3"/>
      <c r="D1028" s="3"/>
      <c r="E1028" s="3"/>
      <c r="F1028" s="3"/>
      <c r="G1028" s="3"/>
      <c r="H1028" s="3"/>
      <c r="I1028" s="319"/>
      <c r="J1028" s="3"/>
      <c r="K1028" s="3"/>
      <c r="L1028" s="3"/>
      <c r="M1028" s="3"/>
      <c r="N1028" s="3"/>
      <c r="O1028" s="3"/>
      <c r="P1028" s="3"/>
      <c r="Q1028" s="3"/>
      <c r="R1028" s="3"/>
      <c r="S1028" s="3"/>
      <c r="T1028" s="3"/>
      <c r="U1028" s="3"/>
      <c r="V1028" s="3"/>
      <c r="W1028" s="3"/>
      <c r="X1028" s="3"/>
      <c r="Y1028" s="3"/>
      <c r="Z1028" s="3"/>
    </row>
    <row r="1029" spans="1:26" ht="12.75">
      <c r="A1029" s="3"/>
      <c r="B1029" s="3"/>
      <c r="C1029" s="3"/>
      <c r="D1029" s="3"/>
      <c r="E1029" s="3"/>
      <c r="F1029" s="3"/>
      <c r="G1029" s="3"/>
      <c r="H1029" s="3"/>
      <c r="I1029" s="319"/>
      <c r="J1029" s="3"/>
      <c r="K1029" s="3"/>
      <c r="L1029" s="3"/>
      <c r="M1029" s="3"/>
      <c r="N1029" s="3"/>
      <c r="O1029" s="3"/>
      <c r="P1029" s="3"/>
      <c r="Q1029" s="3"/>
      <c r="R1029" s="3"/>
      <c r="S1029" s="3"/>
      <c r="T1029" s="3"/>
      <c r="U1029" s="3"/>
      <c r="V1029" s="3"/>
      <c r="W1029" s="3"/>
      <c r="X1029" s="3"/>
      <c r="Y1029" s="3"/>
      <c r="Z1029" s="3"/>
    </row>
    <row r="1030" spans="1:26" ht="12.75">
      <c r="A1030" s="3"/>
      <c r="B1030" s="3"/>
      <c r="C1030" s="3"/>
      <c r="D1030" s="3"/>
      <c r="E1030" s="3"/>
      <c r="F1030" s="3"/>
      <c r="G1030" s="3"/>
      <c r="H1030" s="3"/>
      <c r="I1030" s="319"/>
      <c r="J1030" s="3"/>
      <c r="K1030" s="3"/>
      <c r="L1030" s="3"/>
      <c r="M1030" s="3"/>
      <c r="N1030" s="3"/>
      <c r="O1030" s="3"/>
      <c r="P1030" s="3"/>
      <c r="Q1030" s="3"/>
      <c r="R1030" s="3"/>
      <c r="S1030" s="3"/>
      <c r="T1030" s="3"/>
      <c r="U1030" s="3"/>
      <c r="V1030" s="3"/>
      <c r="W1030" s="3"/>
      <c r="X1030" s="3"/>
      <c r="Y1030" s="3"/>
      <c r="Z1030" s="3"/>
    </row>
    <row r="1031" spans="1:26" ht="12.75">
      <c r="A1031" s="3"/>
      <c r="B1031" s="3"/>
      <c r="C1031" s="3"/>
      <c r="D1031" s="3"/>
      <c r="E1031" s="3"/>
      <c r="F1031" s="3"/>
      <c r="G1031" s="3"/>
      <c r="H1031" s="3"/>
      <c r="I1031" s="319"/>
      <c r="J1031" s="3"/>
      <c r="K1031" s="3"/>
      <c r="L1031" s="3"/>
      <c r="M1031" s="3"/>
      <c r="N1031" s="3"/>
      <c r="O1031" s="3"/>
      <c r="P1031" s="3"/>
      <c r="Q1031" s="3"/>
      <c r="R1031" s="3"/>
      <c r="S1031" s="3"/>
      <c r="T1031" s="3"/>
      <c r="U1031" s="3"/>
      <c r="V1031" s="3"/>
      <c r="W1031" s="3"/>
      <c r="X1031" s="3"/>
      <c r="Y1031" s="3"/>
      <c r="Z1031" s="3"/>
    </row>
    <row r="1032" spans="1:26" ht="12.75">
      <c r="A1032" s="3"/>
      <c r="B1032" s="3"/>
      <c r="C1032" s="3"/>
      <c r="D1032" s="3"/>
      <c r="E1032" s="3"/>
      <c r="F1032" s="3"/>
      <c r="G1032" s="3"/>
      <c r="H1032" s="3"/>
      <c r="I1032" s="319"/>
      <c r="J1032" s="3"/>
      <c r="K1032" s="3"/>
      <c r="L1032" s="3"/>
      <c r="M1032" s="3"/>
      <c r="N1032" s="3"/>
      <c r="O1032" s="3"/>
      <c r="P1032" s="3"/>
      <c r="Q1032" s="3"/>
      <c r="R1032" s="3"/>
      <c r="S1032" s="3"/>
      <c r="T1032" s="3"/>
      <c r="U1032" s="3"/>
      <c r="V1032" s="3"/>
      <c r="W1032" s="3"/>
      <c r="X1032" s="3"/>
      <c r="Y1032" s="3"/>
      <c r="Z1032" s="3"/>
    </row>
    <row r="1033" spans="1:26" ht="12.75">
      <c r="A1033" s="3"/>
      <c r="B1033" s="3"/>
      <c r="C1033" s="3"/>
      <c r="D1033" s="3"/>
      <c r="E1033" s="3"/>
      <c r="F1033" s="3"/>
      <c r="G1033" s="3"/>
      <c r="H1033" s="3"/>
      <c r="I1033" s="319"/>
      <c r="J1033" s="3"/>
      <c r="K1033" s="3"/>
      <c r="L1033" s="3"/>
      <c r="M1033" s="3"/>
      <c r="N1033" s="3"/>
      <c r="O1033" s="3"/>
      <c r="P1033" s="3"/>
      <c r="Q1033" s="3"/>
      <c r="R1033" s="3"/>
      <c r="S1033" s="3"/>
      <c r="T1033" s="3"/>
      <c r="U1033" s="3"/>
      <c r="V1033" s="3"/>
      <c r="W1033" s="3"/>
      <c r="X1033" s="3"/>
      <c r="Y1033" s="3"/>
      <c r="Z1033" s="3"/>
    </row>
    <row r="1034" spans="1:26" ht="12.75">
      <c r="A1034" s="3"/>
      <c r="B1034" s="3"/>
      <c r="C1034" s="3"/>
      <c r="D1034" s="3"/>
      <c r="E1034" s="3"/>
      <c r="F1034" s="3"/>
      <c r="G1034" s="3"/>
      <c r="H1034" s="3"/>
      <c r="I1034" s="319"/>
      <c r="J1034" s="3"/>
      <c r="K1034" s="3"/>
      <c r="L1034" s="3"/>
      <c r="M1034" s="3"/>
      <c r="N1034" s="3"/>
      <c r="O1034" s="3"/>
      <c r="P1034" s="3"/>
      <c r="Q1034" s="3"/>
      <c r="R1034" s="3"/>
      <c r="S1034" s="3"/>
      <c r="T1034" s="3"/>
      <c r="U1034" s="3"/>
      <c r="V1034" s="3"/>
      <c r="W1034" s="3"/>
      <c r="X1034" s="3"/>
      <c r="Y1034" s="3"/>
      <c r="Z1034" s="3"/>
    </row>
    <row r="1035" spans="1:26" ht="12.75">
      <c r="A1035" s="3"/>
      <c r="B1035" s="3"/>
      <c r="C1035" s="3"/>
      <c r="D1035" s="3"/>
      <c r="E1035" s="3"/>
      <c r="F1035" s="3"/>
      <c r="G1035" s="3"/>
      <c r="H1035" s="3"/>
      <c r="I1035" s="319"/>
      <c r="J1035" s="3"/>
      <c r="K1035" s="3"/>
      <c r="L1035" s="3"/>
      <c r="M1035" s="3"/>
      <c r="N1035" s="3"/>
      <c r="O1035" s="3"/>
      <c r="P1035" s="3"/>
      <c r="Q1035" s="3"/>
      <c r="R1035" s="3"/>
      <c r="S1035" s="3"/>
      <c r="T1035" s="3"/>
      <c r="U1035" s="3"/>
      <c r="V1035" s="3"/>
      <c r="W1035" s="3"/>
      <c r="X1035" s="3"/>
      <c r="Y1035" s="3"/>
      <c r="Z1035" s="3"/>
    </row>
    <row r="1036" spans="1:26" ht="12.75">
      <c r="A1036" s="3"/>
      <c r="B1036" s="3"/>
      <c r="C1036" s="3"/>
      <c r="D1036" s="3"/>
      <c r="E1036" s="3"/>
      <c r="F1036" s="3"/>
      <c r="G1036" s="3"/>
      <c r="H1036" s="3"/>
      <c r="I1036" s="319"/>
      <c r="J1036" s="3"/>
      <c r="K1036" s="3"/>
      <c r="L1036" s="3"/>
      <c r="M1036" s="3"/>
      <c r="N1036" s="3"/>
      <c r="O1036" s="3"/>
      <c r="P1036" s="3"/>
      <c r="Q1036" s="3"/>
      <c r="R1036" s="3"/>
      <c r="S1036" s="3"/>
      <c r="T1036" s="3"/>
      <c r="U1036" s="3"/>
      <c r="V1036" s="3"/>
      <c r="W1036" s="3"/>
      <c r="X1036" s="3"/>
      <c r="Y1036" s="3"/>
      <c r="Z1036" s="3"/>
    </row>
    <row r="1037" spans="1:26" ht="12.75">
      <c r="A1037" s="3"/>
      <c r="B1037" s="3"/>
      <c r="C1037" s="3"/>
      <c r="D1037" s="3"/>
      <c r="E1037" s="3"/>
      <c r="F1037" s="3"/>
      <c r="G1037" s="3"/>
      <c r="H1037" s="3"/>
      <c r="I1037" s="319"/>
      <c r="J1037" s="3"/>
      <c r="K1037" s="3"/>
      <c r="L1037" s="3"/>
      <c r="M1037" s="3"/>
      <c r="N1037" s="3"/>
      <c r="O1037" s="3"/>
      <c r="P1037" s="3"/>
      <c r="Q1037" s="3"/>
      <c r="R1037" s="3"/>
      <c r="S1037" s="3"/>
      <c r="T1037" s="3"/>
      <c r="U1037" s="3"/>
      <c r="V1037" s="3"/>
      <c r="W1037" s="3"/>
      <c r="X1037" s="3"/>
      <c r="Y1037" s="3"/>
      <c r="Z1037" s="3"/>
    </row>
    <row r="1038" spans="1:26" ht="12.75">
      <c r="A1038" s="3"/>
      <c r="B1038" s="3"/>
      <c r="C1038" s="3"/>
      <c r="D1038" s="3"/>
      <c r="E1038" s="3"/>
      <c r="F1038" s="3"/>
      <c r="G1038" s="3"/>
      <c r="H1038" s="3"/>
      <c r="I1038" s="319"/>
      <c r="J1038" s="3"/>
      <c r="K1038" s="3"/>
      <c r="L1038" s="3"/>
      <c r="M1038" s="3"/>
      <c r="N1038" s="3"/>
      <c r="O1038" s="3"/>
      <c r="P1038" s="3"/>
      <c r="Q1038" s="3"/>
      <c r="R1038" s="3"/>
      <c r="S1038" s="3"/>
      <c r="T1038" s="3"/>
      <c r="U1038" s="3"/>
      <c r="V1038" s="3"/>
      <c r="W1038" s="3"/>
      <c r="X1038" s="3"/>
      <c r="Y1038" s="3"/>
      <c r="Z1038" s="3"/>
    </row>
    <row r="1039" spans="1:26" ht="12.75">
      <c r="A1039" s="3"/>
      <c r="B1039" s="3"/>
      <c r="C1039" s="3"/>
      <c r="D1039" s="3"/>
      <c r="E1039" s="3"/>
      <c r="F1039" s="3"/>
      <c r="G1039" s="3"/>
      <c r="H1039" s="3"/>
      <c r="I1039" s="319"/>
      <c r="J1039" s="3"/>
      <c r="K1039" s="3"/>
      <c r="L1039" s="3"/>
      <c r="M1039" s="3"/>
      <c r="N1039" s="3"/>
      <c r="O1039" s="3"/>
      <c r="P1039" s="3"/>
      <c r="Q1039" s="3"/>
      <c r="R1039" s="3"/>
      <c r="S1039" s="3"/>
      <c r="T1039" s="3"/>
      <c r="U1039" s="3"/>
      <c r="V1039" s="3"/>
      <c r="W1039" s="3"/>
      <c r="X1039" s="3"/>
      <c r="Y1039" s="3"/>
      <c r="Z1039" s="3"/>
    </row>
    <row r="1040" spans="1:26" ht="12.75">
      <c r="A1040" s="3"/>
      <c r="B1040" s="3"/>
      <c r="C1040" s="3"/>
      <c r="D1040" s="3"/>
      <c r="E1040" s="3"/>
      <c r="F1040" s="3"/>
      <c r="G1040" s="3"/>
      <c r="H1040" s="3"/>
      <c r="I1040" s="319"/>
      <c r="J1040" s="3"/>
      <c r="K1040" s="3"/>
      <c r="L1040" s="3"/>
      <c r="M1040" s="3"/>
      <c r="N1040" s="3"/>
      <c r="O1040" s="3"/>
      <c r="P1040" s="3"/>
      <c r="Q1040" s="3"/>
      <c r="R1040" s="3"/>
      <c r="S1040" s="3"/>
      <c r="T1040" s="3"/>
      <c r="U1040" s="3"/>
      <c r="V1040" s="3"/>
      <c r="W1040" s="3"/>
      <c r="X1040" s="3"/>
      <c r="Y1040" s="3"/>
      <c r="Z1040" s="3"/>
    </row>
    <row r="1041" spans="1:26" ht="12.75">
      <c r="A1041" s="3"/>
      <c r="B1041" s="3"/>
      <c r="C1041" s="3"/>
      <c r="D1041" s="3"/>
      <c r="E1041" s="3"/>
      <c r="F1041" s="3"/>
      <c r="G1041" s="3"/>
      <c r="H1041" s="3"/>
      <c r="I1041" s="319"/>
      <c r="J1041" s="3"/>
      <c r="K1041" s="3"/>
      <c r="L1041" s="3"/>
      <c r="M1041" s="3"/>
      <c r="N1041" s="3"/>
      <c r="O1041" s="3"/>
      <c r="P1041" s="3"/>
      <c r="Q1041" s="3"/>
      <c r="R1041" s="3"/>
      <c r="S1041" s="3"/>
      <c r="T1041" s="3"/>
      <c r="U1041" s="3"/>
      <c r="V1041" s="3"/>
      <c r="W1041" s="3"/>
      <c r="X1041" s="3"/>
      <c r="Y1041" s="3"/>
      <c r="Z1041" s="3"/>
    </row>
    <row r="1042" spans="1:26" ht="12.75">
      <c r="A1042" s="3"/>
      <c r="B1042" s="3"/>
      <c r="C1042" s="3"/>
      <c r="D1042" s="3"/>
      <c r="E1042" s="3"/>
      <c r="F1042" s="3"/>
      <c r="G1042" s="3"/>
      <c r="H1042" s="3"/>
      <c r="I1042" s="319"/>
      <c r="J1042" s="3"/>
      <c r="K1042" s="3"/>
      <c r="L1042" s="3"/>
      <c r="M1042" s="3"/>
      <c r="N1042" s="3"/>
      <c r="O1042" s="3"/>
      <c r="P1042" s="3"/>
      <c r="Q1042" s="3"/>
      <c r="R1042" s="3"/>
      <c r="S1042" s="3"/>
      <c r="T1042" s="3"/>
      <c r="U1042" s="3"/>
      <c r="V1042" s="3"/>
      <c r="W1042" s="3"/>
      <c r="X1042" s="3"/>
      <c r="Y1042" s="3"/>
      <c r="Z1042" s="3"/>
    </row>
  </sheetData>
  <mergeCells count="39">
    <mergeCell ref="D89:D90"/>
    <mergeCell ref="E89:E90"/>
    <mergeCell ref="B91:B105"/>
    <mergeCell ref="B106:B113"/>
    <mergeCell ref="B114:B116"/>
    <mergeCell ref="B117:B119"/>
    <mergeCell ref="B69:B75"/>
    <mergeCell ref="B76:B78"/>
    <mergeCell ref="B79:B81"/>
    <mergeCell ref="B82:B84"/>
    <mergeCell ref="B89:C89"/>
    <mergeCell ref="F89:F90"/>
    <mergeCell ref="G89:G90"/>
    <mergeCell ref="H89:H90"/>
    <mergeCell ref="I89:I90"/>
    <mergeCell ref="J89:J90"/>
    <mergeCell ref="D62:J62"/>
    <mergeCell ref="B67:C67"/>
    <mergeCell ref="D67:D68"/>
    <mergeCell ref="E67:E68"/>
    <mergeCell ref="F67:F68"/>
    <mergeCell ref="G67:G68"/>
    <mergeCell ref="H67:H68"/>
    <mergeCell ref="I67:I68"/>
    <mergeCell ref="J67:J68"/>
    <mergeCell ref="B5:B15"/>
    <mergeCell ref="B16:B54"/>
    <mergeCell ref="B55:B57"/>
    <mergeCell ref="B58:B61"/>
    <mergeCell ref="B62:C62"/>
    <mergeCell ref="I3:I4"/>
    <mergeCell ref="J3:J4"/>
    <mergeCell ref="B1:J1"/>
    <mergeCell ref="B3:C3"/>
    <mergeCell ref="D3:D4"/>
    <mergeCell ref="E3:E4"/>
    <mergeCell ref="F3:F4"/>
    <mergeCell ref="G3:G4"/>
    <mergeCell ref="H3:H4"/>
  </mergeCells>
  <phoneticPr fontId="82" type="noConversion"/>
  <dataValidations count="2">
    <dataValidation type="list" allowBlank="1" showErrorMessage="1" sqref="F5:F61 F69:F84 F91:F119">
      <formula1>"영업준비,초도상담,견적제출,제안 중,입찰,수주,계약완료,실주,DROP"</formula1>
    </dataValidation>
    <dataValidation type="list" allowBlank="1" showErrorMessage="1" sqref="C5:C61 C69:C84 C91:C119">
      <formula1>"김종화,심재홍,함영민,박현후,김종화&amp;함영민,김종화&amp;박현후,김종화&amp;함영민&amp;박현후,함영민&amp;박현후,심재홍&amp;함영민,심재홍&amp;박현후,심재홍&amp;함영민&amp;박현후"</formula1>
    </dataValidation>
  </dataValidations>
  <hyperlinks>
    <hyperlink ref="J92" r:id="rId1"/>
  </hyperlinks>
  <pageMargins left="0.7" right="0.7" top="0.75" bottom="0.75" header="0.3" footer="0.3"/>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00FF"/>
    <outlinePr summaryBelow="0" summaryRight="0"/>
  </sheetPr>
  <dimension ref="A1:Z1011"/>
  <sheetViews>
    <sheetView workbookViewId="0"/>
  </sheetViews>
  <sheetFormatPr defaultColWidth="12.5703125" defaultRowHeight="15.75" customHeight="1"/>
  <cols>
    <col min="1" max="1" width="2" customWidth="1"/>
    <col min="3" max="3" width="20.7109375" customWidth="1"/>
    <col min="4" max="4" width="57.7109375" customWidth="1"/>
    <col min="5" max="5" width="18.5703125" customWidth="1"/>
    <col min="6" max="6" width="13.42578125" customWidth="1"/>
    <col min="7" max="7" width="15.140625" customWidth="1"/>
    <col min="8" max="8" width="24" customWidth="1"/>
    <col min="9" max="9" width="104.7109375" customWidth="1"/>
    <col min="10" max="10" width="82.42578125" customWidth="1"/>
  </cols>
  <sheetData>
    <row r="1" spans="1:26" ht="33.75">
      <c r="A1" s="232" t="s">
        <v>1526</v>
      </c>
      <c r="B1" s="281" t="s">
        <v>520</v>
      </c>
      <c r="C1" s="278"/>
      <c r="D1" s="278"/>
      <c r="E1" s="278"/>
      <c r="F1" s="278"/>
      <c r="G1" s="278"/>
      <c r="H1" s="278"/>
      <c r="I1" s="278"/>
      <c r="J1" s="278"/>
      <c r="K1" s="3"/>
      <c r="L1" s="3"/>
      <c r="M1" s="3"/>
      <c r="N1" s="3"/>
      <c r="O1" s="3"/>
      <c r="P1" s="3"/>
      <c r="Q1" s="3"/>
      <c r="R1" s="3"/>
      <c r="S1" s="3"/>
      <c r="T1" s="3"/>
      <c r="U1" s="3"/>
      <c r="V1" s="3"/>
      <c r="W1" s="3"/>
      <c r="X1" s="3"/>
      <c r="Y1" s="3"/>
      <c r="Z1" s="3"/>
    </row>
    <row r="2" spans="1:26">
      <c r="A2" s="5"/>
      <c r="B2" s="140"/>
      <c r="C2" s="140"/>
      <c r="D2" s="141"/>
      <c r="E2" s="141"/>
      <c r="F2" s="141"/>
      <c r="G2" s="141"/>
      <c r="H2" s="141"/>
      <c r="I2" s="141"/>
      <c r="J2" s="141"/>
      <c r="K2" s="3"/>
      <c r="L2" s="3"/>
      <c r="M2" s="3"/>
      <c r="N2" s="3"/>
      <c r="O2" s="3"/>
      <c r="P2" s="3"/>
      <c r="Q2" s="3"/>
      <c r="R2" s="3"/>
      <c r="S2" s="3"/>
      <c r="T2" s="3"/>
      <c r="U2" s="3"/>
      <c r="V2" s="3"/>
      <c r="W2" s="3"/>
      <c r="X2" s="3"/>
      <c r="Y2" s="3"/>
      <c r="Z2" s="3"/>
    </row>
    <row r="3" spans="1:26">
      <c r="A3" s="5"/>
      <c r="B3" s="295" t="s">
        <v>1358</v>
      </c>
      <c r="C3" s="276"/>
      <c r="D3" s="291" t="s">
        <v>7</v>
      </c>
      <c r="E3" s="291" t="s">
        <v>6</v>
      </c>
      <c r="F3" s="289" t="s">
        <v>9</v>
      </c>
      <c r="G3" s="291" t="s">
        <v>524</v>
      </c>
      <c r="H3" s="291" t="s">
        <v>34</v>
      </c>
      <c r="I3" s="289" t="s">
        <v>26</v>
      </c>
      <c r="J3" s="291" t="s">
        <v>14</v>
      </c>
      <c r="K3" s="3"/>
      <c r="L3" s="3"/>
      <c r="M3" s="3"/>
      <c r="N3" s="3"/>
      <c r="O3" s="3"/>
      <c r="P3" s="3"/>
      <c r="Q3" s="3"/>
      <c r="R3" s="3"/>
      <c r="S3" s="3"/>
      <c r="T3" s="3"/>
      <c r="U3" s="3"/>
      <c r="V3" s="3"/>
      <c r="W3" s="3"/>
      <c r="X3" s="3"/>
      <c r="Y3" s="3"/>
      <c r="Z3" s="3"/>
    </row>
    <row r="4" spans="1:26" ht="14.25">
      <c r="A4" s="5"/>
      <c r="B4" s="173" t="s">
        <v>4</v>
      </c>
      <c r="C4" s="174" t="s">
        <v>8</v>
      </c>
      <c r="D4" s="284"/>
      <c r="E4" s="284"/>
      <c r="F4" s="290"/>
      <c r="G4" s="284"/>
      <c r="H4" s="284"/>
      <c r="I4" s="290"/>
      <c r="J4" s="284"/>
      <c r="K4" s="3"/>
      <c r="L4" s="3"/>
      <c r="M4" s="3"/>
      <c r="N4" s="3"/>
      <c r="O4" s="3"/>
      <c r="P4" s="3"/>
      <c r="Q4" s="3"/>
      <c r="R4" s="3"/>
      <c r="S4" s="3"/>
      <c r="T4" s="3"/>
      <c r="U4" s="3"/>
      <c r="V4" s="3"/>
      <c r="W4" s="3"/>
      <c r="X4" s="3"/>
      <c r="Y4" s="3"/>
      <c r="Z4" s="3"/>
    </row>
    <row r="5" spans="1:26" ht="36">
      <c r="A5" s="5"/>
      <c r="B5" s="297" t="s">
        <v>38</v>
      </c>
      <c r="C5" s="175" t="s">
        <v>536</v>
      </c>
      <c r="D5" s="197" t="s">
        <v>535</v>
      </c>
      <c r="E5" s="182" t="s">
        <v>534</v>
      </c>
      <c r="F5" s="182" t="s">
        <v>1180</v>
      </c>
      <c r="G5" s="182" t="s">
        <v>537</v>
      </c>
      <c r="H5" s="181" t="s">
        <v>538</v>
      </c>
      <c r="I5" s="184" t="s">
        <v>540</v>
      </c>
      <c r="J5" s="199" t="s">
        <v>541</v>
      </c>
      <c r="K5" s="3"/>
      <c r="L5" s="3"/>
      <c r="M5" s="3"/>
      <c r="N5" s="3"/>
      <c r="O5" s="3"/>
      <c r="P5" s="3"/>
      <c r="Q5" s="3"/>
      <c r="R5" s="3"/>
      <c r="S5" s="3"/>
      <c r="T5" s="3"/>
      <c r="U5" s="3"/>
      <c r="V5" s="3"/>
      <c r="W5" s="3"/>
      <c r="X5" s="3"/>
      <c r="Y5" s="3"/>
      <c r="Z5" s="3"/>
    </row>
    <row r="6" spans="1:26" ht="12.75">
      <c r="A6" s="5"/>
      <c r="B6" s="283"/>
      <c r="C6" s="175" t="s">
        <v>536</v>
      </c>
      <c r="D6" s="197" t="s">
        <v>545</v>
      </c>
      <c r="E6" s="182" t="s">
        <v>544</v>
      </c>
      <c r="F6" s="182" t="s">
        <v>1180</v>
      </c>
      <c r="G6" s="182" t="s">
        <v>537</v>
      </c>
      <c r="H6" s="181" t="s">
        <v>547</v>
      </c>
      <c r="I6" s="184" t="s">
        <v>1701</v>
      </c>
      <c r="J6" s="198" t="s">
        <v>1702</v>
      </c>
      <c r="K6" s="3"/>
      <c r="L6" s="3"/>
      <c r="M6" s="3"/>
      <c r="N6" s="3"/>
      <c r="O6" s="3"/>
      <c r="P6" s="3"/>
      <c r="Q6" s="3"/>
      <c r="R6" s="3"/>
      <c r="S6" s="3"/>
      <c r="T6" s="3"/>
      <c r="U6" s="3"/>
      <c r="V6" s="3"/>
      <c r="W6" s="3"/>
      <c r="X6" s="3"/>
      <c r="Y6" s="3"/>
      <c r="Z6" s="3"/>
    </row>
    <row r="7" spans="1:26" ht="12.75">
      <c r="A7" s="5"/>
      <c r="B7" s="283"/>
      <c r="C7" s="175" t="s">
        <v>536</v>
      </c>
      <c r="D7" s="197" t="s">
        <v>562</v>
      </c>
      <c r="E7" s="182" t="s">
        <v>560</v>
      </c>
      <c r="F7" s="182" t="s">
        <v>1188</v>
      </c>
      <c r="G7" s="182" t="s">
        <v>563</v>
      </c>
      <c r="H7" s="181" t="s">
        <v>564</v>
      </c>
      <c r="I7" s="184" t="s">
        <v>565</v>
      </c>
      <c r="J7" s="199" t="s">
        <v>566</v>
      </c>
      <c r="K7" s="3"/>
      <c r="L7" s="3"/>
      <c r="M7" s="3"/>
      <c r="N7" s="3"/>
      <c r="O7" s="3"/>
      <c r="P7" s="3"/>
      <c r="Q7" s="3"/>
      <c r="R7" s="3"/>
      <c r="S7" s="3"/>
      <c r="T7" s="3"/>
      <c r="U7" s="3"/>
      <c r="V7" s="3"/>
      <c r="W7" s="3"/>
      <c r="X7" s="3"/>
      <c r="Y7" s="3"/>
      <c r="Z7" s="3"/>
    </row>
    <row r="8" spans="1:26" ht="12.75">
      <c r="A8" s="5"/>
      <c r="B8" s="283"/>
      <c r="C8" s="175" t="s">
        <v>536</v>
      </c>
      <c r="D8" s="197" t="s">
        <v>568</v>
      </c>
      <c r="E8" s="182" t="s">
        <v>553</v>
      </c>
      <c r="F8" s="182" t="s">
        <v>1190</v>
      </c>
      <c r="G8" s="182" t="s">
        <v>569</v>
      </c>
      <c r="H8" s="181" t="s">
        <v>570</v>
      </c>
      <c r="I8" s="184" t="s">
        <v>571</v>
      </c>
      <c r="J8" s="199"/>
      <c r="K8" s="3"/>
      <c r="L8" s="3"/>
      <c r="M8" s="3"/>
      <c r="N8" s="3"/>
      <c r="O8" s="3"/>
      <c r="P8" s="3"/>
      <c r="Q8" s="3"/>
      <c r="R8" s="3"/>
      <c r="S8" s="3"/>
      <c r="T8" s="3"/>
      <c r="U8" s="3"/>
      <c r="V8" s="3"/>
      <c r="W8" s="3"/>
      <c r="X8" s="3"/>
      <c r="Y8" s="3"/>
      <c r="Z8" s="3"/>
    </row>
    <row r="9" spans="1:26" ht="12.75">
      <c r="A9" s="5"/>
      <c r="B9" s="283"/>
      <c r="C9" s="175" t="s">
        <v>536</v>
      </c>
      <c r="D9" s="197" t="s">
        <v>575</v>
      </c>
      <c r="E9" s="182" t="s">
        <v>574</v>
      </c>
      <c r="F9" s="182" t="s">
        <v>1180</v>
      </c>
      <c r="G9" s="182" t="s">
        <v>576</v>
      </c>
      <c r="H9" s="181" t="s">
        <v>577</v>
      </c>
      <c r="I9" s="184" t="s">
        <v>578</v>
      </c>
      <c r="J9" s="233"/>
      <c r="K9" s="3"/>
      <c r="L9" s="3"/>
      <c r="M9" s="3"/>
      <c r="N9" s="3"/>
      <c r="O9" s="3"/>
      <c r="P9" s="3"/>
      <c r="Q9" s="3"/>
      <c r="R9" s="3"/>
      <c r="S9" s="3"/>
      <c r="T9" s="3"/>
      <c r="U9" s="3"/>
      <c r="V9" s="3"/>
      <c r="W9" s="3"/>
      <c r="X9" s="3"/>
      <c r="Y9" s="3"/>
      <c r="Z9" s="3"/>
    </row>
    <row r="10" spans="1:26" ht="12.75">
      <c r="A10" s="5"/>
      <c r="B10" s="283"/>
      <c r="C10" s="175" t="s">
        <v>536</v>
      </c>
      <c r="D10" s="181" t="s">
        <v>581</v>
      </c>
      <c r="E10" s="182" t="s">
        <v>574</v>
      </c>
      <c r="F10" s="182" t="s">
        <v>1190</v>
      </c>
      <c r="G10" s="182" t="s">
        <v>563</v>
      </c>
      <c r="H10" s="181" t="s">
        <v>582</v>
      </c>
      <c r="I10" s="184" t="s">
        <v>583</v>
      </c>
      <c r="J10" s="199" t="s">
        <v>584</v>
      </c>
      <c r="K10" s="3"/>
      <c r="L10" s="3"/>
      <c r="M10" s="3"/>
      <c r="N10" s="3"/>
      <c r="O10" s="3"/>
      <c r="P10" s="3"/>
      <c r="Q10" s="3"/>
      <c r="R10" s="3"/>
      <c r="S10" s="3"/>
      <c r="T10" s="3"/>
      <c r="U10" s="3"/>
      <c r="V10" s="3"/>
      <c r="W10" s="3"/>
      <c r="X10" s="3"/>
      <c r="Y10" s="3"/>
      <c r="Z10" s="3"/>
    </row>
    <row r="11" spans="1:26" ht="12.75">
      <c r="A11" s="5"/>
      <c r="B11" s="283"/>
      <c r="C11" s="175" t="s">
        <v>1194</v>
      </c>
      <c r="D11" s="181" t="s">
        <v>588</v>
      </c>
      <c r="E11" s="182" t="s">
        <v>587</v>
      </c>
      <c r="F11" s="182" t="s">
        <v>1212</v>
      </c>
      <c r="G11" s="182" t="s">
        <v>590</v>
      </c>
      <c r="H11" s="181"/>
      <c r="I11" s="185" t="s">
        <v>591</v>
      </c>
      <c r="J11" s="199"/>
      <c r="K11" s="3"/>
      <c r="L11" s="3"/>
      <c r="M11" s="3"/>
      <c r="N11" s="3"/>
      <c r="O11" s="3"/>
      <c r="P11" s="3"/>
      <c r="Q11" s="3"/>
      <c r="R11" s="3"/>
      <c r="S11" s="3"/>
      <c r="T11" s="3"/>
      <c r="U11" s="3"/>
      <c r="V11" s="3"/>
      <c r="W11" s="3"/>
      <c r="X11" s="3"/>
      <c r="Y11" s="3"/>
      <c r="Z11" s="3"/>
    </row>
    <row r="12" spans="1:26" ht="12.75">
      <c r="A12" s="5"/>
      <c r="B12" s="283"/>
      <c r="C12" s="175" t="s">
        <v>589</v>
      </c>
      <c r="D12" s="176" t="s">
        <v>595</v>
      </c>
      <c r="E12" s="175" t="s">
        <v>594</v>
      </c>
      <c r="F12" s="175" t="s">
        <v>1212</v>
      </c>
      <c r="G12" s="175" t="s">
        <v>590</v>
      </c>
      <c r="H12" s="176" t="s">
        <v>596</v>
      </c>
      <c r="I12" s="184" t="s">
        <v>597</v>
      </c>
      <c r="J12" s="199"/>
      <c r="K12" s="3"/>
      <c r="L12" s="3"/>
      <c r="M12" s="3"/>
      <c r="N12" s="3"/>
      <c r="O12" s="3"/>
      <c r="P12" s="3"/>
      <c r="Q12" s="3"/>
      <c r="R12" s="3"/>
      <c r="S12" s="3"/>
      <c r="T12" s="3"/>
      <c r="U12" s="3"/>
      <c r="V12" s="3"/>
      <c r="W12" s="3"/>
      <c r="X12" s="3"/>
      <c r="Y12" s="3"/>
      <c r="Z12" s="3"/>
    </row>
    <row r="13" spans="1:26" ht="12.75">
      <c r="A13" s="5"/>
      <c r="B13" s="283"/>
      <c r="C13" s="175" t="s">
        <v>589</v>
      </c>
      <c r="D13" s="176" t="s">
        <v>601</v>
      </c>
      <c r="E13" s="175" t="s">
        <v>600</v>
      </c>
      <c r="F13" s="175" t="s">
        <v>1197</v>
      </c>
      <c r="G13" s="175" t="s">
        <v>602</v>
      </c>
      <c r="H13" s="176" t="s">
        <v>603</v>
      </c>
      <c r="I13" s="184" t="s">
        <v>604</v>
      </c>
      <c r="J13" s="199"/>
      <c r="K13" s="3"/>
      <c r="L13" s="3"/>
      <c r="M13" s="3"/>
      <c r="N13" s="3"/>
      <c r="O13" s="3"/>
      <c r="P13" s="3"/>
      <c r="Q13" s="3"/>
      <c r="R13" s="3"/>
      <c r="S13" s="3"/>
      <c r="T13" s="3"/>
      <c r="U13" s="3"/>
      <c r="V13" s="3"/>
      <c r="W13" s="3"/>
      <c r="X13" s="3"/>
      <c r="Y13" s="3"/>
      <c r="Z13" s="3"/>
    </row>
    <row r="14" spans="1:26" ht="12.75">
      <c r="A14" s="5"/>
      <c r="B14" s="283"/>
      <c r="C14" s="175" t="s">
        <v>589</v>
      </c>
      <c r="D14" s="181" t="s">
        <v>607</v>
      </c>
      <c r="E14" s="182" t="s">
        <v>606</v>
      </c>
      <c r="F14" s="182" t="s">
        <v>1190</v>
      </c>
      <c r="G14" s="182" t="s">
        <v>163</v>
      </c>
      <c r="H14" s="181" t="s">
        <v>608</v>
      </c>
      <c r="I14" s="184" t="s">
        <v>609</v>
      </c>
      <c r="J14" s="199"/>
      <c r="K14" s="3"/>
      <c r="L14" s="3"/>
      <c r="M14" s="3"/>
      <c r="N14" s="3"/>
      <c r="O14" s="3"/>
      <c r="P14" s="3"/>
      <c r="Q14" s="3"/>
      <c r="R14" s="3"/>
      <c r="S14" s="3"/>
      <c r="T14" s="3"/>
      <c r="U14" s="3"/>
      <c r="V14" s="3"/>
      <c r="W14" s="3"/>
      <c r="X14" s="3"/>
      <c r="Y14" s="3"/>
      <c r="Z14" s="3"/>
    </row>
    <row r="15" spans="1:26" ht="12.75">
      <c r="A15" s="5"/>
      <c r="B15" s="283"/>
      <c r="C15" s="175" t="s">
        <v>589</v>
      </c>
      <c r="D15" s="181" t="s">
        <v>612</v>
      </c>
      <c r="E15" s="182" t="s">
        <v>594</v>
      </c>
      <c r="F15" s="182" t="s">
        <v>1188</v>
      </c>
      <c r="G15" s="182" t="s">
        <v>602</v>
      </c>
      <c r="H15" s="181"/>
      <c r="I15" s="185" t="s">
        <v>613</v>
      </c>
      <c r="J15" s="199"/>
      <c r="K15" s="3"/>
      <c r="L15" s="3"/>
      <c r="M15" s="3"/>
      <c r="N15" s="3"/>
      <c r="O15" s="3"/>
      <c r="P15" s="3"/>
      <c r="Q15" s="3"/>
      <c r="R15" s="3"/>
      <c r="S15" s="3"/>
      <c r="T15" s="3"/>
      <c r="U15" s="3"/>
      <c r="V15" s="3"/>
      <c r="W15" s="3"/>
      <c r="X15" s="3"/>
      <c r="Y15" s="3"/>
      <c r="Z15" s="3"/>
    </row>
    <row r="16" spans="1:26" ht="12.75">
      <c r="A16" s="5"/>
      <c r="B16" s="283"/>
      <c r="C16" s="175" t="s">
        <v>589</v>
      </c>
      <c r="D16" s="181" t="s">
        <v>616</v>
      </c>
      <c r="E16" s="182" t="s">
        <v>594</v>
      </c>
      <c r="F16" s="182" t="s">
        <v>1188</v>
      </c>
      <c r="G16" s="182" t="s">
        <v>163</v>
      </c>
      <c r="H16" s="181"/>
      <c r="I16" s="184" t="s">
        <v>617</v>
      </c>
      <c r="J16" s="199"/>
      <c r="K16" s="3"/>
      <c r="L16" s="3"/>
      <c r="M16" s="3"/>
      <c r="N16" s="3"/>
      <c r="O16" s="3"/>
      <c r="P16" s="3"/>
      <c r="Q16" s="3"/>
      <c r="R16" s="3"/>
      <c r="S16" s="3"/>
      <c r="T16" s="3"/>
      <c r="U16" s="3"/>
      <c r="V16" s="3"/>
      <c r="W16" s="3"/>
      <c r="X16" s="3"/>
      <c r="Y16" s="3"/>
      <c r="Z16" s="3"/>
    </row>
    <row r="17" spans="1:26" ht="12.75">
      <c r="A17" s="5"/>
      <c r="B17" s="284"/>
      <c r="C17" s="175" t="s">
        <v>1194</v>
      </c>
      <c r="D17" s="181" t="s">
        <v>620</v>
      </c>
      <c r="E17" s="175" t="s">
        <v>594</v>
      </c>
      <c r="F17" s="175" t="s">
        <v>1188</v>
      </c>
      <c r="G17" s="175"/>
      <c r="H17" s="176" t="s">
        <v>621</v>
      </c>
      <c r="I17" s="184" t="s">
        <v>622</v>
      </c>
      <c r="J17" s="199"/>
      <c r="K17" s="3"/>
      <c r="L17" s="3"/>
      <c r="M17" s="3"/>
      <c r="N17" s="3"/>
      <c r="O17" s="3"/>
      <c r="P17" s="3"/>
      <c r="Q17" s="3"/>
      <c r="R17" s="3"/>
      <c r="S17" s="3"/>
      <c r="T17" s="3"/>
      <c r="U17" s="3"/>
      <c r="V17" s="3"/>
      <c r="W17" s="3"/>
      <c r="X17" s="3"/>
      <c r="Y17" s="3"/>
      <c r="Z17" s="3"/>
    </row>
    <row r="18" spans="1:26" ht="66" customHeight="1">
      <c r="A18" s="5"/>
      <c r="B18" s="297" t="s">
        <v>47</v>
      </c>
      <c r="C18" s="175" t="s">
        <v>645</v>
      </c>
      <c r="D18" s="181" t="s">
        <v>651</v>
      </c>
      <c r="E18" s="182" t="s">
        <v>650</v>
      </c>
      <c r="F18" s="182" t="s">
        <v>1180</v>
      </c>
      <c r="G18" s="182" t="s">
        <v>163</v>
      </c>
      <c r="H18" s="181" t="s">
        <v>1703</v>
      </c>
      <c r="I18" s="184" t="s">
        <v>1704</v>
      </c>
      <c r="J18" s="195"/>
      <c r="K18" s="3"/>
      <c r="L18" s="3"/>
      <c r="M18" s="3"/>
      <c r="N18" s="3"/>
      <c r="O18" s="3"/>
      <c r="P18" s="3"/>
      <c r="Q18" s="3"/>
      <c r="R18" s="3"/>
      <c r="S18" s="3"/>
      <c r="T18" s="3"/>
      <c r="U18" s="3"/>
      <c r="V18" s="3"/>
      <c r="W18" s="3"/>
      <c r="X18" s="3"/>
      <c r="Y18" s="3"/>
      <c r="Z18" s="3"/>
    </row>
    <row r="19" spans="1:26" ht="66" customHeight="1">
      <c r="A19" s="5"/>
      <c r="B19" s="283"/>
      <c r="C19" s="175" t="s">
        <v>1210</v>
      </c>
      <c r="D19" s="181" t="s">
        <v>631</v>
      </c>
      <c r="E19" s="182" t="s">
        <v>630</v>
      </c>
      <c r="F19" s="182" t="s">
        <v>1197</v>
      </c>
      <c r="G19" s="182" t="s">
        <v>163</v>
      </c>
      <c r="H19" s="181" t="s">
        <v>1705</v>
      </c>
      <c r="I19" s="184" t="s">
        <v>1706</v>
      </c>
      <c r="J19" s="195"/>
      <c r="K19" s="3"/>
      <c r="L19" s="3"/>
      <c r="M19" s="3"/>
      <c r="N19" s="3"/>
      <c r="O19" s="3"/>
      <c r="P19" s="3"/>
      <c r="Q19" s="3"/>
      <c r="R19" s="3"/>
      <c r="S19" s="3"/>
      <c r="T19" s="3"/>
      <c r="U19" s="3"/>
      <c r="V19" s="3"/>
      <c r="W19" s="3"/>
      <c r="X19" s="3"/>
      <c r="Y19" s="3"/>
      <c r="Z19" s="3"/>
    </row>
    <row r="20" spans="1:26" ht="66" customHeight="1">
      <c r="A20" s="5"/>
      <c r="B20" s="283"/>
      <c r="C20" s="175" t="s">
        <v>645</v>
      </c>
      <c r="D20" s="181" t="s">
        <v>636</v>
      </c>
      <c r="E20" s="182" t="s">
        <v>84</v>
      </c>
      <c r="F20" s="182" t="s">
        <v>1180</v>
      </c>
      <c r="G20" s="182" t="s">
        <v>637</v>
      </c>
      <c r="H20" s="181" t="s">
        <v>1707</v>
      </c>
      <c r="I20" s="184" t="s">
        <v>1708</v>
      </c>
      <c r="J20" s="195"/>
      <c r="K20" s="3"/>
      <c r="L20" s="3"/>
      <c r="M20" s="3"/>
      <c r="N20" s="3"/>
      <c r="O20" s="3"/>
      <c r="P20" s="3"/>
      <c r="Q20" s="3"/>
      <c r="R20" s="3"/>
      <c r="S20" s="3"/>
      <c r="T20" s="3"/>
      <c r="U20" s="3"/>
      <c r="V20" s="3"/>
      <c r="W20" s="3"/>
      <c r="X20" s="3"/>
      <c r="Y20" s="3"/>
      <c r="Z20" s="3"/>
    </row>
    <row r="21" spans="1:26" ht="66" customHeight="1">
      <c r="A21" s="5"/>
      <c r="B21" s="283"/>
      <c r="C21" s="175" t="s">
        <v>1210</v>
      </c>
      <c r="D21" s="181" t="s">
        <v>644</v>
      </c>
      <c r="E21" s="182" t="s">
        <v>643</v>
      </c>
      <c r="F21" s="182" t="s">
        <v>1190</v>
      </c>
      <c r="G21" s="182"/>
      <c r="H21" s="181" t="s">
        <v>1709</v>
      </c>
      <c r="I21" s="184" t="s">
        <v>1710</v>
      </c>
      <c r="J21" s="195"/>
      <c r="K21" s="3"/>
      <c r="L21" s="3"/>
      <c r="M21" s="3"/>
      <c r="N21" s="3"/>
      <c r="O21" s="3"/>
      <c r="P21" s="3"/>
      <c r="Q21" s="3"/>
      <c r="R21" s="3"/>
      <c r="S21" s="3"/>
      <c r="T21" s="3"/>
      <c r="U21" s="3"/>
      <c r="V21" s="3"/>
      <c r="W21" s="3"/>
      <c r="X21" s="3"/>
      <c r="Y21" s="3"/>
      <c r="Z21" s="3"/>
    </row>
    <row r="22" spans="1:26" ht="66" customHeight="1">
      <c r="A22" s="5"/>
      <c r="B22" s="283"/>
      <c r="C22" s="175" t="s">
        <v>645</v>
      </c>
      <c r="D22" s="181" t="s">
        <v>1711</v>
      </c>
      <c r="E22" s="182" t="s">
        <v>656</v>
      </c>
      <c r="F22" s="182" t="s">
        <v>1180</v>
      </c>
      <c r="G22" s="182" t="s">
        <v>1393</v>
      </c>
      <c r="H22" s="181"/>
      <c r="I22" s="184" t="s">
        <v>1712</v>
      </c>
      <c r="J22" s="195"/>
      <c r="K22" s="3"/>
      <c r="L22" s="3"/>
      <c r="M22" s="3"/>
      <c r="N22" s="3"/>
      <c r="O22" s="3"/>
      <c r="P22" s="3"/>
      <c r="Q22" s="3"/>
      <c r="R22" s="3"/>
      <c r="S22" s="3"/>
      <c r="T22" s="3"/>
      <c r="U22" s="3"/>
      <c r="V22" s="3"/>
      <c r="W22" s="3"/>
      <c r="X22" s="3"/>
      <c r="Y22" s="3"/>
      <c r="Z22" s="3"/>
    </row>
    <row r="23" spans="1:26" ht="58.5" customHeight="1">
      <c r="A23" s="5"/>
      <c r="B23" s="283"/>
      <c r="C23" s="175" t="s">
        <v>645</v>
      </c>
      <c r="D23" s="181" t="s">
        <v>657</v>
      </c>
      <c r="E23" s="182" t="s">
        <v>656</v>
      </c>
      <c r="F23" s="182" t="s">
        <v>1197</v>
      </c>
      <c r="G23" s="182"/>
      <c r="H23" s="181"/>
      <c r="I23" s="184" t="s">
        <v>660</v>
      </c>
      <c r="J23" s="195"/>
      <c r="K23" s="3"/>
      <c r="L23" s="3"/>
      <c r="M23" s="3"/>
      <c r="N23" s="3"/>
      <c r="O23" s="3"/>
      <c r="P23" s="3"/>
      <c r="Q23" s="3"/>
      <c r="R23" s="3"/>
      <c r="S23" s="3"/>
      <c r="T23" s="3"/>
      <c r="U23" s="3"/>
      <c r="V23" s="3"/>
      <c r="W23" s="3"/>
      <c r="X23" s="3"/>
      <c r="Y23" s="3"/>
      <c r="Z23" s="3"/>
    </row>
    <row r="24" spans="1:26" ht="12.75">
      <c r="A24" s="5"/>
      <c r="B24" s="283"/>
      <c r="C24" s="175" t="s">
        <v>645</v>
      </c>
      <c r="D24" s="181" t="s">
        <v>664</v>
      </c>
      <c r="E24" s="182" t="s">
        <v>663</v>
      </c>
      <c r="F24" s="182" t="s">
        <v>1190</v>
      </c>
      <c r="G24" s="182" t="s">
        <v>665</v>
      </c>
      <c r="H24" s="181"/>
      <c r="I24" s="184" t="s">
        <v>1713</v>
      </c>
      <c r="J24" s="195"/>
      <c r="K24" s="3"/>
      <c r="L24" s="3"/>
      <c r="M24" s="3"/>
      <c r="N24" s="3"/>
      <c r="O24" s="3"/>
      <c r="P24" s="3"/>
      <c r="Q24" s="3"/>
      <c r="R24" s="3"/>
      <c r="S24" s="3"/>
      <c r="T24" s="3"/>
      <c r="U24" s="3"/>
      <c r="V24" s="3"/>
      <c r="W24" s="3"/>
      <c r="X24" s="3"/>
      <c r="Y24" s="3"/>
      <c r="Z24" s="3"/>
    </row>
    <row r="25" spans="1:26" ht="99" customHeight="1">
      <c r="A25" s="5"/>
      <c r="B25" s="283"/>
      <c r="C25" s="175" t="s">
        <v>645</v>
      </c>
      <c r="D25" s="181" t="s">
        <v>671</v>
      </c>
      <c r="E25" s="182" t="s">
        <v>1217</v>
      </c>
      <c r="F25" s="182" t="s">
        <v>1197</v>
      </c>
      <c r="G25" s="182" t="s">
        <v>672</v>
      </c>
      <c r="H25" s="181"/>
      <c r="I25" s="184" t="s">
        <v>1218</v>
      </c>
      <c r="J25" s="195"/>
      <c r="K25" s="3"/>
      <c r="L25" s="3"/>
      <c r="M25" s="3"/>
      <c r="N25" s="3"/>
      <c r="O25" s="3"/>
      <c r="P25" s="3"/>
      <c r="Q25" s="3"/>
      <c r="R25" s="3"/>
      <c r="S25" s="3"/>
      <c r="T25" s="3"/>
      <c r="U25" s="3"/>
      <c r="V25" s="3"/>
      <c r="W25" s="3"/>
      <c r="X25" s="3"/>
      <c r="Y25" s="3"/>
      <c r="Z25" s="3"/>
    </row>
    <row r="26" spans="1:26" ht="111.75" customHeight="1">
      <c r="A26" s="5"/>
      <c r="B26" s="283"/>
      <c r="C26" s="175" t="s">
        <v>645</v>
      </c>
      <c r="D26" s="181" t="s">
        <v>676</v>
      </c>
      <c r="E26" s="182" t="s">
        <v>675</v>
      </c>
      <c r="F26" s="182" t="s">
        <v>1197</v>
      </c>
      <c r="G26" s="182" t="s">
        <v>602</v>
      </c>
      <c r="H26" s="181"/>
      <c r="I26" s="184" t="s">
        <v>1220</v>
      </c>
      <c r="J26" s="195"/>
      <c r="K26" s="3"/>
      <c r="L26" s="3"/>
      <c r="M26" s="3"/>
      <c r="N26" s="3"/>
      <c r="O26" s="3"/>
      <c r="P26" s="3"/>
      <c r="Q26" s="3"/>
      <c r="R26" s="3"/>
      <c r="S26" s="3"/>
      <c r="T26" s="3"/>
      <c r="U26" s="3"/>
      <c r="V26" s="3"/>
      <c r="W26" s="3"/>
      <c r="X26" s="3"/>
      <c r="Y26" s="3"/>
      <c r="Z26" s="3"/>
    </row>
    <row r="27" spans="1:26" ht="98.25" customHeight="1">
      <c r="A27" s="5"/>
      <c r="B27" s="283"/>
      <c r="C27" s="175" t="s">
        <v>645</v>
      </c>
      <c r="D27" s="181" t="s">
        <v>681</v>
      </c>
      <c r="E27" s="182" t="s">
        <v>680</v>
      </c>
      <c r="F27" s="182" t="s">
        <v>1197</v>
      </c>
      <c r="G27" s="182" t="s">
        <v>602</v>
      </c>
      <c r="H27" s="181"/>
      <c r="I27" s="184" t="s">
        <v>1222</v>
      </c>
      <c r="J27" s="195"/>
      <c r="K27" s="3"/>
      <c r="L27" s="3"/>
      <c r="M27" s="3"/>
      <c r="N27" s="3"/>
      <c r="O27" s="3"/>
      <c r="P27" s="3"/>
      <c r="Q27" s="3"/>
      <c r="R27" s="3"/>
      <c r="S27" s="3"/>
      <c r="T27" s="3"/>
      <c r="U27" s="3"/>
      <c r="V27" s="3"/>
      <c r="W27" s="3"/>
      <c r="X27" s="3"/>
      <c r="Y27" s="3"/>
      <c r="Z27" s="3"/>
    </row>
    <row r="28" spans="1:26" ht="75" customHeight="1">
      <c r="A28" s="5"/>
      <c r="B28" s="283"/>
      <c r="C28" s="175" t="s">
        <v>645</v>
      </c>
      <c r="D28" s="181" t="s">
        <v>686</v>
      </c>
      <c r="E28" s="182" t="s">
        <v>1224</v>
      </c>
      <c r="F28" s="182" t="s">
        <v>1225</v>
      </c>
      <c r="G28" s="182" t="s">
        <v>687</v>
      </c>
      <c r="H28" s="181" t="s">
        <v>1714</v>
      </c>
      <c r="I28" s="184" t="s">
        <v>1715</v>
      </c>
      <c r="J28" s="195"/>
      <c r="K28" s="3"/>
      <c r="L28" s="3"/>
      <c r="M28" s="3"/>
      <c r="N28" s="3"/>
      <c r="O28" s="3"/>
      <c r="P28" s="3"/>
      <c r="Q28" s="3"/>
      <c r="R28" s="3"/>
      <c r="S28" s="3"/>
      <c r="T28" s="3"/>
      <c r="U28" s="3"/>
      <c r="V28" s="3"/>
      <c r="W28" s="3"/>
      <c r="X28" s="3"/>
      <c r="Y28" s="3"/>
      <c r="Z28" s="3"/>
    </row>
    <row r="29" spans="1:26" ht="96" customHeight="1">
      <c r="A29" s="5"/>
      <c r="B29" s="283"/>
      <c r="C29" s="175" t="s">
        <v>645</v>
      </c>
      <c r="D29" s="181" t="s">
        <v>1519</v>
      </c>
      <c r="E29" s="182" t="s">
        <v>691</v>
      </c>
      <c r="F29" s="182" t="s">
        <v>1197</v>
      </c>
      <c r="G29" s="182" t="s">
        <v>687</v>
      </c>
      <c r="H29" s="181"/>
      <c r="I29" s="184" t="s">
        <v>1228</v>
      </c>
      <c r="J29" s="195"/>
      <c r="K29" s="3"/>
      <c r="L29" s="3"/>
      <c r="M29" s="3"/>
      <c r="N29" s="3"/>
      <c r="O29" s="3"/>
      <c r="P29" s="3"/>
      <c r="Q29" s="3"/>
      <c r="R29" s="3"/>
      <c r="S29" s="3"/>
      <c r="T29" s="3"/>
      <c r="U29" s="3"/>
      <c r="V29" s="3"/>
      <c r="W29" s="3"/>
      <c r="X29" s="3"/>
      <c r="Y29" s="3"/>
      <c r="Z29" s="3"/>
    </row>
    <row r="30" spans="1:26" ht="94.5" customHeight="1">
      <c r="A30" s="5"/>
      <c r="B30" s="283"/>
      <c r="C30" s="175" t="s">
        <v>1210</v>
      </c>
      <c r="D30" s="181" t="s">
        <v>1520</v>
      </c>
      <c r="E30" s="182" t="s">
        <v>696</v>
      </c>
      <c r="F30" s="182" t="s">
        <v>1197</v>
      </c>
      <c r="G30" s="182" t="s">
        <v>687</v>
      </c>
      <c r="H30" s="181"/>
      <c r="I30" s="184" t="s">
        <v>1230</v>
      </c>
      <c r="J30" s="195"/>
      <c r="K30" s="3"/>
      <c r="L30" s="3"/>
      <c r="M30" s="3"/>
      <c r="N30" s="3"/>
      <c r="O30" s="3"/>
      <c r="P30" s="3"/>
      <c r="Q30" s="3"/>
      <c r="R30" s="3"/>
      <c r="S30" s="3"/>
      <c r="T30" s="3"/>
      <c r="U30" s="3"/>
      <c r="V30" s="3"/>
      <c r="W30" s="3"/>
      <c r="X30" s="3"/>
      <c r="Y30" s="3"/>
      <c r="Z30" s="3"/>
    </row>
    <row r="31" spans="1:26" ht="113.25" customHeight="1">
      <c r="A31" s="5"/>
      <c r="B31" s="283"/>
      <c r="C31" s="175" t="s">
        <v>645</v>
      </c>
      <c r="D31" s="181" t="s">
        <v>1521</v>
      </c>
      <c r="E31" s="182" t="s">
        <v>1233</v>
      </c>
      <c r="F31" s="182" t="s">
        <v>1197</v>
      </c>
      <c r="G31" s="182" t="s">
        <v>602</v>
      </c>
      <c r="H31" s="181"/>
      <c r="I31" s="184" t="s">
        <v>1716</v>
      </c>
      <c r="J31" s="195"/>
      <c r="K31" s="3"/>
      <c r="L31" s="3"/>
      <c r="M31" s="3"/>
      <c r="N31" s="3"/>
      <c r="O31" s="3"/>
      <c r="P31" s="3"/>
      <c r="Q31" s="3"/>
      <c r="R31" s="3"/>
      <c r="S31" s="3"/>
      <c r="T31" s="3"/>
      <c r="U31" s="3"/>
      <c r="V31" s="3"/>
      <c r="W31" s="3"/>
      <c r="X31" s="3"/>
      <c r="Y31" s="3"/>
      <c r="Z31" s="3"/>
    </row>
    <row r="32" spans="1:26" ht="129" customHeight="1">
      <c r="A32" s="5"/>
      <c r="B32" s="283"/>
      <c r="C32" s="175" t="s">
        <v>645</v>
      </c>
      <c r="D32" s="181" t="s">
        <v>1236</v>
      </c>
      <c r="E32" s="182" t="s">
        <v>711</v>
      </c>
      <c r="F32" s="182" t="s">
        <v>1197</v>
      </c>
      <c r="G32" s="182" t="s">
        <v>1237</v>
      </c>
      <c r="H32" s="181"/>
      <c r="I32" s="184" t="s">
        <v>1717</v>
      </c>
      <c r="J32" s="195"/>
      <c r="K32" s="3"/>
      <c r="L32" s="3"/>
      <c r="M32" s="3"/>
      <c r="N32" s="3"/>
      <c r="O32" s="3"/>
      <c r="P32" s="3"/>
      <c r="Q32" s="3"/>
      <c r="R32" s="3"/>
      <c r="S32" s="3"/>
      <c r="T32" s="3"/>
      <c r="U32" s="3"/>
      <c r="V32" s="3"/>
      <c r="W32" s="3"/>
      <c r="X32" s="3"/>
      <c r="Y32" s="3"/>
      <c r="Z32" s="3"/>
    </row>
    <row r="33" spans="1:26" ht="132.75" customHeight="1">
      <c r="A33" s="5"/>
      <c r="B33" s="283"/>
      <c r="C33" s="175" t="s">
        <v>645</v>
      </c>
      <c r="D33" s="181" t="s">
        <v>1522</v>
      </c>
      <c r="E33" s="182" t="s">
        <v>716</v>
      </c>
      <c r="F33" s="182" t="s">
        <v>1180</v>
      </c>
      <c r="G33" s="182" t="s">
        <v>719</v>
      </c>
      <c r="H33" s="181" t="s">
        <v>1718</v>
      </c>
      <c r="I33" s="184" t="s">
        <v>1719</v>
      </c>
      <c r="J33" s="195"/>
      <c r="K33" s="3"/>
      <c r="L33" s="3"/>
      <c r="M33" s="3"/>
      <c r="N33" s="3"/>
      <c r="O33" s="3"/>
      <c r="P33" s="3"/>
      <c r="Q33" s="3"/>
      <c r="R33" s="3"/>
      <c r="S33" s="3"/>
      <c r="T33" s="3"/>
      <c r="U33" s="3"/>
      <c r="V33" s="3"/>
      <c r="W33" s="3"/>
      <c r="X33" s="3"/>
      <c r="Y33" s="3"/>
      <c r="Z33" s="3"/>
    </row>
    <row r="34" spans="1:26" ht="132" customHeight="1">
      <c r="A34" s="5"/>
      <c r="B34" s="283"/>
      <c r="C34" s="175" t="s">
        <v>645</v>
      </c>
      <c r="D34" s="181" t="s">
        <v>727</v>
      </c>
      <c r="E34" s="182" t="s">
        <v>726</v>
      </c>
      <c r="F34" s="182" t="s">
        <v>1188</v>
      </c>
      <c r="G34" s="182" t="s">
        <v>728</v>
      </c>
      <c r="H34" s="181"/>
      <c r="I34" s="184" t="s">
        <v>1720</v>
      </c>
      <c r="J34" s="195"/>
      <c r="K34" s="3"/>
      <c r="L34" s="3"/>
      <c r="M34" s="3"/>
      <c r="N34" s="3"/>
      <c r="O34" s="3"/>
      <c r="P34" s="3"/>
      <c r="Q34" s="3"/>
      <c r="R34" s="3"/>
      <c r="S34" s="3"/>
      <c r="T34" s="3"/>
      <c r="U34" s="3"/>
      <c r="V34" s="3"/>
      <c r="W34" s="3"/>
      <c r="X34" s="3"/>
      <c r="Y34" s="3"/>
      <c r="Z34" s="3"/>
    </row>
    <row r="35" spans="1:26" ht="159.75" customHeight="1">
      <c r="A35" s="5"/>
      <c r="B35" s="283"/>
      <c r="C35" s="175" t="s">
        <v>645</v>
      </c>
      <c r="D35" s="181" t="s">
        <v>732</v>
      </c>
      <c r="E35" s="182" t="s">
        <v>731</v>
      </c>
      <c r="F35" s="182" t="s">
        <v>1197</v>
      </c>
      <c r="G35" s="182" t="s">
        <v>733</v>
      </c>
      <c r="H35" s="181"/>
      <c r="I35" s="184" t="s">
        <v>735</v>
      </c>
      <c r="J35" s="195"/>
      <c r="K35" s="3"/>
      <c r="L35" s="3"/>
      <c r="M35" s="3"/>
      <c r="N35" s="3"/>
      <c r="O35" s="3"/>
      <c r="P35" s="3"/>
      <c r="Q35" s="3"/>
      <c r="R35" s="3"/>
      <c r="S35" s="3"/>
      <c r="T35" s="3"/>
      <c r="U35" s="3"/>
      <c r="V35" s="3"/>
      <c r="W35" s="3"/>
      <c r="X35" s="3"/>
      <c r="Y35" s="3"/>
      <c r="Z35" s="3"/>
    </row>
    <row r="36" spans="1:26" ht="12.75">
      <c r="A36" s="5"/>
      <c r="B36" s="283"/>
      <c r="C36" s="175" t="s">
        <v>536</v>
      </c>
      <c r="D36" s="181" t="s">
        <v>738</v>
      </c>
      <c r="E36" s="182" t="s">
        <v>737</v>
      </c>
      <c r="F36" s="182" t="s">
        <v>1180</v>
      </c>
      <c r="G36" s="182" t="s">
        <v>733</v>
      </c>
      <c r="H36" s="181" t="s">
        <v>547</v>
      </c>
      <c r="I36" s="184" t="s">
        <v>1721</v>
      </c>
      <c r="J36" s="195" t="s">
        <v>740</v>
      </c>
      <c r="K36" s="3"/>
      <c r="L36" s="3"/>
      <c r="M36" s="3"/>
      <c r="N36" s="3"/>
      <c r="O36" s="3"/>
      <c r="P36" s="3"/>
      <c r="Q36" s="3"/>
      <c r="R36" s="3"/>
      <c r="S36" s="3"/>
      <c r="T36" s="3"/>
      <c r="U36" s="3"/>
      <c r="V36" s="3"/>
      <c r="W36" s="3"/>
      <c r="X36" s="3"/>
      <c r="Y36" s="3"/>
      <c r="Z36" s="3"/>
    </row>
    <row r="37" spans="1:26" ht="12.75">
      <c r="A37" s="5"/>
      <c r="B37" s="283"/>
      <c r="C37" s="175" t="s">
        <v>536</v>
      </c>
      <c r="D37" s="197" t="s">
        <v>743</v>
      </c>
      <c r="E37" s="182" t="s">
        <v>742</v>
      </c>
      <c r="F37" s="182" t="s">
        <v>1190</v>
      </c>
      <c r="G37" s="182" t="s">
        <v>563</v>
      </c>
      <c r="H37" s="181" t="s">
        <v>744</v>
      </c>
      <c r="I37" s="184" t="s">
        <v>745</v>
      </c>
      <c r="J37" s="195"/>
      <c r="K37" s="3"/>
      <c r="L37" s="3"/>
      <c r="M37" s="3"/>
      <c r="N37" s="3"/>
      <c r="O37" s="3"/>
      <c r="P37" s="3"/>
      <c r="Q37" s="3"/>
      <c r="R37" s="3"/>
      <c r="S37" s="3"/>
      <c r="T37" s="3"/>
      <c r="U37" s="3"/>
      <c r="V37" s="3"/>
      <c r="W37" s="3"/>
      <c r="X37" s="3"/>
      <c r="Y37" s="3"/>
      <c r="Z37" s="3"/>
    </row>
    <row r="38" spans="1:26" ht="12.75">
      <c r="A38" s="5"/>
      <c r="B38" s="283"/>
      <c r="C38" s="175" t="s">
        <v>536</v>
      </c>
      <c r="D38" s="197" t="s">
        <v>748</v>
      </c>
      <c r="E38" s="182" t="s">
        <v>747</v>
      </c>
      <c r="F38" s="182" t="s">
        <v>1197</v>
      </c>
      <c r="G38" s="182" t="s">
        <v>563</v>
      </c>
      <c r="H38" s="181" t="s">
        <v>744</v>
      </c>
      <c r="I38" s="184" t="s">
        <v>749</v>
      </c>
      <c r="J38" s="195"/>
      <c r="K38" s="3"/>
      <c r="L38" s="3"/>
      <c r="M38" s="3"/>
      <c r="N38" s="3"/>
      <c r="O38" s="3"/>
      <c r="P38" s="3"/>
      <c r="Q38" s="3"/>
      <c r="R38" s="3"/>
      <c r="S38" s="3"/>
      <c r="T38" s="3"/>
      <c r="U38" s="3"/>
      <c r="V38" s="3"/>
      <c r="W38" s="3"/>
      <c r="X38" s="3"/>
      <c r="Y38" s="3"/>
      <c r="Z38" s="3"/>
    </row>
    <row r="39" spans="1:26" ht="12.75">
      <c r="A39" s="5"/>
      <c r="B39" s="283"/>
      <c r="C39" s="175" t="s">
        <v>536</v>
      </c>
      <c r="D39" s="197" t="s">
        <v>753</v>
      </c>
      <c r="E39" s="182" t="s">
        <v>752</v>
      </c>
      <c r="F39" s="182" t="s">
        <v>1190</v>
      </c>
      <c r="G39" s="182" t="s">
        <v>728</v>
      </c>
      <c r="H39" s="181"/>
      <c r="I39" s="184" t="s">
        <v>1722</v>
      </c>
      <c r="J39" s="195"/>
      <c r="K39" s="3"/>
      <c r="L39" s="3"/>
      <c r="M39" s="3"/>
      <c r="N39" s="3"/>
      <c r="O39" s="3"/>
      <c r="P39" s="3"/>
      <c r="Q39" s="3"/>
      <c r="R39" s="3"/>
      <c r="S39" s="3"/>
      <c r="T39" s="3"/>
      <c r="U39" s="3"/>
      <c r="V39" s="3"/>
      <c r="W39" s="3"/>
      <c r="X39" s="3"/>
      <c r="Y39" s="3"/>
      <c r="Z39" s="3"/>
    </row>
    <row r="40" spans="1:26" ht="12.75">
      <c r="A40" s="5"/>
      <c r="B40" s="283"/>
      <c r="C40" s="175" t="s">
        <v>536</v>
      </c>
      <c r="D40" s="197" t="s">
        <v>1523</v>
      </c>
      <c r="E40" s="182" t="s">
        <v>1723</v>
      </c>
      <c r="F40" s="182" t="s">
        <v>1197</v>
      </c>
      <c r="G40" s="182" t="s">
        <v>757</v>
      </c>
      <c r="H40" s="181"/>
      <c r="I40" s="184" t="s">
        <v>1724</v>
      </c>
      <c r="J40" s="195"/>
      <c r="K40" s="3"/>
      <c r="L40" s="3"/>
      <c r="M40" s="3"/>
      <c r="N40" s="3"/>
      <c r="O40" s="3"/>
      <c r="P40" s="3"/>
      <c r="Q40" s="3"/>
      <c r="R40" s="3"/>
      <c r="S40" s="3"/>
      <c r="T40" s="3"/>
      <c r="U40" s="3"/>
      <c r="V40" s="3"/>
      <c r="W40" s="3"/>
      <c r="X40" s="3"/>
      <c r="Y40" s="3"/>
      <c r="Z40" s="3"/>
    </row>
    <row r="41" spans="1:26" ht="12.75">
      <c r="A41" s="5"/>
      <c r="B41" s="283"/>
      <c r="C41" s="175" t="s">
        <v>536</v>
      </c>
      <c r="D41" s="197" t="s">
        <v>765</v>
      </c>
      <c r="E41" s="182" t="s">
        <v>764</v>
      </c>
      <c r="F41" s="182" t="s">
        <v>1197</v>
      </c>
      <c r="G41" s="182" t="s">
        <v>766</v>
      </c>
      <c r="H41" s="181"/>
      <c r="I41" s="184" t="s">
        <v>767</v>
      </c>
      <c r="J41" s="195"/>
      <c r="K41" s="3"/>
      <c r="L41" s="3"/>
      <c r="M41" s="3"/>
      <c r="N41" s="3"/>
      <c r="O41" s="3"/>
      <c r="P41" s="3"/>
      <c r="Q41" s="3"/>
      <c r="R41" s="3"/>
      <c r="S41" s="3"/>
      <c r="T41" s="3"/>
      <c r="U41" s="3"/>
      <c r="V41" s="3"/>
      <c r="W41" s="3"/>
      <c r="X41" s="3"/>
      <c r="Y41" s="3"/>
      <c r="Z41" s="3"/>
    </row>
    <row r="42" spans="1:26" ht="12.75">
      <c r="A42" s="5"/>
      <c r="B42" s="283"/>
      <c r="C42" s="175" t="s">
        <v>536</v>
      </c>
      <c r="D42" s="181" t="s">
        <v>770</v>
      </c>
      <c r="E42" s="182" t="s">
        <v>737</v>
      </c>
      <c r="F42" s="182" t="s">
        <v>1197</v>
      </c>
      <c r="G42" s="182" t="s">
        <v>766</v>
      </c>
      <c r="H42" s="181"/>
      <c r="I42" s="184" t="s">
        <v>771</v>
      </c>
      <c r="J42" s="236"/>
      <c r="K42" s="3"/>
      <c r="L42" s="3"/>
      <c r="M42" s="3"/>
      <c r="N42" s="3"/>
      <c r="O42" s="3"/>
      <c r="P42" s="3"/>
      <c r="Q42" s="3"/>
      <c r="R42" s="3"/>
      <c r="S42" s="3"/>
      <c r="T42" s="3"/>
      <c r="U42" s="3"/>
      <c r="V42" s="3"/>
      <c r="W42" s="3"/>
      <c r="X42" s="3"/>
      <c r="Y42" s="3"/>
      <c r="Z42" s="3"/>
    </row>
    <row r="43" spans="1:26" ht="12.75">
      <c r="A43" s="5"/>
      <c r="B43" s="283"/>
      <c r="C43" s="175" t="s">
        <v>536</v>
      </c>
      <c r="D43" s="181" t="s">
        <v>774</v>
      </c>
      <c r="E43" s="182" t="s">
        <v>737</v>
      </c>
      <c r="F43" s="182" t="s">
        <v>1197</v>
      </c>
      <c r="G43" s="182" t="s">
        <v>766</v>
      </c>
      <c r="H43" s="181"/>
      <c r="I43" s="184" t="s">
        <v>775</v>
      </c>
      <c r="J43" s="195"/>
      <c r="K43" s="3"/>
      <c r="L43" s="3"/>
      <c r="M43" s="3"/>
      <c r="N43" s="3"/>
      <c r="O43" s="3"/>
      <c r="P43" s="3"/>
      <c r="Q43" s="3"/>
      <c r="R43" s="3"/>
      <c r="S43" s="3"/>
      <c r="T43" s="3"/>
      <c r="U43" s="3"/>
      <c r="V43" s="3"/>
      <c r="W43" s="3"/>
      <c r="X43" s="3"/>
      <c r="Y43" s="3"/>
      <c r="Z43" s="3"/>
    </row>
    <row r="44" spans="1:26" ht="12.75">
      <c r="A44" s="5"/>
      <c r="B44" s="283"/>
      <c r="C44" s="175" t="s">
        <v>536</v>
      </c>
      <c r="D44" s="181" t="s">
        <v>778</v>
      </c>
      <c r="E44" s="182" t="s">
        <v>777</v>
      </c>
      <c r="F44" s="182" t="s">
        <v>1197</v>
      </c>
      <c r="G44" s="182" t="s">
        <v>766</v>
      </c>
      <c r="H44" s="181"/>
      <c r="I44" s="184" t="s">
        <v>779</v>
      </c>
      <c r="J44" s="195"/>
      <c r="K44" s="3"/>
      <c r="L44" s="3"/>
      <c r="M44" s="3"/>
      <c r="N44" s="3"/>
      <c r="O44" s="3"/>
      <c r="P44" s="3"/>
      <c r="Q44" s="3"/>
      <c r="R44" s="3"/>
      <c r="S44" s="3"/>
      <c r="T44" s="3"/>
      <c r="U44" s="3"/>
      <c r="V44" s="3"/>
      <c r="W44" s="3"/>
      <c r="X44" s="3"/>
      <c r="Y44" s="3"/>
      <c r="Z44" s="3"/>
    </row>
    <row r="45" spans="1:26" ht="12.75">
      <c r="A45" s="5"/>
      <c r="B45" s="283"/>
      <c r="C45" s="175" t="s">
        <v>536</v>
      </c>
      <c r="D45" s="197" t="s">
        <v>782</v>
      </c>
      <c r="E45" s="182" t="s">
        <v>781</v>
      </c>
      <c r="F45" s="182" t="s">
        <v>1180</v>
      </c>
      <c r="G45" s="182" t="s">
        <v>728</v>
      </c>
      <c r="H45" s="181" t="s">
        <v>783</v>
      </c>
      <c r="I45" s="184" t="s">
        <v>784</v>
      </c>
      <c r="J45" s="195"/>
      <c r="K45" s="3"/>
      <c r="L45" s="3"/>
      <c r="M45" s="3"/>
      <c r="N45" s="3"/>
      <c r="O45" s="3"/>
      <c r="P45" s="3"/>
      <c r="Q45" s="3"/>
      <c r="R45" s="3"/>
      <c r="S45" s="3"/>
      <c r="T45" s="3"/>
      <c r="U45" s="3"/>
      <c r="V45" s="3"/>
      <c r="W45" s="3"/>
      <c r="X45" s="3"/>
      <c r="Y45" s="3"/>
      <c r="Z45" s="3"/>
    </row>
    <row r="46" spans="1:26" ht="12.75">
      <c r="A46" s="5"/>
      <c r="B46" s="283"/>
      <c r="C46" s="175" t="s">
        <v>536</v>
      </c>
      <c r="D46" s="197" t="s">
        <v>786</v>
      </c>
      <c r="E46" s="182" t="s">
        <v>1260</v>
      </c>
      <c r="F46" s="182" t="s">
        <v>1180</v>
      </c>
      <c r="G46" s="182" t="s">
        <v>766</v>
      </c>
      <c r="H46" s="181"/>
      <c r="I46" s="184" t="s">
        <v>787</v>
      </c>
      <c r="J46" s="195"/>
      <c r="K46" s="3"/>
      <c r="L46" s="3"/>
      <c r="M46" s="3"/>
      <c r="N46" s="3"/>
      <c r="O46" s="3"/>
      <c r="P46" s="3"/>
      <c r="Q46" s="3"/>
      <c r="R46" s="3"/>
      <c r="S46" s="3"/>
      <c r="T46" s="3"/>
      <c r="U46" s="3"/>
      <c r="V46" s="3"/>
      <c r="W46" s="3"/>
      <c r="X46" s="3"/>
      <c r="Y46" s="3"/>
      <c r="Z46" s="3"/>
    </row>
    <row r="47" spans="1:26" ht="12.75">
      <c r="A47" s="5"/>
      <c r="B47" s="283"/>
      <c r="C47" s="175" t="s">
        <v>536</v>
      </c>
      <c r="D47" s="181" t="s">
        <v>790</v>
      </c>
      <c r="E47" s="182" t="s">
        <v>789</v>
      </c>
      <c r="F47" s="182" t="s">
        <v>1188</v>
      </c>
      <c r="G47" s="182" t="s">
        <v>766</v>
      </c>
      <c r="H47" s="181"/>
      <c r="I47" s="184" t="s">
        <v>1262</v>
      </c>
      <c r="J47" s="195"/>
      <c r="K47" s="3"/>
      <c r="L47" s="3"/>
      <c r="M47" s="3"/>
      <c r="N47" s="3"/>
      <c r="O47" s="3"/>
      <c r="P47" s="3"/>
      <c r="Q47" s="3"/>
      <c r="R47" s="3"/>
      <c r="S47" s="3"/>
      <c r="T47" s="3"/>
      <c r="U47" s="3"/>
      <c r="V47" s="3"/>
      <c r="W47" s="3"/>
      <c r="X47" s="3"/>
      <c r="Y47" s="3"/>
      <c r="Z47" s="3"/>
    </row>
    <row r="48" spans="1:26" ht="12.75">
      <c r="A48" s="5"/>
      <c r="B48" s="284"/>
      <c r="C48" s="175" t="s">
        <v>589</v>
      </c>
      <c r="D48" s="176" t="s">
        <v>1725</v>
      </c>
      <c r="E48" s="182" t="s">
        <v>1726</v>
      </c>
      <c r="F48" s="175" t="s">
        <v>1188</v>
      </c>
      <c r="G48" s="175"/>
      <c r="H48" s="176"/>
      <c r="I48" s="184" t="s">
        <v>1727</v>
      </c>
      <c r="J48" s="195"/>
      <c r="K48" s="3"/>
      <c r="L48" s="3"/>
      <c r="M48" s="3"/>
      <c r="N48" s="3"/>
      <c r="O48" s="3"/>
      <c r="P48" s="3"/>
      <c r="Q48" s="3"/>
      <c r="R48" s="3"/>
      <c r="S48" s="3"/>
      <c r="T48" s="3"/>
      <c r="U48" s="3"/>
      <c r="V48" s="3"/>
      <c r="W48" s="3"/>
      <c r="X48" s="3"/>
      <c r="Y48" s="3"/>
      <c r="Z48" s="3"/>
    </row>
    <row r="49" spans="1:26" ht="12.75">
      <c r="A49" s="5"/>
      <c r="B49" s="297" t="s">
        <v>1377</v>
      </c>
      <c r="C49" s="238"/>
      <c r="D49" s="230"/>
      <c r="E49" s="189"/>
      <c r="F49" s="189"/>
      <c r="G49" s="189"/>
      <c r="H49" s="241"/>
      <c r="I49" s="242"/>
      <c r="J49" s="235"/>
      <c r="K49" s="3"/>
      <c r="L49" s="3"/>
      <c r="M49" s="3"/>
      <c r="N49" s="3"/>
      <c r="O49" s="3"/>
      <c r="P49" s="3"/>
      <c r="Q49" s="3"/>
      <c r="R49" s="3"/>
      <c r="S49" s="3"/>
      <c r="T49" s="3"/>
      <c r="U49" s="3"/>
      <c r="V49" s="3"/>
      <c r="W49" s="3"/>
      <c r="X49" s="3"/>
      <c r="Y49" s="3"/>
      <c r="Z49" s="3"/>
    </row>
    <row r="50" spans="1:26" ht="12.75">
      <c r="A50" s="5"/>
      <c r="B50" s="283"/>
      <c r="C50" s="238"/>
      <c r="D50" s="230"/>
      <c r="E50" s="189"/>
      <c r="F50" s="189"/>
      <c r="G50" s="189"/>
      <c r="H50" s="241"/>
      <c r="I50" s="242"/>
      <c r="J50" s="235"/>
      <c r="K50" s="3"/>
      <c r="L50" s="3"/>
      <c r="M50" s="3"/>
      <c r="N50" s="3"/>
      <c r="O50" s="3"/>
      <c r="P50" s="3"/>
      <c r="Q50" s="3"/>
      <c r="R50" s="3"/>
      <c r="S50" s="3"/>
      <c r="T50" s="3"/>
      <c r="U50" s="3"/>
      <c r="V50" s="3"/>
      <c r="W50" s="3"/>
      <c r="X50" s="3"/>
      <c r="Y50" s="3"/>
      <c r="Z50" s="3"/>
    </row>
    <row r="51" spans="1:26" ht="12.75">
      <c r="A51" s="5"/>
      <c r="B51" s="284"/>
      <c r="C51" s="238"/>
      <c r="D51" s="230"/>
      <c r="E51" s="189"/>
      <c r="F51" s="189"/>
      <c r="G51" s="189"/>
      <c r="H51" s="241"/>
      <c r="I51" s="242"/>
      <c r="J51" s="235"/>
      <c r="K51" s="3"/>
      <c r="L51" s="3"/>
      <c r="M51" s="3"/>
      <c r="N51" s="3"/>
      <c r="O51" s="3"/>
      <c r="P51" s="3"/>
      <c r="Q51" s="3"/>
      <c r="R51" s="3"/>
      <c r="S51" s="3"/>
      <c r="T51" s="3"/>
      <c r="U51" s="3"/>
      <c r="V51" s="3"/>
      <c r="W51" s="3"/>
      <c r="X51" s="3"/>
      <c r="Y51" s="3"/>
      <c r="Z51" s="3"/>
    </row>
    <row r="52" spans="1:26" ht="172.5" customHeight="1">
      <c r="A52" s="5"/>
      <c r="B52" s="301" t="s">
        <v>1619</v>
      </c>
      <c r="C52" s="276"/>
      <c r="D52" s="302" t="s">
        <v>1728</v>
      </c>
      <c r="E52" s="303"/>
      <c r="F52" s="303"/>
      <c r="G52" s="303"/>
      <c r="H52" s="303"/>
      <c r="I52" s="303"/>
      <c r="J52" s="290"/>
      <c r="K52" s="3"/>
      <c r="L52" s="3"/>
      <c r="M52" s="3"/>
      <c r="N52" s="3"/>
      <c r="O52" s="3"/>
      <c r="P52" s="3"/>
      <c r="Q52" s="3"/>
      <c r="R52" s="3"/>
      <c r="S52" s="3"/>
      <c r="T52" s="3"/>
      <c r="U52" s="3"/>
      <c r="V52" s="3"/>
      <c r="W52" s="3"/>
      <c r="X52" s="3"/>
      <c r="Y52" s="3"/>
      <c r="Z52" s="3"/>
    </row>
    <row r="53" spans="1:26" ht="12.75">
      <c r="A53" s="5"/>
      <c r="B53" s="5"/>
      <c r="C53" s="5"/>
      <c r="D53" s="171"/>
      <c r="E53" s="5"/>
      <c r="F53" s="5"/>
      <c r="G53" s="5"/>
      <c r="H53" s="5"/>
      <c r="I53" s="143"/>
      <c r="J53" s="5"/>
      <c r="K53" s="3"/>
      <c r="L53" s="3"/>
      <c r="M53" s="3"/>
      <c r="N53" s="3"/>
      <c r="O53" s="3"/>
      <c r="P53" s="3"/>
      <c r="Q53" s="3"/>
      <c r="R53" s="3"/>
      <c r="S53" s="3"/>
      <c r="T53" s="3"/>
      <c r="U53" s="3"/>
      <c r="V53" s="3"/>
      <c r="W53" s="3"/>
      <c r="X53" s="3"/>
      <c r="Y53" s="3"/>
      <c r="Z53" s="3"/>
    </row>
    <row r="54" spans="1:26" ht="12.75">
      <c r="A54" s="5"/>
      <c r="B54" s="5"/>
      <c r="C54" s="5"/>
      <c r="D54" s="171"/>
      <c r="E54" s="5"/>
      <c r="F54" s="5"/>
      <c r="G54" s="5"/>
      <c r="H54" s="5"/>
      <c r="I54" s="143"/>
      <c r="J54" s="5"/>
      <c r="K54" s="3"/>
      <c r="L54" s="3"/>
      <c r="M54" s="3"/>
      <c r="N54" s="3"/>
      <c r="O54" s="3"/>
      <c r="P54" s="3"/>
      <c r="Q54" s="3"/>
      <c r="R54" s="3"/>
      <c r="S54" s="3"/>
      <c r="T54" s="3"/>
      <c r="U54" s="3"/>
      <c r="V54" s="3"/>
      <c r="W54" s="3"/>
      <c r="X54" s="3"/>
      <c r="Y54" s="3"/>
      <c r="Z54" s="3"/>
    </row>
    <row r="55" spans="1:26" ht="12.75">
      <c r="A55" s="5"/>
      <c r="B55" s="196" t="s">
        <v>1621</v>
      </c>
      <c r="C55" s="5"/>
      <c r="D55" s="171"/>
      <c r="E55" s="5"/>
      <c r="F55" s="5"/>
      <c r="G55" s="5"/>
      <c r="H55" s="5"/>
      <c r="I55" s="143"/>
      <c r="J55" s="5"/>
      <c r="K55" s="3"/>
      <c r="L55" s="3"/>
      <c r="M55" s="3"/>
      <c r="N55" s="3"/>
      <c r="O55" s="3"/>
      <c r="P55" s="3"/>
      <c r="Q55" s="3"/>
      <c r="R55" s="3"/>
      <c r="S55" s="3"/>
      <c r="T55" s="3"/>
      <c r="U55" s="3"/>
      <c r="V55" s="3"/>
      <c r="W55" s="3"/>
      <c r="X55" s="3"/>
      <c r="Y55" s="3"/>
      <c r="Z55" s="3"/>
    </row>
    <row r="56" spans="1:26" ht="12.75">
      <c r="A56" s="5"/>
      <c r="B56" s="5"/>
      <c r="C56" s="5"/>
      <c r="D56" s="171"/>
      <c r="E56" s="5"/>
      <c r="F56" s="5"/>
      <c r="G56" s="5"/>
      <c r="H56" s="5"/>
      <c r="I56" s="143"/>
      <c r="J56" s="5"/>
      <c r="K56" s="3"/>
      <c r="L56" s="3"/>
      <c r="M56" s="3"/>
      <c r="N56" s="3"/>
      <c r="O56" s="3"/>
      <c r="P56" s="3"/>
      <c r="Q56" s="3"/>
      <c r="R56" s="3"/>
      <c r="S56" s="3"/>
      <c r="T56" s="3"/>
      <c r="U56" s="3"/>
      <c r="V56" s="3"/>
      <c r="W56" s="3"/>
      <c r="X56" s="3"/>
      <c r="Y56" s="3"/>
      <c r="Z56" s="3"/>
    </row>
    <row r="57" spans="1:26">
      <c r="A57" s="5"/>
      <c r="B57" s="295" t="s">
        <v>1358</v>
      </c>
      <c r="C57" s="276"/>
      <c r="D57" s="291" t="s">
        <v>7</v>
      </c>
      <c r="E57" s="291" t="s">
        <v>6</v>
      </c>
      <c r="F57" s="289" t="s">
        <v>9</v>
      </c>
      <c r="G57" s="289" t="s">
        <v>524</v>
      </c>
      <c r="H57" s="291" t="s">
        <v>34</v>
      </c>
      <c r="I57" s="289" t="s">
        <v>1359</v>
      </c>
      <c r="J57" s="291" t="s">
        <v>14</v>
      </c>
      <c r="K57" s="3"/>
      <c r="L57" s="3"/>
      <c r="M57" s="3"/>
      <c r="N57" s="3"/>
      <c r="O57" s="3"/>
      <c r="P57" s="3"/>
      <c r="Q57" s="3"/>
      <c r="R57" s="3"/>
      <c r="S57" s="3"/>
      <c r="T57" s="3"/>
      <c r="U57" s="3"/>
      <c r="V57" s="3"/>
      <c r="W57" s="3"/>
      <c r="X57" s="3"/>
      <c r="Y57" s="3"/>
      <c r="Z57" s="3"/>
    </row>
    <row r="58" spans="1:26" ht="14.25">
      <c r="A58" s="5"/>
      <c r="B58" s="173" t="s">
        <v>4</v>
      </c>
      <c r="C58" s="174" t="s">
        <v>8</v>
      </c>
      <c r="D58" s="284"/>
      <c r="E58" s="284"/>
      <c r="F58" s="290"/>
      <c r="G58" s="290"/>
      <c r="H58" s="284"/>
      <c r="I58" s="290"/>
      <c r="J58" s="284"/>
      <c r="K58" s="3"/>
      <c r="L58" s="3"/>
      <c r="M58" s="3"/>
      <c r="N58" s="3"/>
      <c r="O58" s="3"/>
      <c r="P58" s="3"/>
      <c r="Q58" s="3"/>
      <c r="R58" s="3"/>
      <c r="S58" s="3"/>
      <c r="T58" s="3"/>
      <c r="U58" s="3"/>
      <c r="V58" s="3"/>
      <c r="W58" s="3"/>
      <c r="X58" s="3"/>
      <c r="Y58" s="3"/>
      <c r="Z58" s="3"/>
    </row>
    <row r="59" spans="1:26" ht="57.75" customHeight="1">
      <c r="A59" s="5"/>
      <c r="B59" s="297" t="s">
        <v>38</v>
      </c>
      <c r="C59" s="175" t="s">
        <v>536</v>
      </c>
      <c r="D59" s="176" t="s">
        <v>1360</v>
      </c>
      <c r="E59" s="175" t="s">
        <v>1361</v>
      </c>
      <c r="F59" s="175" t="s">
        <v>1271</v>
      </c>
      <c r="G59" s="177"/>
      <c r="H59" s="176" t="s">
        <v>1362</v>
      </c>
      <c r="I59" s="178" t="s">
        <v>1729</v>
      </c>
      <c r="J59" s="292" t="s">
        <v>1364</v>
      </c>
      <c r="K59" s="3"/>
      <c r="L59" s="3"/>
      <c r="M59" s="3"/>
      <c r="N59" s="3"/>
      <c r="O59" s="3"/>
      <c r="P59" s="3"/>
      <c r="Q59" s="3"/>
      <c r="R59" s="3"/>
      <c r="S59" s="3"/>
      <c r="T59" s="3"/>
      <c r="U59" s="3"/>
      <c r="V59" s="3"/>
      <c r="W59" s="3"/>
      <c r="X59" s="3"/>
      <c r="Y59" s="3"/>
      <c r="Z59" s="3"/>
    </row>
    <row r="60" spans="1:26" ht="57.75" customHeight="1">
      <c r="A60" s="5"/>
      <c r="B60" s="283"/>
      <c r="C60" s="175" t="s">
        <v>536</v>
      </c>
      <c r="D60" s="176" t="s">
        <v>1365</v>
      </c>
      <c r="E60" s="175" t="s">
        <v>1361</v>
      </c>
      <c r="F60" s="175" t="s">
        <v>1271</v>
      </c>
      <c r="G60" s="177"/>
      <c r="H60" s="176" t="s">
        <v>1362</v>
      </c>
      <c r="I60" s="180" t="s">
        <v>1730</v>
      </c>
      <c r="J60" s="293"/>
      <c r="K60" s="3"/>
      <c r="L60" s="3"/>
      <c r="M60" s="3"/>
      <c r="N60" s="3"/>
      <c r="O60" s="3"/>
      <c r="P60" s="3"/>
      <c r="Q60" s="3"/>
      <c r="R60" s="3"/>
      <c r="S60" s="3"/>
      <c r="T60" s="3"/>
      <c r="U60" s="3"/>
      <c r="V60" s="3"/>
      <c r="W60" s="3"/>
      <c r="X60" s="3"/>
      <c r="Y60" s="3"/>
      <c r="Z60" s="3"/>
    </row>
    <row r="61" spans="1:26" ht="57.75" customHeight="1">
      <c r="A61" s="5"/>
      <c r="B61" s="283"/>
      <c r="C61" s="175" t="s">
        <v>536</v>
      </c>
      <c r="D61" s="176" t="s">
        <v>1367</v>
      </c>
      <c r="E61" s="175" t="s">
        <v>1361</v>
      </c>
      <c r="F61" s="175" t="s">
        <v>1271</v>
      </c>
      <c r="G61" s="177"/>
      <c r="H61" s="176" t="s">
        <v>1362</v>
      </c>
      <c r="I61" s="180" t="s">
        <v>1368</v>
      </c>
      <c r="J61" s="290"/>
      <c r="K61" s="3"/>
      <c r="L61" s="3"/>
      <c r="M61" s="3"/>
      <c r="N61" s="3"/>
      <c r="O61" s="3"/>
      <c r="P61" s="3"/>
      <c r="Q61" s="3"/>
      <c r="R61" s="3"/>
      <c r="S61" s="3"/>
      <c r="T61" s="3"/>
      <c r="U61" s="3"/>
      <c r="V61" s="3"/>
      <c r="W61" s="3"/>
      <c r="X61" s="3"/>
      <c r="Y61" s="3"/>
      <c r="Z61" s="3"/>
    </row>
    <row r="62" spans="1:26" ht="12.75">
      <c r="A62" s="5"/>
      <c r="B62" s="283"/>
      <c r="C62" s="175" t="s">
        <v>1194</v>
      </c>
      <c r="D62" s="181" t="s">
        <v>1369</v>
      </c>
      <c r="E62" s="182" t="s">
        <v>594</v>
      </c>
      <c r="F62" s="183" t="s">
        <v>1225</v>
      </c>
      <c r="G62" s="177"/>
      <c r="H62" s="177"/>
      <c r="I62" s="185" t="s">
        <v>1370</v>
      </c>
      <c r="J62" s="186"/>
      <c r="K62" s="3"/>
      <c r="L62" s="3"/>
      <c r="M62" s="3"/>
      <c r="N62" s="3"/>
      <c r="O62" s="3"/>
      <c r="P62" s="3"/>
      <c r="Q62" s="3"/>
      <c r="R62" s="3"/>
      <c r="S62" s="3"/>
      <c r="T62" s="3"/>
      <c r="U62" s="3"/>
      <c r="V62" s="3"/>
      <c r="W62" s="3"/>
      <c r="X62" s="3"/>
      <c r="Y62" s="3"/>
      <c r="Z62" s="3"/>
    </row>
    <row r="63" spans="1:26" ht="12.75">
      <c r="A63" s="5"/>
      <c r="B63" s="283"/>
      <c r="C63" s="187"/>
      <c r="D63" s="177"/>
      <c r="E63" s="188"/>
      <c r="F63" s="189"/>
      <c r="G63" s="177"/>
      <c r="H63" s="177"/>
      <c r="I63" s="190"/>
      <c r="J63" s="186"/>
      <c r="K63" s="3"/>
      <c r="L63" s="3"/>
      <c r="M63" s="3"/>
      <c r="N63" s="3"/>
      <c r="O63" s="3"/>
      <c r="P63" s="3"/>
      <c r="Q63" s="3"/>
      <c r="R63" s="3"/>
      <c r="S63" s="3"/>
      <c r="T63" s="3"/>
      <c r="U63" s="3"/>
      <c r="V63" s="3"/>
      <c r="W63" s="3"/>
      <c r="X63" s="3"/>
      <c r="Y63" s="3"/>
      <c r="Z63" s="3"/>
    </row>
    <row r="64" spans="1:26" ht="12.75">
      <c r="A64" s="5"/>
      <c r="B64" s="284"/>
      <c r="C64" s="187"/>
      <c r="D64" s="177"/>
      <c r="E64" s="188"/>
      <c r="F64" s="189"/>
      <c r="G64" s="177"/>
      <c r="H64" s="177"/>
      <c r="I64" s="190"/>
      <c r="J64" s="186"/>
      <c r="K64" s="3"/>
      <c r="L64" s="3"/>
      <c r="M64" s="3"/>
      <c r="N64" s="3"/>
      <c r="O64" s="3"/>
      <c r="P64" s="3"/>
      <c r="Q64" s="3"/>
      <c r="R64" s="3"/>
      <c r="S64" s="3"/>
      <c r="T64" s="3"/>
      <c r="U64" s="3"/>
      <c r="V64" s="3"/>
      <c r="W64" s="3"/>
      <c r="X64" s="3"/>
      <c r="Y64" s="3"/>
      <c r="Z64" s="3"/>
    </row>
    <row r="65" spans="1:26" ht="12.75">
      <c r="A65" s="5"/>
      <c r="B65" s="297" t="s">
        <v>47</v>
      </c>
      <c r="C65" s="175" t="s">
        <v>1375</v>
      </c>
      <c r="D65" s="191" t="s">
        <v>1371</v>
      </c>
      <c r="E65" s="192" t="s">
        <v>227</v>
      </c>
      <c r="F65" s="192" t="s">
        <v>1271</v>
      </c>
      <c r="G65" s="192" t="s">
        <v>1372</v>
      </c>
      <c r="H65" s="193" t="s">
        <v>1373</v>
      </c>
      <c r="I65" s="193" t="s">
        <v>1374</v>
      </c>
      <c r="J65" s="186"/>
      <c r="K65" s="3"/>
      <c r="L65" s="3"/>
      <c r="M65" s="3"/>
      <c r="N65" s="3"/>
      <c r="O65" s="3"/>
      <c r="P65" s="3"/>
      <c r="Q65" s="3"/>
      <c r="R65" s="3"/>
      <c r="S65" s="3"/>
      <c r="T65" s="3"/>
      <c r="U65" s="3"/>
      <c r="V65" s="3"/>
      <c r="W65" s="3"/>
      <c r="X65" s="3"/>
      <c r="Y65" s="3"/>
      <c r="Z65" s="3"/>
    </row>
    <row r="66" spans="1:26" ht="48">
      <c r="A66" s="5"/>
      <c r="B66" s="283"/>
      <c r="C66" s="175" t="s">
        <v>536</v>
      </c>
      <c r="D66" s="181" t="s">
        <v>810</v>
      </c>
      <c r="E66" s="182" t="s">
        <v>809</v>
      </c>
      <c r="F66" s="182" t="s">
        <v>1271</v>
      </c>
      <c r="G66" s="194">
        <v>45667</v>
      </c>
      <c r="H66" s="181" t="s">
        <v>811</v>
      </c>
      <c r="I66" s="184" t="s">
        <v>1731</v>
      </c>
      <c r="J66" s="195" t="s">
        <v>1732</v>
      </c>
      <c r="K66" s="3"/>
      <c r="L66" s="3"/>
      <c r="M66" s="3"/>
      <c r="N66" s="3"/>
      <c r="O66" s="3"/>
      <c r="P66" s="3"/>
      <c r="Q66" s="3"/>
      <c r="R66" s="3"/>
      <c r="S66" s="3"/>
      <c r="T66" s="3"/>
      <c r="U66" s="3"/>
      <c r="V66" s="3"/>
      <c r="W66" s="3"/>
      <c r="X66" s="3"/>
      <c r="Y66" s="3"/>
      <c r="Z66" s="3"/>
    </row>
    <row r="67" spans="1:26" ht="12.75">
      <c r="A67" s="5"/>
      <c r="B67" s="283"/>
      <c r="C67" s="187"/>
      <c r="D67" s="177"/>
      <c r="E67" s="188"/>
      <c r="F67" s="189"/>
      <c r="G67" s="177"/>
      <c r="H67" s="177"/>
      <c r="I67" s="190"/>
      <c r="J67" s="186"/>
      <c r="K67" s="3"/>
      <c r="L67" s="3"/>
      <c r="M67" s="3"/>
      <c r="N67" s="3"/>
      <c r="O67" s="3"/>
      <c r="P67" s="3"/>
      <c r="Q67" s="3"/>
      <c r="R67" s="3"/>
      <c r="S67" s="3"/>
      <c r="T67" s="3"/>
      <c r="U67" s="3"/>
      <c r="V67" s="3"/>
      <c r="W67" s="3"/>
      <c r="X67" s="3"/>
      <c r="Y67" s="3"/>
      <c r="Z67" s="3"/>
    </row>
    <row r="68" spans="1:26" ht="12.75">
      <c r="A68" s="5"/>
      <c r="B68" s="284"/>
      <c r="C68" s="187"/>
      <c r="D68" s="177"/>
      <c r="E68" s="188"/>
      <c r="F68" s="189"/>
      <c r="G68" s="177"/>
      <c r="H68" s="177"/>
      <c r="I68" s="190"/>
      <c r="J68" s="186"/>
      <c r="K68" s="3"/>
      <c r="L68" s="3"/>
      <c r="M68" s="3"/>
      <c r="N68" s="3"/>
      <c r="O68" s="3"/>
      <c r="P68" s="3"/>
      <c r="Q68" s="3"/>
      <c r="R68" s="3"/>
      <c r="S68" s="3"/>
      <c r="T68" s="3"/>
      <c r="U68" s="3"/>
      <c r="V68" s="3"/>
      <c r="W68" s="3"/>
      <c r="X68" s="3"/>
      <c r="Y68" s="3"/>
      <c r="Z68" s="3"/>
    </row>
    <row r="69" spans="1:26" ht="12.75">
      <c r="A69" s="5"/>
      <c r="B69" s="297" t="s">
        <v>1377</v>
      </c>
      <c r="C69" s="187"/>
      <c r="D69" s="177"/>
      <c r="E69" s="188"/>
      <c r="F69" s="189"/>
      <c r="G69" s="177"/>
      <c r="H69" s="177"/>
      <c r="I69" s="190"/>
      <c r="J69" s="186"/>
      <c r="K69" s="3"/>
      <c r="L69" s="3"/>
      <c r="M69" s="3"/>
      <c r="N69" s="3"/>
      <c r="O69" s="3"/>
      <c r="P69" s="3"/>
      <c r="Q69" s="3"/>
      <c r="R69" s="3"/>
      <c r="S69" s="3"/>
      <c r="T69" s="3"/>
      <c r="U69" s="3"/>
      <c r="V69" s="3"/>
      <c r="W69" s="3"/>
      <c r="X69" s="3"/>
      <c r="Y69" s="3"/>
      <c r="Z69" s="3"/>
    </row>
    <row r="70" spans="1:26" ht="12.75">
      <c r="A70" s="5"/>
      <c r="B70" s="283"/>
      <c r="C70" s="187"/>
      <c r="D70" s="177"/>
      <c r="E70" s="188"/>
      <c r="F70" s="189"/>
      <c r="G70" s="177"/>
      <c r="H70" s="177"/>
      <c r="I70" s="190"/>
      <c r="J70" s="186"/>
      <c r="K70" s="3"/>
      <c r="L70" s="3"/>
      <c r="M70" s="3"/>
      <c r="N70" s="3"/>
      <c r="O70" s="3"/>
      <c r="P70" s="3"/>
      <c r="Q70" s="3"/>
      <c r="R70" s="3"/>
      <c r="S70" s="3"/>
      <c r="T70" s="3"/>
      <c r="U70" s="3"/>
      <c r="V70" s="3"/>
      <c r="W70" s="3"/>
      <c r="X70" s="3"/>
      <c r="Y70" s="3"/>
      <c r="Z70" s="3"/>
    </row>
    <row r="71" spans="1:26" ht="12.75">
      <c r="A71" s="5"/>
      <c r="B71" s="284"/>
      <c r="C71" s="187"/>
      <c r="D71" s="177"/>
      <c r="E71" s="188"/>
      <c r="F71" s="189"/>
      <c r="G71" s="177"/>
      <c r="H71" s="177"/>
      <c r="I71" s="190"/>
      <c r="J71" s="186"/>
      <c r="K71" s="3"/>
      <c r="L71" s="3"/>
      <c r="M71" s="3"/>
      <c r="N71" s="3"/>
      <c r="O71" s="3"/>
      <c r="P71" s="3"/>
      <c r="Q71" s="3"/>
      <c r="R71" s="3"/>
      <c r="S71" s="3"/>
      <c r="T71" s="3"/>
      <c r="U71" s="3"/>
      <c r="V71" s="3"/>
      <c r="W71" s="3"/>
      <c r="X71" s="3"/>
      <c r="Y71" s="3"/>
      <c r="Z71" s="3"/>
    </row>
    <row r="72" spans="1:26" ht="12.75">
      <c r="A72" s="5"/>
      <c r="B72" s="5"/>
      <c r="C72" s="5"/>
      <c r="D72" s="171"/>
      <c r="E72" s="5"/>
      <c r="F72" s="5"/>
      <c r="G72" s="5"/>
      <c r="H72" s="5"/>
      <c r="I72" s="143"/>
      <c r="J72" s="5"/>
      <c r="K72" s="3"/>
      <c r="L72" s="3"/>
      <c r="M72" s="3"/>
      <c r="N72" s="3"/>
      <c r="O72" s="3"/>
      <c r="P72" s="3"/>
      <c r="Q72" s="3"/>
      <c r="R72" s="3"/>
      <c r="S72" s="3"/>
      <c r="T72" s="3"/>
      <c r="U72" s="3"/>
      <c r="V72" s="3"/>
      <c r="W72" s="3"/>
      <c r="X72" s="3"/>
      <c r="Y72" s="3"/>
      <c r="Z72" s="3"/>
    </row>
    <row r="73" spans="1:26" ht="12.75">
      <c r="A73" s="5"/>
      <c r="B73" s="5"/>
      <c r="C73" s="5"/>
      <c r="D73" s="171"/>
      <c r="E73" s="5"/>
      <c r="F73" s="5"/>
      <c r="G73" s="5"/>
      <c r="H73" s="5"/>
      <c r="I73" s="143"/>
      <c r="J73" s="5"/>
      <c r="K73" s="3"/>
      <c r="L73" s="3"/>
      <c r="M73" s="3"/>
      <c r="N73" s="3"/>
      <c r="O73" s="3"/>
      <c r="P73" s="3"/>
      <c r="Q73" s="3"/>
      <c r="R73" s="3"/>
      <c r="S73" s="3"/>
      <c r="T73" s="3"/>
      <c r="U73" s="3"/>
      <c r="V73" s="3"/>
      <c r="W73" s="3"/>
      <c r="X73" s="3"/>
      <c r="Y73" s="3"/>
      <c r="Z73" s="3"/>
    </row>
    <row r="74" spans="1:26" ht="12.75">
      <c r="A74" s="5"/>
      <c r="B74" s="196" t="s">
        <v>1378</v>
      </c>
      <c r="C74" s="5"/>
      <c r="D74" s="171"/>
      <c r="E74" s="5"/>
      <c r="F74" s="5"/>
      <c r="G74" s="5"/>
      <c r="H74" s="5"/>
      <c r="I74" s="143"/>
      <c r="J74" s="5"/>
      <c r="K74" s="3"/>
      <c r="L74" s="3"/>
      <c r="M74" s="3"/>
      <c r="N74" s="3"/>
      <c r="O74" s="3"/>
      <c r="P74" s="3"/>
      <c r="Q74" s="3"/>
      <c r="R74" s="3"/>
      <c r="S74" s="3"/>
      <c r="T74" s="3"/>
      <c r="U74" s="3"/>
      <c r="V74" s="3"/>
      <c r="W74" s="3"/>
      <c r="X74" s="3"/>
      <c r="Y74" s="3"/>
      <c r="Z74" s="3"/>
    </row>
    <row r="75" spans="1:26" ht="12.75">
      <c r="A75" s="5"/>
      <c r="B75" s="5"/>
      <c r="C75" s="5"/>
      <c r="D75" s="171"/>
      <c r="E75" s="5"/>
      <c r="F75" s="5"/>
      <c r="G75" s="5"/>
      <c r="H75" s="5"/>
      <c r="I75" s="143"/>
      <c r="J75" s="5"/>
      <c r="K75" s="3"/>
      <c r="L75" s="3"/>
      <c r="M75" s="3"/>
      <c r="N75" s="3"/>
      <c r="O75" s="3"/>
      <c r="P75" s="3"/>
      <c r="Q75" s="3"/>
      <c r="R75" s="3"/>
      <c r="S75" s="3"/>
      <c r="T75" s="3"/>
      <c r="U75" s="3"/>
      <c r="V75" s="3"/>
      <c r="W75" s="3"/>
      <c r="X75" s="3"/>
      <c r="Y75" s="3"/>
      <c r="Z75" s="3"/>
    </row>
    <row r="76" spans="1:26">
      <c r="A76" s="5"/>
      <c r="B76" s="295" t="s">
        <v>1358</v>
      </c>
      <c r="C76" s="276"/>
      <c r="D76" s="291" t="s">
        <v>7</v>
      </c>
      <c r="E76" s="291" t="s">
        <v>6</v>
      </c>
      <c r="F76" s="289" t="s">
        <v>9</v>
      </c>
      <c r="G76" s="289" t="s">
        <v>524</v>
      </c>
      <c r="H76" s="291" t="s">
        <v>34</v>
      </c>
      <c r="I76" s="289" t="s">
        <v>1359</v>
      </c>
      <c r="J76" s="291" t="s">
        <v>14</v>
      </c>
      <c r="K76" s="3"/>
      <c r="L76" s="3"/>
      <c r="M76" s="3"/>
      <c r="N76" s="3"/>
      <c r="O76" s="3"/>
      <c r="P76" s="3"/>
      <c r="Q76" s="3"/>
      <c r="R76" s="3"/>
      <c r="S76" s="3"/>
      <c r="T76" s="3"/>
      <c r="U76" s="3"/>
      <c r="V76" s="3"/>
      <c r="W76" s="3"/>
      <c r="X76" s="3"/>
      <c r="Y76" s="3"/>
      <c r="Z76" s="3"/>
    </row>
    <row r="77" spans="1:26" ht="14.25">
      <c r="A77" s="5"/>
      <c r="B77" s="173" t="s">
        <v>4</v>
      </c>
      <c r="C77" s="174" t="s">
        <v>8</v>
      </c>
      <c r="D77" s="284"/>
      <c r="E77" s="284"/>
      <c r="F77" s="290"/>
      <c r="G77" s="290"/>
      <c r="H77" s="284"/>
      <c r="I77" s="290"/>
      <c r="J77" s="284"/>
      <c r="K77" s="3"/>
      <c r="L77" s="3"/>
      <c r="M77" s="3"/>
      <c r="N77" s="3"/>
      <c r="O77" s="3"/>
      <c r="P77" s="3"/>
      <c r="Q77" s="3"/>
      <c r="R77" s="3"/>
      <c r="S77" s="3"/>
      <c r="T77" s="3"/>
      <c r="U77" s="3"/>
      <c r="V77" s="3"/>
      <c r="W77" s="3"/>
      <c r="X77" s="3"/>
      <c r="Y77" s="3"/>
      <c r="Z77" s="3"/>
    </row>
    <row r="78" spans="1:26" ht="12.75">
      <c r="A78" s="5"/>
      <c r="B78" s="296" t="s">
        <v>38</v>
      </c>
      <c r="C78" s="175" t="s">
        <v>536</v>
      </c>
      <c r="D78" s="197" t="s">
        <v>1379</v>
      </c>
      <c r="E78" s="182" t="s">
        <v>1380</v>
      </c>
      <c r="F78" s="182" t="s">
        <v>1381</v>
      </c>
      <c r="G78" s="182" t="s">
        <v>197</v>
      </c>
      <c r="H78" s="181" t="s">
        <v>582</v>
      </c>
      <c r="I78" s="184" t="s">
        <v>1382</v>
      </c>
      <c r="J78" s="198" t="s">
        <v>1733</v>
      </c>
      <c r="K78" s="3"/>
      <c r="L78" s="3"/>
      <c r="M78" s="3"/>
      <c r="N78" s="3"/>
      <c r="O78" s="3"/>
      <c r="P78" s="3"/>
      <c r="Q78" s="3"/>
      <c r="R78" s="3"/>
      <c r="S78" s="3"/>
      <c r="T78" s="3"/>
      <c r="U78" s="3"/>
      <c r="V78" s="3"/>
      <c r="W78" s="3"/>
      <c r="X78" s="3"/>
      <c r="Y78" s="3"/>
      <c r="Z78" s="3"/>
    </row>
    <row r="79" spans="1:26" ht="24">
      <c r="A79" s="5"/>
      <c r="B79" s="283"/>
      <c r="C79" s="175" t="s">
        <v>536</v>
      </c>
      <c r="D79" s="197" t="s">
        <v>1384</v>
      </c>
      <c r="E79" s="182" t="s">
        <v>1385</v>
      </c>
      <c r="F79" s="182" t="s">
        <v>1182</v>
      </c>
      <c r="G79" s="182" t="s">
        <v>563</v>
      </c>
      <c r="H79" s="181" t="s">
        <v>564</v>
      </c>
      <c r="I79" s="184" t="s">
        <v>1386</v>
      </c>
      <c r="J79" s="199" t="s">
        <v>1387</v>
      </c>
      <c r="K79" s="3"/>
      <c r="L79" s="3"/>
      <c r="M79" s="3"/>
      <c r="N79" s="3"/>
      <c r="O79" s="3"/>
      <c r="P79" s="3"/>
      <c r="Q79" s="3"/>
      <c r="R79" s="3"/>
      <c r="S79" s="3"/>
      <c r="T79" s="3"/>
      <c r="U79" s="3"/>
      <c r="V79" s="3"/>
      <c r="W79" s="3"/>
      <c r="X79" s="3"/>
      <c r="Y79" s="3"/>
      <c r="Z79" s="3"/>
    </row>
    <row r="80" spans="1:26" ht="36">
      <c r="A80" s="5"/>
      <c r="B80" s="283"/>
      <c r="C80" s="175" t="s">
        <v>536</v>
      </c>
      <c r="D80" s="197" t="s">
        <v>554</v>
      </c>
      <c r="E80" s="182" t="s">
        <v>552</v>
      </c>
      <c r="F80" s="182" t="s">
        <v>1182</v>
      </c>
      <c r="G80" s="182" t="s">
        <v>162</v>
      </c>
      <c r="H80" s="181" t="s">
        <v>1388</v>
      </c>
      <c r="I80" s="184" t="s">
        <v>1389</v>
      </c>
      <c r="J80" s="198" t="s">
        <v>1390</v>
      </c>
      <c r="K80" s="3"/>
      <c r="L80" s="3"/>
      <c r="M80" s="3"/>
      <c r="N80" s="3"/>
      <c r="O80" s="3"/>
      <c r="P80" s="3"/>
      <c r="Q80" s="3"/>
      <c r="R80" s="3"/>
      <c r="S80" s="3"/>
      <c r="T80" s="3"/>
      <c r="U80" s="3"/>
      <c r="V80" s="3"/>
      <c r="W80" s="3"/>
      <c r="X80" s="3"/>
      <c r="Y80" s="3"/>
      <c r="Z80" s="3"/>
    </row>
    <row r="81" spans="1:26" ht="12.75">
      <c r="A81" s="5"/>
      <c r="B81" s="283"/>
      <c r="C81" s="175"/>
      <c r="D81" s="197"/>
      <c r="E81" s="182"/>
      <c r="F81" s="182"/>
      <c r="G81" s="182"/>
      <c r="H81" s="181"/>
      <c r="I81" s="184"/>
      <c r="J81" s="199"/>
      <c r="K81" s="3"/>
      <c r="L81" s="3"/>
      <c r="M81" s="3"/>
      <c r="N81" s="3"/>
      <c r="O81" s="3"/>
      <c r="P81" s="3"/>
      <c r="Q81" s="3"/>
      <c r="R81" s="3"/>
      <c r="S81" s="3"/>
      <c r="T81" s="3"/>
      <c r="U81" s="3"/>
      <c r="V81" s="3"/>
      <c r="W81" s="3"/>
      <c r="X81" s="3"/>
      <c r="Y81" s="3"/>
      <c r="Z81" s="3"/>
    </row>
    <row r="82" spans="1:26" ht="12.75">
      <c r="A82" s="5"/>
      <c r="B82" s="284"/>
      <c r="C82" s="187"/>
      <c r="D82" s="177"/>
      <c r="E82" s="188"/>
      <c r="F82" s="189"/>
      <c r="G82" s="177"/>
      <c r="H82" s="177"/>
      <c r="I82" s="190"/>
      <c r="J82" s="186"/>
      <c r="K82" s="3"/>
      <c r="L82" s="3"/>
      <c r="M82" s="3"/>
      <c r="N82" s="3"/>
      <c r="O82" s="3"/>
      <c r="P82" s="3"/>
      <c r="Q82" s="3"/>
      <c r="R82" s="3"/>
      <c r="S82" s="3"/>
      <c r="T82" s="3"/>
      <c r="U82" s="3"/>
      <c r="V82" s="3"/>
      <c r="W82" s="3"/>
      <c r="X82" s="3"/>
      <c r="Y82" s="3"/>
      <c r="Z82" s="3"/>
    </row>
    <row r="83" spans="1:26" ht="12.75">
      <c r="A83" s="5"/>
      <c r="B83" s="297" t="s">
        <v>47</v>
      </c>
      <c r="C83" s="187"/>
      <c r="D83" s="177"/>
      <c r="E83" s="188"/>
      <c r="F83" s="189"/>
      <c r="G83" s="177"/>
      <c r="H83" s="177"/>
      <c r="I83" s="190"/>
      <c r="J83" s="186"/>
      <c r="K83" s="3"/>
      <c r="L83" s="3"/>
      <c r="M83" s="3"/>
      <c r="N83" s="3"/>
      <c r="O83" s="3"/>
      <c r="P83" s="3"/>
      <c r="Q83" s="3"/>
      <c r="R83" s="3"/>
      <c r="S83" s="3"/>
      <c r="T83" s="3"/>
      <c r="U83" s="3"/>
      <c r="V83" s="3"/>
      <c r="W83" s="3"/>
      <c r="X83" s="3"/>
      <c r="Y83" s="3"/>
      <c r="Z83" s="3"/>
    </row>
    <row r="84" spans="1:26" ht="12.75">
      <c r="A84" s="5"/>
      <c r="B84" s="283"/>
      <c r="C84" s="187"/>
      <c r="D84" s="177"/>
      <c r="E84" s="188"/>
      <c r="F84" s="189"/>
      <c r="G84" s="177"/>
      <c r="H84" s="177"/>
      <c r="I84" s="190"/>
      <c r="J84" s="186"/>
      <c r="K84" s="3"/>
      <c r="L84" s="3"/>
      <c r="M84" s="3"/>
      <c r="N84" s="3"/>
      <c r="O84" s="3"/>
      <c r="P84" s="3"/>
      <c r="Q84" s="3"/>
      <c r="R84" s="3"/>
      <c r="S84" s="3"/>
      <c r="T84" s="3"/>
      <c r="U84" s="3"/>
      <c r="V84" s="3"/>
      <c r="W84" s="3"/>
      <c r="X84" s="3"/>
      <c r="Y84" s="3"/>
      <c r="Z84" s="3"/>
    </row>
    <row r="85" spans="1:26" ht="12.75">
      <c r="A85" s="5"/>
      <c r="B85" s="284"/>
      <c r="C85" s="187"/>
      <c r="D85" s="177"/>
      <c r="E85" s="188"/>
      <c r="F85" s="189"/>
      <c r="G85" s="177"/>
      <c r="H85" s="177"/>
      <c r="I85" s="190"/>
      <c r="J85" s="186"/>
      <c r="K85" s="3"/>
      <c r="L85" s="3"/>
      <c r="M85" s="3"/>
      <c r="N85" s="3"/>
      <c r="O85" s="3"/>
      <c r="P85" s="3"/>
      <c r="Q85" s="3"/>
      <c r="R85" s="3"/>
      <c r="S85" s="3"/>
      <c r="T85" s="3"/>
      <c r="U85" s="3"/>
      <c r="V85" s="3"/>
      <c r="W85" s="3"/>
      <c r="X85" s="3"/>
      <c r="Y85" s="3"/>
      <c r="Z85" s="3"/>
    </row>
    <row r="86" spans="1:26" ht="12.75">
      <c r="A86" s="5"/>
      <c r="B86" s="297" t="s">
        <v>1377</v>
      </c>
      <c r="C86" s="187"/>
      <c r="D86" s="177"/>
      <c r="E86" s="188"/>
      <c r="F86" s="189"/>
      <c r="G86" s="177"/>
      <c r="H86" s="177"/>
      <c r="I86" s="190"/>
      <c r="J86" s="186"/>
      <c r="K86" s="3"/>
      <c r="L86" s="3"/>
      <c r="M86" s="3"/>
      <c r="N86" s="3"/>
      <c r="O86" s="3"/>
      <c r="P86" s="3"/>
      <c r="Q86" s="3"/>
      <c r="R86" s="3"/>
      <c r="S86" s="3"/>
      <c r="T86" s="3"/>
      <c r="U86" s="3"/>
      <c r="V86" s="3"/>
      <c r="W86" s="3"/>
      <c r="X86" s="3"/>
      <c r="Y86" s="3"/>
      <c r="Z86" s="3"/>
    </row>
    <row r="87" spans="1:26" ht="12.75">
      <c r="A87" s="5"/>
      <c r="B87" s="283"/>
      <c r="C87" s="187"/>
      <c r="D87" s="177"/>
      <c r="E87" s="188"/>
      <c r="F87" s="189"/>
      <c r="G87" s="177"/>
      <c r="H87" s="177"/>
      <c r="I87" s="190"/>
      <c r="J87" s="186"/>
      <c r="K87" s="3"/>
      <c r="L87" s="3"/>
      <c r="M87" s="3"/>
      <c r="N87" s="3"/>
      <c r="O87" s="3"/>
      <c r="P87" s="3"/>
      <c r="Q87" s="3"/>
      <c r="R87" s="3"/>
      <c r="S87" s="3"/>
      <c r="T87" s="3"/>
      <c r="U87" s="3"/>
      <c r="V87" s="3"/>
      <c r="W87" s="3"/>
      <c r="X87" s="3"/>
      <c r="Y87" s="3"/>
      <c r="Z87" s="3"/>
    </row>
    <row r="88" spans="1:26" ht="12.75">
      <c r="A88" s="5"/>
      <c r="B88" s="284"/>
      <c r="C88" s="187"/>
      <c r="D88" s="177"/>
      <c r="E88" s="188"/>
      <c r="F88" s="189"/>
      <c r="G88" s="177"/>
      <c r="H88" s="177"/>
      <c r="I88" s="190"/>
      <c r="J88" s="186"/>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2.7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2.7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2.7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2.7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sheetData>
  <mergeCells count="37">
    <mergeCell ref="B86:B88"/>
    <mergeCell ref="E57:E58"/>
    <mergeCell ref="F57:F58"/>
    <mergeCell ref="B59:B64"/>
    <mergeCell ref="B65:B68"/>
    <mergeCell ref="B69:B71"/>
    <mergeCell ref="B76:C76"/>
    <mergeCell ref="D76:D77"/>
    <mergeCell ref="H76:H77"/>
    <mergeCell ref="I76:I77"/>
    <mergeCell ref="J76:J77"/>
    <mergeCell ref="B78:B82"/>
    <mergeCell ref="B83:B85"/>
    <mergeCell ref="B57:C57"/>
    <mergeCell ref="D57:D58"/>
    <mergeCell ref="E76:E77"/>
    <mergeCell ref="F76:F77"/>
    <mergeCell ref="G76:G77"/>
    <mergeCell ref="B5:B17"/>
    <mergeCell ref="B18:B48"/>
    <mergeCell ref="B49:B51"/>
    <mergeCell ref="B52:C52"/>
    <mergeCell ref="D52:J52"/>
    <mergeCell ref="G57:G58"/>
    <mergeCell ref="H57:H58"/>
    <mergeCell ref="I57:I58"/>
    <mergeCell ref="J57:J58"/>
    <mergeCell ref="J59:J61"/>
    <mergeCell ref="I3:I4"/>
    <mergeCell ref="J3:J4"/>
    <mergeCell ref="B1:J1"/>
    <mergeCell ref="B3:C3"/>
    <mergeCell ref="D3:D4"/>
    <mergeCell ref="E3:E4"/>
    <mergeCell ref="F3:F4"/>
    <mergeCell ref="G3:G4"/>
    <mergeCell ref="H3:H4"/>
  </mergeCells>
  <phoneticPr fontId="82" type="noConversion"/>
  <conditionalFormatting sqref="K1">
    <cfRule type="colorScale" priority="1">
      <colorScale>
        <cfvo type="min"/>
        <cfvo type="max"/>
        <color rgb="FFFFFFFF"/>
        <color rgb="FF57BB8A"/>
      </colorScale>
    </cfRule>
  </conditionalFormatting>
  <dataValidations count="2">
    <dataValidation type="list" allowBlank="1" showErrorMessage="1" sqref="F5:F51 F59:F71 F78:F88">
      <formula1>"영업준비,초도상담,견적제출,제안 중,입찰,수주,계약완료,실주,DROP"</formula1>
    </dataValidation>
    <dataValidation type="list" allowBlank="1" showErrorMessage="1" sqref="C5:C51 C59:C71 C78:C88">
      <formula1>"김종화,심재홍,함영민,박현후,김종화&amp;함영민,김종화&amp;박현후,김종화&amp;함영민&amp;박현후,함영민&amp;박현후,심재홍&amp;함영민,심재홍&amp;박현후,심재홍&amp;함영민&amp;박현후,김종화&amp;심재홍"</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FF0000"/>
    <outlinePr summaryBelow="0" summaryRight="0"/>
  </sheetPr>
  <dimension ref="A1:AA1005"/>
  <sheetViews>
    <sheetView workbookViewId="0">
      <selection sqref="A1:H1"/>
    </sheetView>
  </sheetViews>
  <sheetFormatPr defaultColWidth="12.5703125" defaultRowHeight="15.75" customHeight="1"/>
  <cols>
    <col min="1" max="1" width="11.85546875" customWidth="1"/>
    <col min="2" max="2" width="12" customWidth="1"/>
    <col min="3" max="3" width="37.5703125" customWidth="1"/>
    <col min="4" max="4" width="21.42578125" customWidth="1"/>
    <col min="5" max="5" width="16" customWidth="1"/>
    <col min="6" max="6" width="23.7109375" customWidth="1"/>
    <col min="7" max="7" width="72.85546875" customWidth="1"/>
    <col min="8" max="8" width="53.140625" customWidth="1"/>
    <col min="9" max="9" width="30.28515625" customWidth="1"/>
  </cols>
  <sheetData>
    <row r="1" spans="1:27" ht="27" customHeight="1">
      <c r="A1" s="304" t="s">
        <v>1734</v>
      </c>
      <c r="B1" s="305"/>
      <c r="C1" s="305"/>
      <c r="D1" s="305"/>
      <c r="E1" s="305"/>
      <c r="F1" s="305"/>
      <c r="G1" s="305"/>
      <c r="H1" s="305"/>
    </row>
    <row r="2" spans="1:27" ht="12.75">
      <c r="A2" s="306"/>
      <c r="B2" s="305"/>
      <c r="C2" s="307"/>
      <c r="D2" s="305"/>
      <c r="E2" s="305"/>
      <c r="F2" s="305"/>
      <c r="G2" s="305"/>
      <c r="H2" s="305"/>
      <c r="I2" s="3"/>
      <c r="J2" s="3"/>
      <c r="K2" s="3"/>
      <c r="L2" s="3"/>
      <c r="M2" s="3"/>
      <c r="N2" s="3"/>
      <c r="O2" s="3"/>
      <c r="P2" s="3"/>
      <c r="Q2" s="3"/>
      <c r="R2" s="3"/>
      <c r="S2" s="3"/>
      <c r="T2" s="3"/>
      <c r="U2" s="3"/>
      <c r="V2" s="3"/>
      <c r="W2" s="3"/>
      <c r="X2" s="3"/>
      <c r="Y2" s="3"/>
      <c r="Z2" s="3"/>
      <c r="AA2" s="3"/>
    </row>
    <row r="3" spans="1:27" ht="12.75">
      <c r="A3" s="118" t="s">
        <v>1735</v>
      </c>
      <c r="B3" s="118" t="s">
        <v>1358</v>
      </c>
      <c r="C3" s="118" t="s">
        <v>1736</v>
      </c>
      <c r="D3" s="118" t="s">
        <v>1737</v>
      </c>
      <c r="E3" s="118" t="s">
        <v>1738</v>
      </c>
      <c r="F3" s="118" t="s">
        <v>1739</v>
      </c>
      <c r="G3" s="118" t="s">
        <v>1740</v>
      </c>
      <c r="H3" s="118" t="s">
        <v>14</v>
      </c>
    </row>
    <row r="4" spans="1:27" ht="12.75">
      <c r="A4" s="112">
        <v>1</v>
      </c>
      <c r="B4" s="112" t="s">
        <v>1741</v>
      </c>
      <c r="C4" s="249" t="s">
        <v>1742</v>
      </c>
      <c r="D4" s="250" t="s">
        <v>1743</v>
      </c>
      <c r="E4" s="249" t="s">
        <v>1744</v>
      </c>
      <c r="F4" s="249" t="s">
        <v>99</v>
      </c>
      <c r="G4" s="251" t="s">
        <v>1745</v>
      </c>
      <c r="H4" s="252" t="s">
        <v>1746</v>
      </c>
    </row>
    <row r="5" spans="1:27" ht="12.75">
      <c r="A5" s="112">
        <v>2</v>
      </c>
      <c r="B5" s="112" t="s">
        <v>1741</v>
      </c>
      <c r="C5" s="112" t="s">
        <v>1747</v>
      </c>
      <c r="D5" s="112" t="s">
        <v>1748</v>
      </c>
      <c r="E5" s="112" t="s">
        <v>1744</v>
      </c>
      <c r="F5" s="112" t="s">
        <v>99</v>
      </c>
      <c r="G5" s="253" t="s">
        <v>1749</v>
      </c>
      <c r="H5" s="254" t="s">
        <v>1750</v>
      </c>
    </row>
    <row r="6" spans="1:27" ht="12.75">
      <c r="A6" s="112">
        <v>3</v>
      </c>
      <c r="B6" s="112" t="s">
        <v>1741</v>
      </c>
      <c r="C6" s="112" t="s">
        <v>1751</v>
      </c>
      <c r="D6" s="112" t="s">
        <v>1752</v>
      </c>
      <c r="E6" s="112" t="s">
        <v>1744</v>
      </c>
      <c r="F6" s="112" t="s">
        <v>99</v>
      </c>
      <c r="G6" s="253" t="s">
        <v>1753</v>
      </c>
      <c r="H6" s="254" t="s">
        <v>1754</v>
      </c>
    </row>
    <row r="7" spans="1:27" ht="16.5" customHeight="1">
      <c r="A7" s="112">
        <v>4</v>
      </c>
      <c r="B7" s="112" t="s">
        <v>1741</v>
      </c>
      <c r="C7" s="255" t="s">
        <v>1755</v>
      </c>
      <c r="D7" s="112" t="s">
        <v>1752</v>
      </c>
      <c r="E7" s="112" t="s">
        <v>1756</v>
      </c>
      <c r="F7" s="112" t="s">
        <v>99</v>
      </c>
      <c r="G7" s="253" t="s">
        <v>1757</v>
      </c>
      <c r="H7" s="254" t="s">
        <v>1758</v>
      </c>
    </row>
    <row r="8" spans="1:27" ht="12.75">
      <c r="A8" s="112">
        <v>5</v>
      </c>
      <c r="B8" s="112" t="s">
        <v>1741</v>
      </c>
      <c r="C8" s="112" t="s">
        <v>1759</v>
      </c>
      <c r="D8" s="112" t="s">
        <v>1760</v>
      </c>
      <c r="E8" s="112" t="s">
        <v>1761</v>
      </c>
      <c r="F8" s="112" t="s">
        <v>99</v>
      </c>
      <c r="G8" s="253" t="s">
        <v>1757</v>
      </c>
      <c r="H8" s="254" t="s">
        <v>1762</v>
      </c>
    </row>
    <row r="9" spans="1:27" ht="272.25" customHeight="1">
      <c r="A9" s="112">
        <v>6</v>
      </c>
      <c r="B9" s="112" t="s">
        <v>1763</v>
      </c>
      <c r="C9" s="112" t="s">
        <v>1764</v>
      </c>
      <c r="D9" s="112" t="s">
        <v>1765</v>
      </c>
      <c r="E9" s="112" t="s">
        <v>1766</v>
      </c>
      <c r="F9" s="256" t="s">
        <v>1767</v>
      </c>
      <c r="G9" s="4"/>
      <c r="H9" s="254" t="s">
        <v>1768</v>
      </c>
    </row>
    <row r="10" spans="1:27" ht="409.6" customHeight="1">
      <c r="A10" s="112">
        <v>7</v>
      </c>
      <c r="B10" s="112" t="s">
        <v>1763</v>
      </c>
      <c r="C10" s="112" t="s">
        <v>1769</v>
      </c>
      <c r="D10" s="257" t="s">
        <v>1770</v>
      </c>
      <c r="E10" s="112" t="s">
        <v>1766</v>
      </c>
      <c r="F10" s="112" t="s">
        <v>99</v>
      </c>
      <c r="G10" s="4"/>
      <c r="H10" s="254" t="s">
        <v>1771</v>
      </c>
      <c r="I10" s="3"/>
      <c r="J10" s="3"/>
      <c r="K10" s="3"/>
      <c r="L10" s="3"/>
      <c r="M10" s="3"/>
      <c r="N10" s="3"/>
      <c r="O10" s="3"/>
      <c r="P10" s="3"/>
      <c r="Q10" s="3"/>
      <c r="R10" s="3"/>
      <c r="S10" s="3"/>
      <c r="T10" s="3"/>
      <c r="U10" s="3"/>
      <c r="V10" s="3"/>
      <c r="W10" s="3"/>
      <c r="X10" s="3"/>
      <c r="Y10" s="3"/>
      <c r="Z10" s="3"/>
      <c r="AA10" s="3"/>
    </row>
    <row r="11" spans="1:27" ht="409.6" customHeight="1">
      <c r="A11" s="112">
        <v>8</v>
      </c>
      <c r="B11" s="112" t="s">
        <v>1763</v>
      </c>
      <c r="C11" s="112" t="s">
        <v>1772</v>
      </c>
      <c r="D11" s="257" t="s">
        <v>1773</v>
      </c>
      <c r="E11" s="112" t="s">
        <v>1766</v>
      </c>
      <c r="F11" s="112" t="s">
        <v>99</v>
      </c>
      <c r="G11" s="4"/>
      <c r="H11" s="254" t="s">
        <v>1774</v>
      </c>
      <c r="I11" s="3"/>
      <c r="J11" s="3"/>
      <c r="K11" s="3"/>
      <c r="L11" s="3"/>
      <c r="M11" s="3"/>
      <c r="N11" s="3"/>
      <c r="O11" s="3"/>
      <c r="P11" s="3"/>
      <c r="Q11" s="3"/>
      <c r="R11" s="3"/>
      <c r="S11" s="3"/>
      <c r="T11" s="3"/>
      <c r="U11" s="3"/>
      <c r="V11" s="3"/>
      <c r="W11" s="3"/>
      <c r="X11" s="3"/>
      <c r="Y11" s="3"/>
      <c r="Z11" s="3"/>
      <c r="AA11" s="3"/>
    </row>
    <row r="12" spans="1:27" ht="409.6" customHeight="1">
      <c r="A12" s="112">
        <v>9</v>
      </c>
      <c r="B12" s="112" t="s">
        <v>1763</v>
      </c>
      <c r="C12" s="112" t="s">
        <v>1775</v>
      </c>
      <c r="D12" s="257" t="s">
        <v>1773</v>
      </c>
      <c r="E12" s="112" t="s">
        <v>1766</v>
      </c>
      <c r="F12" s="112" t="s">
        <v>99</v>
      </c>
      <c r="G12" s="4"/>
      <c r="H12" s="254" t="s">
        <v>1776</v>
      </c>
      <c r="I12" s="3"/>
      <c r="J12" s="3"/>
      <c r="K12" s="3"/>
      <c r="L12" s="3"/>
      <c r="M12" s="3"/>
      <c r="N12" s="3"/>
      <c r="O12" s="3"/>
      <c r="P12" s="3"/>
      <c r="Q12" s="3"/>
      <c r="R12" s="3"/>
      <c r="S12" s="3"/>
      <c r="T12" s="3"/>
      <c r="U12" s="3"/>
      <c r="V12" s="3"/>
      <c r="W12" s="3"/>
      <c r="X12" s="3"/>
      <c r="Y12" s="3"/>
      <c r="Z12" s="3"/>
      <c r="AA12" s="3"/>
    </row>
    <row r="13" spans="1:27" ht="38.25">
      <c r="A13" s="112">
        <v>10</v>
      </c>
      <c r="B13" s="112" t="s">
        <v>1777</v>
      </c>
      <c r="C13" s="258" t="s">
        <v>1778</v>
      </c>
      <c r="D13" s="257" t="s">
        <v>1779</v>
      </c>
      <c r="E13" s="112" t="s">
        <v>1780</v>
      </c>
      <c r="F13" s="112" t="s">
        <v>99</v>
      </c>
      <c r="G13" s="4"/>
      <c r="H13" s="259" t="s">
        <v>1781</v>
      </c>
      <c r="I13" s="3"/>
      <c r="J13" s="3"/>
      <c r="K13" s="3"/>
      <c r="L13" s="3"/>
      <c r="M13" s="3"/>
      <c r="N13" s="3"/>
      <c r="O13" s="3"/>
      <c r="P13" s="3"/>
      <c r="Q13" s="3"/>
      <c r="R13" s="3"/>
      <c r="S13" s="3"/>
      <c r="T13" s="3"/>
      <c r="U13" s="3"/>
      <c r="V13" s="3"/>
      <c r="W13" s="3"/>
      <c r="X13" s="3"/>
      <c r="Y13" s="3"/>
      <c r="Z13" s="3"/>
      <c r="AA13" s="3"/>
    </row>
    <row r="14" spans="1:27" ht="409.6" customHeight="1">
      <c r="A14" s="112">
        <v>11</v>
      </c>
      <c r="B14" s="112" t="s">
        <v>1777</v>
      </c>
      <c r="C14" s="112" t="s">
        <v>1782</v>
      </c>
      <c r="D14" s="257" t="s">
        <v>1770</v>
      </c>
      <c r="E14" s="112" t="s">
        <v>1783</v>
      </c>
      <c r="F14" s="112" t="s">
        <v>1784</v>
      </c>
      <c r="G14" s="4"/>
      <c r="H14" s="254" t="s">
        <v>1785</v>
      </c>
      <c r="I14" s="3"/>
      <c r="J14" s="3"/>
      <c r="K14" s="3"/>
      <c r="L14" s="3"/>
      <c r="M14" s="3"/>
      <c r="N14" s="3"/>
      <c r="O14" s="3"/>
      <c r="P14" s="3"/>
      <c r="Q14" s="3"/>
      <c r="R14" s="3"/>
      <c r="S14" s="3"/>
      <c r="T14" s="3"/>
      <c r="U14" s="3"/>
      <c r="V14" s="3"/>
      <c r="W14" s="3"/>
      <c r="X14" s="3"/>
      <c r="Y14" s="3"/>
      <c r="Z14" s="3"/>
      <c r="AA14" s="3"/>
    </row>
    <row r="15" spans="1:27" ht="409.6" customHeight="1">
      <c r="A15" s="112">
        <v>12</v>
      </c>
      <c r="B15" s="112" t="s">
        <v>1777</v>
      </c>
      <c r="C15" s="112" t="s">
        <v>1786</v>
      </c>
      <c r="D15" s="257" t="s">
        <v>1787</v>
      </c>
      <c r="E15" s="112" t="s">
        <v>1783</v>
      </c>
      <c r="F15" s="112" t="s">
        <v>99</v>
      </c>
      <c r="G15" s="4"/>
      <c r="H15" s="254" t="s">
        <v>1788</v>
      </c>
      <c r="I15" s="4"/>
      <c r="J15" s="4"/>
      <c r="K15" s="4"/>
      <c r="L15" s="4"/>
      <c r="M15" s="4"/>
      <c r="N15" s="4"/>
      <c r="O15" s="4"/>
      <c r="P15" s="4"/>
      <c r="Q15" s="4"/>
      <c r="R15" s="4"/>
      <c r="S15" s="4"/>
      <c r="T15" s="4"/>
      <c r="U15" s="4"/>
      <c r="V15" s="4"/>
      <c r="W15" s="4"/>
      <c r="X15" s="4"/>
      <c r="Y15" s="4"/>
      <c r="Z15" s="4"/>
      <c r="AA15" s="4"/>
    </row>
    <row r="16" spans="1:27" ht="409.6" customHeight="1">
      <c r="A16" s="112">
        <v>13</v>
      </c>
      <c r="B16" s="112" t="s">
        <v>1777</v>
      </c>
      <c r="C16" s="112" t="s">
        <v>1789</v>
      </c>
      <c r="D16" s="257" t="s">
        <v>1770</v>
      </c>
      <c r="E16" s="112" t="s">
        <v>1783</v>
      </c>
      <c r="F16" s="112" t="s">
        <v>99</v>
      </c>
      <c r="G16" s="4"/>
      <c r="H16" s="254" t="s">
        <v>1785</v>
      </c>
      <c r="I16" s="4"/>
      <c r="J16" s="4"/>
      <c r="K16" s="4"/>
      <c r="L16" s="4"/>
      <c r="M16" s="4"/>
      <c r="N16" s="4"/>
      <c r="O16" s="4"/>
      <c r="P16" s="4"/>
      <c r="Q16" s="4"/>
      <c r="R16" s="4"/>
      <c r="S16" s="4"/>
      <c r="T16" s="4"/>
      <c r="U16" s="4"/>
      <c r="V16" s="4"/>
      <c r="W16" s="4"/>
      <c r="X16" s="4"/>
      <c r="Y16" s="4"/>
      <c r="Z16" s="4"/>
      <c r="AA16" s="4"/>
    </row>
    <row r="17" spans="1:27" ht="39.75" customHeight="1">
      <c r="A17" s="112">
        <v>14</v>
      </c>
      <c r="B17" s="112" t="s">
        <v>1777</v>
      </c>
      <c r="C17" s="112" t="s">
        <v>1790</v>
      </c>
      <c r="D17" s="257" t="s">
        <v>1791</v>
      </c>
      <c r="E17" s="112" t="s">
        <v>1792</v>
      </c>
      <c r="F17" s="112" t="s">
        <v>99</v>
      </c>
      <c r="G17" s="4"/>
      <c r="H17" s="254" t="s">
        <v>1793</v>
      </c>
      <c r="I17" s="4"/>
      <c r="J17" s="4"/>
      <c r="K17" s="4"/>
      <c r="L17" s="4"/>
      <c r="M17" s="4"/>
      <c r="N17" s="4"/>
      <c r="O17" s="4"/>
      <c r="P17" s="4"/>
      <c r="Q17" s="4"/>
      <c r="R17" s="4"/>
      <c r="S17" s="4"/>
      <c r="T17" s="4"/>
      <c r="U17" s="4"/>
      <c r="V17" s="4"/>
      <c r="W17" s="4"/>
      <c r="X17" s="4"/>
      <c r="Y17" s="4"/>
      <c r="Z17" s="4"/>
      <c r="AA17" s="4"/>
    </row>
    <row r="18" spans="1:27" ht="12.75">
      <c r="A18" s="114"/>
    </row>
    <row r="19" spans="1:27" ht="12.75">
      <c r="A19" s="114"/>
    </row>
    <row r="20" spans="1:27" ht="12.75">
      <c r="A20" s="114"/>
    </row>
    <row r="21" spans="1:27" ht="12.75">
      <c r="A21" s="114"/>
    </row>
    <row r="22" spans="1:27" ht="12.75">
      <c r="A22" s="114"/>
    </row>
    <row r="23" spans="1:27" ht="12.75">
      <c r="A23" s="114"/>
    </row>
    <row r="24" spans="1:27" ht="12.75">
      <c r="A24" s="114"/>
    </row>
    <row r="25" spans="1:27" ht="12.75">
      <c r="A25" s="114"/>
    </row>
    <row r="26" spans="1:27" ht="12.75">
      <c r="A26" s="114"/>
    </row>
    <row r="27" spans="1:27" ht="12.75">
      <c r="A27" s="114"/>
    </row>
    <row r="28" spans="1:27" ht="12.75">
      <c r="A28" s="114"/>
    </row>
    <row r="29" spans="1:27" ht="12.75">
      <c r="A29" s="114"/>
    </row>
    <row r="30" spans="1:27" ht="12.75">
      <c r="A30" s="114"/>
    </row>
    <row r="31" spans="1:27" ht="12.75">
      <c r="A31" s="114"/>
    </row>
    <row r="32" spans="1:27" ht="12.75">
      <c r="A32" s="114"/>
    </row>
    <row r="33" spans="1:1" ht="12.75">
      <c r="A33" s="114"/>
    </row>
    <row r="34" spans="1:1" ht="12.75">
      <c r="A34" s="114"/>
    </row>
    <row r="35" spans="1:1" ht="12.75">
      <c r="A35" s="114"/>
    </row>
    <row r="36" spans="1:1" ht="12.75">
      <c r="A36" s="114"/>
    </row>
    <row r="37" spans="1:1" ht="12.75">
      <c r="A37" s="114"/>
    </row>
    <row r="38" spans="1:1" ht="12.75">
      <c r="A38" s="114"/>
    </row>
    <row r="39" spans="1:1" ht="12.75">
      <c r="A39" s="114"/>
    </row>
    <row r="40" spans="1:1" ht="12.75">
      <c r="A40" s="114"/>
    </row>
    <row r="41" spans="1:1" ht="12.75">
      <c r="A41" s="114"/>
    </row>
    <row r="42" spans="1:1" ht="12.75">
      <c r="A42" s="114"/>
    </row>
    <row r="43" spans="1:1" ht="12.75">
      <c r="A43" s="114"/>
    </row>
    <row r="44" spans="1:1" ht="12.75">
      <c r="A44" s="114"/>
    </row>
    <row r="45" spans="1:1" ht="12.75">
      <c r="A45" s="114"/>
    </row>
    <row r="46" spans="1:1" ht="12.75">
      <c r="A46" s="114"/>
    </row>
    <row r="47" spans="1:1" ht="12.75">
      <c r="A47" s="114"/>
    </row>
    <row r="48" spans="1:1" ht="12.75">
      <c r="A48" s="114"/>
    </row>
    <row r="49" spans="1:1" ht="12.75">
      <c r="A49" s="114"/>
    </row>
    <row r="50" spans="1:1" ht="12.75">
      <c r="A50" s="114"/>
    </row>
    <row r="51" spans="1:1" ht="12.75">
      <c r="A51" s="114"/>
    </row>
    <row r="52" spans="1:1" ht="12.75">
      <c r="A52" s="114"/>
    </row>
    <row r="53" spans="1:1" ht="12.75">
      <c r="A53" s="114"/>
    </row>
    <row r="54" spans="1:1" ht="12.75">
      <c r="A54" s="114"/>
    </row>
    <row r="55" spans="1:1" ht="12.75">
      <c r="A55" s="114"/>
    </row>
    <row r="56" spans="1:1" ht="12.75">
      <c r="A56" s="114"/>
    </row>
    <row r="57" spans="1:1" ht="12.75">
      <c r="A57" s="114"/>
    </row>
    <row r="58" spans="1:1" ht="12.75">
      <c r="A58" s="114"/>
    </row>
    <row r="59" spans="1:1" ht="12.75">
      <c r="A59" s="114"/>
    </row>
    <row r="60" spans="1:1" ht="12.75">
      <c r="A60" s="114"/>
    </row>
    <row r="61" spans="1:1" ht="12.75">
      <c r="A61" s="114"/>
    </row>
    <row r="62" spans="1:1" ht="12.75">
      <c r="A62" s="114"/>
    </row>
    <row r="63" spans="1:1" ht="12.75">
      <c r="A63" s="114"/>
    </row>
    <row r="64" spans="1:1" ht="12.75">
      <c r="A64" s="114"/>
    </row>
    <row r="65" spans="1:1" ht="12.75">
      <c r="A65" s="114"/>
    </row>
    <row r="66" spans="1:1" ht="12.75">
      <c r="A66" s="114"/>
    </row>
    <row r="67" spans="1:1" ht="12.75">
      <c r="A67" s="114"/>
    </row>
    <row r="68" spans="1:1" ht="12.75">
      <c r="A68" s="114"/>
    </row>
    <row r="69" spans="1:1" ht="12.75">
      <c r="A69" s="114"/>
    </row>
    <row r="70" spans="1:1" ht="12.75">
      <c r="A70" s="114"/>
    </row>
    <row r="71" spans="1:1" ht="12.75">
      <c r="A71" s="114"/>
    </row>
    <row r="72" spans="1:1" ht="12.75">
      <c r="A72" s="114"/>
    </row>
    <row r="73" spans="1:1" ht="12.75">
      <c r="A73" s="114"/>
    </row>
    <row r="74" spans="1:1" ht="12.75">
      <c r="A74" s="114"/>
    </row>
    <row r="75" spans="1:1" ht="12.75">
      <c r="A75" s="114"/>
    </row>
    <row r="76" spans="1:1" ht="12.75">
      <c r="A76" s="114"/>
    </row>
    <row r="77" spans="1:1" ht="12.75">
      <c r="A77" s="114"/>
    </row>
    <row r="78" spans="1:1" ht="12.75">
      <c r="A78" s="114"/>
    </row>
    <row r="79" spans="1:1" ht="12.75">
      <c r="A79" s="114"/>
    </row>
    <row r="80" spans="1:1" ht="12.75">
      <c r="A80" s="114"/>
    </row>
    <row r="81" spans="1:1" ht="12.75">
      <c r="A81" s="114"/>
    </row>
    <row r="82" spans="1:1" ht="12.75">
      <c r="A82" s="114"/>
    </row>
    <row r="83" spans="1:1" ht="12.75">
      <c r="A83" s="114"/>
    </row>
    <row r="84" spans="1:1" ht="12.75">
      <c r="A84" s="114"/>
    </row>
    <row r="85" spans="1:1" ht="12.75">
      <c r="A85" s="114"/>
    </row>
    <row r="86" spans="1:1" ht="12.75">
      <c r="A86" s="114"/>
    </row>
    <row r="87" spans="1:1" ht="12.75">
      <c r="A87" s="114"/>
    </row>
    <row r="88" spans="1:1" ht="12.75">
      <c r="A88" s="114"/>
    </row>
    <row r="89" spans="1:1" ht="12.75">
      <c r="A89" s="114"/>
    </row>
    <row r="90" spans="1:1" ht="12.75">
      <c r="A90" s="114"/>
    </row>
    <row r="91" spans="1:1" ht="12.75">
      <c r="A91" s="114"/>
    </row>
    <row r="92" spans="1:1" ht="12.75">
      <c r="A92" s="114"/>
    </row>
    <row r="93" spans="1:1" ht="12.75">
      <c r="A93" s="114"/>
    </row>
    <row r="94" spans="1:1" ht="12.75">
      <c r="A94" s="114"/>
    </row>
    <row r="95" spans="1:1" ht="12.75">
      <c r="A95" s="114"/>
    </row>
    <row r="96" spans="1:1" ht="12.75">
      <c r="A96" s="114"/>
    </row>
    <row r="97" spans="1:1" ht="12.75">
      <c r="A97" s="114"/>
    </row>
    <row r="98" spans="1:1" ht="12.75">
      <c r="A98" s="114"/>
    </row>
    <row r="99" spans="1:1" ht="12.75">
      <c r="A99" s="114"/>
    </row>
    <row r="100" spans="1:1" ht="12.75">
      <c r="A100" s="114"/>
    </row>
    <row r="101" spans="1:1" ht="12.75">
      <c r="A101" s="114"/>
    </row>
    <row r="102" spans="1:1" ht="12.75">
      <c r="A102" s="114"/>
    </row>
    <row r="103" spans="1:1" ht="12.75">
      <c r="A103" s="114"/>
    </row>
    <row r="104" spans="1:1" ht="12.75">
      <c r="A104" s="114"/>
    </row>
    <row r="105" spans="1:1" ht="12.75">
      <c r="A105" s="114"/>
    </row>
    <row r="106" spans="1:1" ht="12.75">
      <c r="A106" s="114"/>
    </row>
    <row r="107" spans="1:1" ht="12.75">
      <c r="A107" s="114"/>
    </row>
    <row r="108" spans="1:1" ht="12.75">
      <c r="A108" s="114"/>
    </row>
    <row r="109" spans="1:1" ht="12.75">
      <c r="A109" s="114"/>
    </row>
    <row r="110" spans="1:1" ht="12.75">
      <c r="A110" s="114"/>
    </row>
    <row r="111" spans="1:1" ht="12.75">
      <c r="A111" s="114"/>
    </row>
    <row r="112" spans="1:1" ht="12.75">
      <c r="A112" s="114"/>
    </row>
    <row r="113" spans="1:1" ht="12.75">
      <c r="A113" s="114"/>
    </row>
    <row r="114" spans="1:1" ht="12.75">
      <c r="A114" s="114"/>
    </row>
    <row r="115" spans="1:1" ht="12.75">
      <c r="A115" s="114"/>
    </row>
    <row r="116" spans="1:1" ht="12.75">
      <c r="A116" s="114"/>
    </row>
    <row r="117" spans="1:1" ht="12.75">
      <c r="A117" s="114"/>
    </row>
    <row r="118" spans="1:1" ht="12.75">
      <c r="A118" s="114"/>
    </row>
    <row r="119" spans="1:1" ht="12.75">
      <c r="A119" s="114"/>
    </row>
    <row r="120" spans="1:1" ht="12.75">
      <c r="A120" s="114"/>
    </row>
    <row r="121" spans="1:1" ht="12.75">
      <c r="A121" s="114"/>
    </row>
    <row r="122" spans="1:1" ht="12.75">
      <c r="A122" s="114"/>
    </row>
    <row r="123" spans="1:1" ht="12.75">
      <c r="A123" s="114"/>
    </row>
    <row r="124" spans="1:1" ht="12.75">
      <c r="A124" s="114"/>
    </row>
    <row r="125" spans="1:1" ht="12.75">
      <c r="A125" s="114"/>
    </row>
    <row r="126" spans="1:1" ht="12.75">
      <c r="A126" s="114"/>
    </row>
    <row r="127" spans="1:1" ht="12.75">
      <c r="A127" s="114"/>
    </row>
    <row r="128" spans="1:1" ht="12.75">
      <c r="A128" s="114"/>
    </row>
    <row r="129" spans="1:1" ht="12.75">
      <c r="A129" s="114"/>
    </row>
    <row r="130" spans="1:1" ht="12.75">
      <c r="A130" s="114"/>
    </row>
    <row r="131" spans="1:1" ht="12.75">
      <c r="A131" s="114"/>
    </row>
    <row r="132" spans="1:1" ht="12.75">
      <c r="A132" s="114"/>
    </row>
    <row r="133" spans="1:1" ht="12.75">
      <c r="A133" s="114"/>
    </row>
    <row r="134" spans="1:1" ht="12.75">
      <c r="A134" s="114"/>
    </row>
    <row r="135" spans="1:1" ht="12.75">
      <c r="A135" s="114"/>
    </row>
    <row r="136" spans="1:1" ht="12.75">
      <c r="A136" s="114"/>
    </row>
    <row r="137" spans="1:1" ht="12.75">
      <c r="A137" s="114"/>
    </row>
    <row r="138" spans="1:1" ht="12.75">
      <c r="A138" s="114"/>
    </row>
    <row r="139" spans="1:1" ht="12.75">
      <c r="A139" s="114"/>
    </row>
    <row r="140" spans="1:1" ht="12.75">
      <c r="A140" s="114"/>
    </row>
    <row r="141" spans="1:1" ht="12.75">
      <c r="A141" s="114"/>
    </row>
    <row r="142" spans="1:1" ht="12.75">
      <c r="A142" s="114"/>
    </row>
    <row r="143" spans="1:1" ht="12.75">
      <c r="A143" s="114"/>
    </row>
    <row r="144" spans="1:1" ht="12.75">
      <c r="A144" s="114"/>
    </row>
    <row r="145" spans="1:1" ht="12.75">
      <c r="A145" s="114"/>
    </row>
    <row r="146" spans="1:1" ht="12.75">
      <c r="A146" s="114"/>
    </row>
    <row r="147" spans="1:1" ht="12.75">
      <c r="A147" s="114"/>
    </row>
    <row r="148" spans="1:1" ht="12.75">
      <c r="A148" s="114"/>
    </row>
    <row r="149" spans="1:1" ht="12.75">
      <c r="A149" s="114"/>
    </row>
    <row r="150" spans="1:1" ht="12.75">
      <c r="A150" s="114"/>
    </row>
    <row r="151" spans="1:1" ht="12.75">
      <c r="A151" s="114"/>
    </row>
    <row r="152" spans="1:1" ht="12.75">
      <c r="A152" s="114"/>
    </row>
    <row r="153" spans="1:1" ht="12.75">
      <c r="A153" s="114"/>
    </row>
    <row r="154" spans="1:1" ht="12.75">
      <c r="A154" s="114"/>
    </row>
    <row r="155" spans="1:1" ht="12.75">
      <c r="A155" s="114"/>
    </row>
    <row r="156" spans="1:1" ht="12.75">
      <c r="A156" s="114"/>
    </row>
    <row r="157" spans="1:1" ht="12.75">
      <c r="A157" s="114"/>
    </row>
    <row r="158" spans="1:1" ht="12.75">
      <c r="A158" s="114"/>
    </row>
    <row r="159" spans="1:1" ht="12.75">
      <c r="A159" s="114"/>
    </row>
    <row r="160" spans="1:1" ht="12.75">
      <c r="A160" s="114"/>
    </row>
    <row r="161" spans="1:1" ht="12.75">
      <c r="A161" s="114"/>
    </row>
    <row r="162" spans="1:1" ht="12.75">
      <c r="A162" s="114"/>
    </row>
    <row r="163" spans="1:1" ht="12.75">
      <c r="A163" s="114"/>
    </row>
    <row r="164" spans="1:1" ht="12.75">
      <c r="A164" s="114"/>
    </row>
    <row r="165" spans="1:1" ht="12.75">
      <c r="A165" s="114"/>
    </row>
    <row r="166" spans="1:1" ht="12.75">
      <c r="A166" s="114"/>
    </row>
    <row r="167" spans="1:1" ht="12.75">
      <c r="A167" s="114"/>
    </row>
    <row r="168" spans="1:1" ht="12.75">
      <c r="A168" s="114"/>
    </row>
    <row r="169" spans="1:1" ht="12.75">
      <c r="A169" s="114"/>
    </row>
    <row r="170" spans="1:1" ht="12.75">
      <c r="A170" s="114"/>
    </row>
    <row r="171" spans="1:1" ht="12.75">
      <c r="A171" s="114"/>
    </row>
    <row r="172" spans="1:1" ht="12.75">
      <c r="A172" s="114"/>
    </row>
    <row r="173" spans="1:1" ht="12.75">
      <c r="A173" s="114"/>
    </row>
    <row r="174" spans="1:1" ht="12.75">
      <c r="A174" s="114"/>
    </row>
    <row r="175" spans="1:1" ht="12.75">
      <c r="A175" s="114"/>
    </row>
    <row r="176" spans="1:1" ht="12.75">
      <c r="A176" s="114"/>
    </row>
    <row r="177" spans="1:1" ht="12.75">
      <c r="A177" s="114"/>
    </row>
    <row r="178" spans="1:1" ht="12.75">
      <c r="A178" s="114"/>
    </row>
    <row r="179" spans="1:1" ht="12.75">
      <c r="A179" s="114"/>
    </row>
    <row r="180" spans="1:1" ht="12.75">
      <c r="A180" s="114"/>
    </row>
    <row r="181" spans="1:1" ht="12.75">
      <c r="A181" s="114"/>
    </row>
    <row r="182" spans="1:1" ht="12.75">
      <c r="A182" s="114"/>
    </row>
    <row r="183" spans="1:1" ht="12.75">
      <c r="A183" s="114"/>
    </row>
    <row r="184" spans="1:1" ht="12.75">
      <c r="A184" s="114"/>
    </row>
    <row r="185" spans="1:1" ht="12.75">
      <c r="A185" s="114"/>
    </row>
    <row r="186" spans="1:1" ht="12.75">
      <c r="A186" s="114"/>
    </row>
    <row r="187" spans="1:1" ht="12.75">
      <c r="A187" s="114"/>
    </row>
    <row r="188" spans="1:1" ht="12.75">
      <c r="A188" s="114"/>
    </row>
    <row r="189" spans="1:1" ht="12.75">
      <c r="A189" s="114"/>
    </row>
    <row r="190" spans="1:1" ht="12.75">
      <c r="A190" s="114"/>
    </row>
    <row r="191" spans="1:1" ht="12.75">
      <c r="A191" s="114"/>
    </row>
    <row r="192" spans="1:1" ht="12.75">
      <c r="A192" s="114"/>
    </row>
    <row r="193" spans="1:1" ht="12.75">
      <c r="A193" s="114"/>
    </row>
    <row r="194" spans="1:1" ht="12.75">
      <c r="A194" s="114"/>
    </row>
    <row r="195" spans="1:1" ht="12.75">
      <c r="A195" s="114"/>
    </row>
    <row r="196" spans="1:1" ht="12.75">
      <c r="A196" s="114"/>
    </row>
    <row r="197" spans="1:1" ht="12.75">
      <c r="A197" s="114"/>
    </row>
    <row r="198" spans="1:1" ht="12.75">
      <c r="A198" s="114"/>
    </row>
    <row r="199" spans="1:1" ht="12.75">
      <c r="A199" s="114"/>
    </row>
    <row r="200" spans="1:1" ht="12.75">
      <c r="A200" s="114"/>
    </row>
    <row r="201" spans="1:1" ht="12.75">
      <c r="A201" s="114"/>
    </row>
    <row r="202" spans="1:1" ht="12.75">
      <c r="A202" s="114"/>
    </row>
    <row r="203" spans="1:1" ht="12.75">
      <c r="A203" s="114"/>
    </row>
    <row r="204" spans="1:1" ht="12.75">
      <c r="A204" s="114"/>
    </row>
    <row r="205" spans="1:1" ht="12.75">
      <c r="A205" s="114"/>
    </row>
    <row r="206" spans="1:1" ht="12.75">
      <c r="A206" s="114"/>
    </row>
    <row r="207" spans="1:1" ht="12.75">
      <c r="A207" s="114"/>
    </row>
    <row r="208" spans="1:1" ht="12.75">
      <c r="A208" s="114"/>
    </row>
    <row r="209" spans="1:1" ht="12.75">
      <c r="A209" s="114"/>
    </row>
    <row r="210" spans="1:1" ht="12.75">
      <c r="A210" s="114"/>
    </row>
    <row r="211" spans="1:1" ht="12.75">
      <c r="A211" s="114"/>
    </row>
    <row r="212" spans="1:1" ht="12.75">
      <c r="A212" s="114"/>
    </row>
    <row r="213" spans="1:1" ht="12.75">
      <c r="A213" s="114"/>
    </row>
    <row r="214" spans="1:1" ht="12.75">
      <c r="A214" s="114"/>
    </row>
    <row r="215" spans="1:1" ht="12.75">
      <c r="A215" s="114"/>
    </row>
    <row r="216" spans="1:1" ht="12.75">
      <c r="A216" s="114"/>
    </row>
    <row r="217" spans="1:1" ht="12.75">
      <c r="A217" s="114"/>
    </row>
    <row r="218" spans="1:1" ht="12.75">
      <c r="A218" s="114"/>
    </row>
    <row r="219" spans="1:1" ht="12.75">
      <c r="A219" s="114"/>
    </row>
    <row r="220" spans="1:1" ht="12.75">
      <c r="A220" s="114"/>
    </row>
    <row r="221" spans="1:1" ht="12.75">
      <c r="A221" s="114"/>
    </row>
    <row r="222" spans="1:1" ht="12.75">
      <c r="A222" s="114"/>
    </row>
    <row r="223" spans="1:1" ht="12.75">
      <c r="A223" s="114"/>
    </row>
    <row r="224" spans="1:1" ht="12.75">
      <c r="A224" s="114"/>
    </row>
    <row r="225" spans="1:1" ht="12.75">
      <c r="A225" s="114"/>
    </row>
    <row r="226" spans="1:1" ht="12.75">
      <c r="A226" s="114"/>
    </row>
    <row r="227" spans="1:1" ht="12.75">
      <c r="A227" s="114"/>
    </row>
    <row r="228" spans="1:1" ht="12.75">
      <c r="A228" s="114"/>
    </row>
    <row r="229" spans="1:1" ht="12.75">
      <c r="A229" s="114"/>
    </row>
    <row r="230" spans="1:1" ht="12.75">
      <c r="A230" s="114"/>
    </row>
    <row r="231" spans="1:1" ht="12.75">
      <c r="A231" s="114"/>
    </row>
    <row r="232" spans="1:1" ht="12.75">
      <c r="A232" s="114"/>
    </row>
    <row r="233" spans="1:1" ht="12.75">
      <c r="A233" s="114"/>
    </row>
    <row r="234" spans="1:1" ht="12.75">
      <c r="A234" s="114"/>
    </row>
    <row r="235" spans="1:1" ht="12.75">
      <c r="A235" s="114"/>
    </row>
    <row r="236" spans="1:1" ht="12.75">
      <c r="A236" s="114"/>
    </row>
    <row r="237" spans="1:1" ht="12.75">
      <c r="A237" s="114"/>
    </row>
    <row r="238" spans="1:1" ht="12.75">
      <c r="A238" s="114"/>
    </row>
    <row r="239" spans="1:1" ht="12.75">
      <c r="A239" s="114"/>
    </row>
    <row r="240" spans="1:1" ht="12.75">
      <c r="A240" s="114"/>
    </row>
    <row r="241" spans="1:1" ht="12.75">
      <c r="A241" s="114"/>
    </row>
    <row r="242" spans="1:1" ht="12.75">
      <c r="A242" s="114"/>
    </row>
    <row r="243" spans="1:1" ht="12.75">
      <c r="A243" s="114"/>
    </row>
    <row r="244" spans="1:1" ht="12.75">
      <c r="A244" s="114"/>
    </row>
    <row r="245" spans="1:1" ht="12.75">
      <c r="A245" s="114"/>
    </row>
    <row r="246" spans="1:1" ht="12.75">
      <c r="A246" s="114"/>
    </row>
    <row r="247" spans="1:1" ht="12.75">
      <c r="A247" s="114"/>
    </row>
    <row r="248" spans="1:1" ht="12.75">
      <c r="A248" s="114"/>
    </row>
    <row r="249" spans="1:1" ht="12.75">
      <c r="A249" s="114"/>
    </row>
    <row r="250" spans="1:1" ht="12.75">
      <c r="A250" s="114"/>
    </row>
    <row r="251" spans="1:1" ht="12.75">
      <c r="A251" s="114"/>
    </row>
    <row r="252" spans="1:1" ht="12.75">
      <c r="A252" s="114"/>
    </row>
    <row r="253" spans="1:1" ht="12.75">
      <c r="A253" s="114"/>
    </row>
    <row r="254" spans="1:1" ht="12.75">
      <c r="A254" s="114"/>
    </row>
    <row r="255" spans="1:1" ht="12.75">
      <c r="A255" s="114"/>
    </row>
    <row r="256" spans="1:1" ht="12.75">
      <c r="A256" s="114"/>
    </row>
    <row r="257" spans="1:1" ht="12.75">
      <c r="A257" s="114"/>
    </row>
    <row r="258" spans="1:1" ht="12.75">
      <c r="A258" s="114"/>
    </row>
    <row r="259" spans="1:1" ht="12.75">
      <c r="A259" s="114"/>
    </row>
    <row r="260" spans="1:1" ht="12.75">
      <c r="A260" s="114"/>
    </row>
    <row r="261" spans="1:1" ht="12.75">
      <c r="A261" s="114"/>
    </row>
    <row r="262" spans="1:1" ht="12.75">
      <c r="A262" s="114"/>
    </row>
    <row r="263" spans="1:1" ht="12.75">
      <c r="A263" s="114"/>
    </row>
    <row r="264" spans="1:1" ht="12.75">
      <c r="A264" s="114"/>
    </row>
    <row r="265" spans="1:1" ht="12.75">
      <c r="A265" s="114"/>
    </row>
    <row r="266" spans="1:1" ht="12.75">
      <c r="A266" s="114"/>
    </row>
    <row r="267" spans="1:1" ht="12.75">
      <c r="A267" s="114"/>
    </row>
    <row r="268" spans="1:1" ht="12.75">
      <c r="A268" s="114"/>
    </row>
    <row r="269" spans="1:1" ht="12.75">
      <c r="A269" s="114"/>
    </row>
    <row r="270" spans="1:1" ht="12.75">
      <c r="A270" s="114"/>
    </row>
    <row r="271" spans="1:1" ht="12.75">
      <c r="A271" s="114"/>
    </row>
    <row r="272" spans="1:1" ht="12.75">
      <c r="A272" s="114"/>
    </row>
    <row r="273" spans="1:1" ht="12.75">
      <c r="A273" s="114"/>
    </row>
    <row r="274" spans="1:1" ht="12.75">
      <c r="A274" s="114"/>
    </row>
    <row r="275" spans="1:1" ht="12.75">
      <c r="A275" s="114"/>
    </row>
    <row r="276" spans="1:1" ht="12.75">
      <c r="A276" s="114"/>
    </row>
    <row r="277" spans="1:1" ht="12.75">
      <c r="A277" s="114"/>
    </row>
    <row r="278" spans="1:1" ht="12.75">
      <c r="A278" s="114"/>
    </row>
    <row r="279" spans="1:1" ht="12.75">
      <c r="A279" s="114"/>
    </row>
    <row r="280" spans="1:1" ht="12.75">
      <c r="A280" s="114"/>
    </row>
    <row r="281" spans="1:1" ht="12.75">
      <c r="A281" s="114"/>
    </row>
    <row r="282" spans="1:1" ht="12.75">
      <c r="A282" s="114"/>
    </row>
    <row r="283" spans="1:1" ht="12.75">
      <c r="A283" s="114"/>
    </row>
    <row r="284" spans="1:1" ht="12.75">
      <c r="A284" s="114"/>
    </row>
    <row r="285" spans="1:1" ht="12.75">
      <c r="A285" s="114"/>
    </row>
    <row r="286" spans="1:1" ht="12.75">
      <c r="A286" s="114"/>
    </row>
    <row r="287" spans="1:1" ht="12.75">
      <c r="A287" s="114"/>
    </row>
    <row r="288" spans="1:1" ht="12.75">
      <c r="A288" s="114"/>
    </row>
    <row r="289" spans="1:1" ht="12.75">
      <c r="A289" s="114"/>
    </row>
    <row r="290" spans="1:1" ht="12.75">
      <c r="A290" s="114"/>
    </row>
    <row r="291" spans="1:1" ht="12.75">
      <c r="A291" s="114"/>
    </row>
    <row r="292" spans="1:1" ht="12.75">
      <c r="A292" s="114"/>
    </row>
    <row r="293" spans="1:1" ht="12.75">
      <c r="A293" s="114"/>
    </row>
    <row r="294" spans="1:1" ht="12.75">
      <c r="A294" s="114"/>
    </row>
    <row r="295" spans="1:1" ht="12.75">
      <c r="A295" s="114"/>
    </row>
    <row r="296" spans="1:1" ht="12.75">
      <c r="A296" s="114"/>
    </row>
    <row r="297" spans="1:1" ht="12.75">
      <c r="A297" s="114"/>
    </row>
    <row r="298" spans="1:1" ht="12.75">
      <c r="A298" s="114"/>
    </row>
    <row r="299" spans="1:1" ht="12.75">
      <c r="A299" s="114"/>
    </row>
    <row r="300" spans="1:1" ht="12.75">
      <c r="A300" s="114"/>
    </row>
    <row r="301" spans="1:1" ht="12.75">
      <c r="A301" s="114"/>
    </row>
    <row r="302" spans="1:1" ht="12.75">
      <c r="A302" s="114"/>
    </row>
    <row r="303" spans="1:1" ht="12.75">
      <c r="A303" s="114"/>
    </row>
    <row r="304" spans="1:1" ht="12.75">
      <c r="A304" s="114"/>
    </row>
    <row r="305" spans="1:1" ht="12.75">
      <c r="A305" s="114"/>
    </row>
    <row r="306" spans="1:1" ht="12.75">
      <c r="A306" s="114"/>
    </row>
    <row r="307" spans="1:1" ht="12.75">
      <c r="A307" s="114"/>
    </row>
    <row r="308" spans="1:1" ht="12.75">
      <c r="A308" s="114"/>
    </row>
    <row r="309" spans="1:1" ht="12.75">
      <c r="A309" s="114"/>
    </row>
    <row r="310" spans="1:1" ht="12.75">
      <c r="A310" s="114"/>
    </row>
    <row r="311" spans="1:1" ht="12.75">
      <c r="A311" s="114"/>
    </row>
    <row r="312" spans="1:1" ht="12.75">
      <c r="A312" s="114"/>
    </row>
    <row r="313" spans="1:1" ht="12.75">
      <c r="A313" s="114"/>
    </row>
    <row r="314" spans="1:1" ht="12.75">
      <c r="A314" s="114"/>
    </row>
    <row r="315" spans="1:1" ht="12.75">
      <c r="A315" s="114"/>
    </row>
    <row r="316" spans="1:1" ht="12.75">
      <c r="A316" s="114"/>
    </row>
    <row r="317" spans="1:1" ht="12.75">
      <c r="A317" s="114"/>
    </row>
    <row r="318" spans="1:1" ht="12.75">
      <c r="A318" s="114"/>
    </row>
    <row r="319" spans="1:1" ht="12.75">
      <c r="A319" s="114"/>
    </row>
    <row r="320" spans="1:1" ht="12.75">
      <c r="A320" s="114"/>
    </row>
    <row r="321" spans="1:1" ht="12.75">
      <c r="A321" s="114"/>
    </row>
    <row r="322" spans="1:1" ht="12.75">
      <c r="A322" s="114"/>
    </row>
    <row r="323" spans="1:1" ht="12.75">
      <c r="A323" s="114"/>
    </row>
    <row r="324" spans="1:1" ht="12.75">
      <c r="A324" s="114"/>
    </row>
    <row r="325" spans="1:1" ht="12.75">
      <c r="A325" s="114"/>
    </row>
    <row r="326" spans="1:1" ht="12.75">
      <c r="A326" s="114"/>
    </row>
    <row r="327" spans="1:1" ht="12.75">
      <c r="A327" s="114"/>
    </row>
    <row r="328" spans="1:1" ht="12.75">
      <c r="A328" s="114"/>
    </row>
    <row r="329" spans="1:1" ht="12.75">
      <c r="A329" s="114"/>
    </row>
    <row r="330" spans="1:1" ht="12.75">
      <c r="A330" s="114"/>
    </row>
    <row r="331" spans="1:1" ht="12.75">
      <c r="A331" s="114"/>
    </row>
    <row r="332" spans="1:1" ht="12.75">
      <c r="A332" s="114"/>
    </row>
    <row r="333" spans="1:1" ht="12.75">
      <c r="A333" s="114"/>
    </row>
    <row r="334" spans="1:1" ht="12.75">
      <c r="A334" s="114"/>
    </row>
    <row r="335" spans="1:1" ht="12.75">
      <c r="A335" s="114"/>
    </row>
    <row r="336" spans="1:1" ht="12.75">
      <c r="A336" s="114"/>
    </row>
    <row r="337" spans="1:1" ht="12.75">
      <c r="A337" s="114"/>
    </row>
    <row r="338" spans="1:1" ht="12.75">
      <c r="A338" s="114"/>
    </row>
    <row r="339" spans="1:1" ht="12.75">
      <c r="A339" s="114"/>
    </row>
    <row r="340" spans="1:1" ht="12.75">
      <c r="A340" s="114"/>
    </row>
    <row r="341" spans="1:1" ht="12.75">
      <c r="A341" s="114"/>
    </row>
    <row r="342" spans="1:1" ht="12.75">
      <c r="A342" s="114"/>
    </row>
    <row r="343" spans="1:1" ht="12.75">
      <c r="A343" s="114"/>
    </row>
    <row r="344" spans="1:1" ht="12.75">
      <c r="A344" s="114"/>
    </row>
    <row r="345" spans="1:1" ht="12.75">
      <c r="A345" s="114"/>
    </row>
    <row r="346" spans="1:1" ht="12.75">
      <c r="A346" s="114"/>
    </row>
    <row r="347" spans="1:1" ht="12.75">
      <c r="A347" s="114"/>
    </row>
    <row r="348" spans="1:1" ht="12.75">
      <c r="A348" s="114"/>
    </row>
    <row r="349" spans="1:1" ht="12.75">
      <c r="A349" s="114"/>
    </row>
    <row r="350" spans="1:1" ht="12.75">
      <c r="A350" s="114"/>
    </row>
    <row r="351" spans="1:1" ht="12.75">
      <c r="A351" s="114"/>
    </row>
    <row r="352" spans="1:1" ht="12.75">
      <c r="A352" s="114"/>
    </row>
    <row r="353" spans="1:1" ht="12.75">
      <c r="A353" s="114"/>
    </row>
    <row r="354" spans="1:1" ht="12.75">
      <c r="A354" s="114"/>
    </row>
    <row r="355" spans="1:1" ht="12.75">
      <c r="A355" s="114"/>
    </row>
    <row r="356" spans="1:1" ht="12.75">
      <c r="A356" s="114"/>
    </row>
    <row r="357" spans="1:1" ht="12.75">
      <c r="A357" s="114"/>
    </row>
    <row r="358" spans="1:1" ht="12.75">
      <c r="A358" s="114"/>
    </row>
    <row r="359" spans="1:1" ht="12.75">
      <c r="A359" s="114"/>
    </row>
    <row r="360" spans="1:1" ht="12.75">
      <c r="A360" s="114"/>
    </row>
    <row r="361" spans="1:1" ht="12.75">
      <c r="A361" s="114"/>
    </row>
    <row r="362" spans="1:1" ht="12.75">
      <c r="A362" s="114"/>
    </row>
    <row r="363" spans="1:1" ht="12.75">
      <c r="A363" s="114"/>
    </row>
    <row r="364" spans="1:1" ht="12.75">
      <c r="A364" s="114"/>
    </row>
    <row r="365" spans="1:1" ht="12.75">
      <c r="A365" s="114"/>
    </row>
    <row r="366" spans="1:1" ht="12.75">
      <c r="A366" s="114"/>
    </row>
    <row r="367" spans="1:1" ht="12.75">
      <c r="A367" s="114"/>
    </row>
    <row r="368" spans="1:1" ht="12.75">
      <c r="A368" s="114"/>
    </row>
    <row r="369" spans="1:1" ht="12.75">
      <c r="A369" s="114"/>
    </row>
    <row r="370" spans="1:1" ht="12.75">
      <c r="A370" s="114"/>
    </row>
    <row r="371" spans="1:1" ht="12.75">
      <c r="A371" s="114"/>
    </row>
    <row r="372" spans="1:1" ht="12.75">
      <c r="A372" s="114"/>
    </row>
    <row r="373" spans="1:1" ht="12.75">
      <c r="A373" s="114"/>
    </row>
    <row r="374" spans="1:1" ht="12.75">
      <c r="A374" s="114"/>
    </row>
    <row r="375" spans="1:1" ht="12.75">
      <c r="A375" s="114"/>
    </row>
    <row r="376" spans="1:1" ht="12.75">
      <c r="A376" s="114"/>
    </row>
    <row r="377" spans="1:1" ht="12.75">
      <c r="A377" s="114"/>
    </row>
    <row r="378" spans="1:1" ht="12.75">
      <c r="A378" s="114"/>
    </row>
    <row r="379" spans="1:1" ht="12.75">
      <c r="A379" s="114"/>
    </row>
    <row r="380" spans="1:1" ht="12.75">
      <c r="A380" s="114"/>
    </row>
    <row r="381" spans="1:1" ht="12.75">
      <c r="A381" s="114"/>
    </row>
    <row r="382" spans="1:1" ht="12.75">
      <c r="A382" s="114"/>
    </row>
    <row r="383" spans="1:1" ht="12.75">
      <c r="A383" s="114"/>
    </row>
    <row r="384" spans="1:1" ht="12.75">
      <c r="A384" s="114"/>
    </row>
    <row r="385" spans="1:1" ht="12.75">
      <c r="A385" s="114"/>
    </row>
    <row r="386" spans="1:1" ht="12.75">
      <c r="A386" s="114"/>
    </row>
    <row r="387" spans="1:1" ht="12.75">
      <c r="A387" s="114"/>
    </row>
    <row r="388" spans="1:1" ht="12.75">
      <c r="A388" s="114"/>
    </row>
    <row r="389" spans="1:1" ht="12.75">
      <c r="A389" s="114"/>
    </row>
    <row r="390" spans="1:1" ht="12.75">
      <c r="A390" s="114"/>
    </row>
    <row r="391" spans="1:1" ht="12.75">
      <c r="A391" s="114"/>
    </row>
    <row r="392" spans="1:1" ht="12.75">
      <c r="A392" s="114"/>
    </row>
    <row r="393" spans="1:1" ht="12.75">
      <c r="A393" s="114"/>
    </row>
    <row r="394" spans="1:1" ht="12.75">
      <c r="A394" s="114"/>
    </row>
    <row r="395" spans="1:1" ht="12.75">
      <c r="A395" s="114"/>
    </row>
    <row r="396" spans="1:1" ht="12.75">
      <c r="A396" s="114"/>
    </row>
    <row r="397" spans="1:1" ht="12.75">
      <c r="A397" s="114"/>
    </row>
    <row r="398" spans="1:1" ht="12.75">
      <c r="A398" s="114"/>
    </row>
    <row r="399" spans="1:1" ht="12.75">
      <c r="A399" s="114"/>
    </row>
    <row r="400" spans="1:1" ht="12.75">
      <c r="A400" s="114"/>
    </row>
    <row r="401" spans="1:1" ht="12.75">
      <c r="A401" s="114"/>
    </row>
    <row r="402" spans="1:1" ht="12.75">
      <c r="A402" s="114"/>
    </row>
    <row r="403" spans="1:1" ht="12.75">
      <c r="A403" s="114"/>
    </row>
    <row r="404" spans="1:1" ht="12.75">
      <c r="A404" s="114"/>
    </row>
    <row r="405" spans="1:1" ht="12.75">
      <c r="A405" s="114"/>
    </row>
    <row r="406" spans="1:1" ht="12.75">
      <c r="A406" s="114"/>
    </row>
    <row r="407" spans="1:1" ht="12.75">
      <c r="A407" s="114"/>
    </row>
    <row r="408" spans="1:1" ht="12.75">
      <c r="A408" s="114"/>
    </row>
    <row r="409" spans="1:1" ht="12.75">
      <c r="A409" s="114"/>
    </row>
    <row r="410" spans="1:1" ht="12.75">
      <c r="A410" s="114"/>
    </row>
    <row r="411" spans="1:1" ht="12.75">
      <c r="A411" s="114"/>
    </row>
    <row r="412" spans="1:1" ht="12.75">
      <c r="A412" s="114"/>
    </row>
    <row r="413" spans="1:1" ht="12.75">
      <c r="A413" s="114"/>
    </row>
    <row r="414" spans="1:1" ht="12.75">
      <c r="A414" s="114"/>
    </row>
    <row r="415" spans="1:1" ht="12.75">
      <c r="A415" s="114"/>
    </row>
    <row r="416" spans="1:1" ht="12.75">
      <c r="A416" s="114"/>
    </row>
    <row r="417" spans="1:1" ht="12.75">
      <c r="A417" s="114"/>
    </row>
    <row r="418" spans="1:1" ht="12.75">
      <c r="A418" s="114"/>
    </row>
    <row r="419" spans="1:1" ht="12.75">
      <c r="A419" s="114"/>
    </row>
    <row r="420" spans="1:1" ht="12.75">
      <c r="A420" s="114"/>
    </row>
    <row r="421" spans="1:1" ht="12.75">
      <c r="A421" s="114"/>
    </row>
    <row r="422" spans="1:1" ht="12.75">
      <c r="A422" s="114"/>
    </row>
    <row r="423" spans="1:1" ht="12.75">
      <c r="A423" s="114"/>
    </row>
    <row r="424" spans="1:1" ht="12.75">
      <c r="A424" s="114"/>
    </row>
    <row r="425" spans="1:1" ht="12.75">
      <c r="A425" s="114"/>
    </row>
    <row r="426" spans="1:1" ht="12.75">
      <c r="A426" s="114"/>
    </row>
    <row r="427" spans="1:1" ht="12.75">
      <c r="A427" s="114"/>
    </row>
    <row r="428" spans="1:1" ht="12.75">
      <c r="A428" s="114"/>
    </row>
    <row r="429" spans="1:1" ht="12.75">
      <c r="A429" s="114"/>
    </row>
    <row r="430" spans="1:1" ht="12.75">
      <c r="A430" s="114"/>
    </row>
    <row r="431" spans="1:1" ht="12.75">
      <c r="A431" s="114"/>
    </row>
    <row r="432" spans="1:1" ht="12.75">
      <c r="A432" s="114"/>
    </row>
    <row r="433" spans="1:1" ht="12.75">
      <c r="A433" s="114"/>
    </row>
    <row r="434" spans="1:1" ht="12.75">
      <c r="A434" s="114"/>
    </row>
    <row r="435" spans="1:1" ht="12.75">
      <c r="A435" s="114"/>
    </row>
    <row r="436" spans="1:1" ht="12.75">
      <c r="A436" s="114"/>
    </row>
    <row r="437" spans="1:1" ht="12.75">
      <c r="A437" s="114"/>
    </row>
    <row r="438" spans="1:1" ht="12.75">
      <c r="A438" s="114"/>
    </row>
    <row r="439" spans="1:1" ht="12.75">
      <c r="A439" s="114"/>
    </row>
    <row r="440" spans="1:1" ht="12.75">
      <c r="A440" s="114"/>
    </row>
    <row r="441" spans="1:1" ht="12.75">
      <c r="A441" s="114"/>
    </row>
    <row r="442" spans="1:1" ht="12.75">
      <c r="A442" s="114"/>
    </row>
    <row r="443" spans="1:1" ht="12.75">
      <c r="A443" s="114"/>
    </row>
    <row r="444" spans="1:1" ht="12.75">
      <c r="A444" s="114"/>
    </row>
    <row r="445" spans="1:1" ht="12.75">
      <c r="A445" s="114"/>
    </row>
    <row r="446" spans="1:1" ht="12.75">
      <c r="A446" s="114"/>
    </row>
    <row r="447" spans="1:1" ht="12.75">
      <c r="A447" s="114"/>
    </row>
    <row r="448" spans="1:1" ht="12.75">
      <c r="A448" s="114"/>
    </row>
    <row r="449" spans="1:1" ht="12.75">
      <c r="A449" s="114"/>
    </row>
    <row r="450" spans="1:1" ht="12.75">
      <c r="A450" s="114"/>
    </row>
    <row r="451" spans="1:1" ht="12.75">
      <c r="A451" s="114"/>
    </row>
    <row r="452" spans="1:1" ht="12.75">
      <c r="A452" s="114"/>
    </row>
    <row r="453" spans="1:1" ht="12.75">
      <c r="A453" s="114"/>
    </row>
    <row r="454" spans="1:1" ht="12.75">
      <c r="A454" s="114"/>
    </row>
    <row r="455" spans="1:1" ht="12.75">
      <c r="A455" s="114"/>
    </row>
    <row r="456" spans="1:1" ht="12.75">
      <c r="A456" s="114"/>
    </row>
    <row r="457" spans="1:1" ht="12.75">
      <c r="A457" s="114"/>
    </row>
    <row r="458" spans="1:1" ht="12.75">
      <c r="A458" s="114"/>
    </row>
    <row r="459" spans="1:1" ht="12.75">
      <c r="A459" s="114"/>
    </row>
    <row r="460" spans="1:1" ht="12.75">
      <c r="A460" s="114"/>
    </row>
    <row r="461" spans="1:1" ht="12.75">
      <c r="A461" s="114"/>
    </row>
    <row r="462" spans="1:1" ht="12.75">
      <c r="A462" s="114"/>
    </row>
    <row r="463" spans="1:1" ht="12.75">
      <c r="A463" s="114"/>
    </row>
    <row r="464" spans="1:1" ht="12.75">
      <c r="A464" s="114"/>
    </row>
    <row r="465" spans="1:1" ht="12.75">
      <c r="A465" s="114"/>
    </row>
    <row r="466" spans="1:1" ht="12.75">
      <c r="A466" s="114"/>
    </row>
    <row r="467" spans="1:1" ht="12.75">
      <c r="A467" s="114"/>
    </row>
    <row r="468" spans="1:1" ht="12.75">
      <c r="A468" s="114"/>
    </row>
    <row r="469" spans="1:1" ht="12.75">
      <c r="A469" s="114"/>
    </row>
    <row r="470" spans="1:1" ht="12.75">
      <c r="A470" s="114"/>
    </row>
    <row r="471" spans="1:1" ht="12.75">
      <c r="A471" s="114"/>
    </row>
    <row r="472" spans="1:1" ht="12.75">
      <c r="A472" s="114"/>
    </row>
    <row r="473" spans="1:1" ht="12.75">
      <c r="A473" s="114"/>
    </row>
    <row r="474" spans="1:1" ht="12.75">
      <c r="A474" s="114"/>
    </row>
    <row r="475" spans="1:1" ht="12.75">
      <c r="A475" s="114"/>
    </row>
    <row r="476" spans="1:1" ht="12.75">
      <c r="A476" s="114"/>
    </row>
    <row r="477" spans="1:1" ht="12.75">
      <c r="A477" s="114"/>
    </row>
    <row r="478" spans="1:1" ht="12.75">
      <c r="A478" s="114"/>
    </row>
    <row r="479" spans="1:1" ht="12.75">
      <c r="A479" s="114"/>
    </row>
    <row r="480" spans="1:1" ht="12.75">
      <c r="A480" s="114"/>
    </row>
    <row r="481" spans="1:1" ht="12.75">
      <c r="A481" s="114"/>
    </row>
    <row r="482" spans="1:1" ht="12.75">
      <c r="A482" s="114"/>
    </row>
    <row r="483" spans="1:1" ht="12.75">
      <c r="A483" s="114"/>
    </row>
    <row r="484" spans="1:1" ht="12.75">
      <c r="A484" s="114"/>
    </row>
    <row r="485" spans="1:1" ht="12.75">
      <c r="A485" s="114"/>
    </row>
    <row r="486" spans="1:1" ht="12.75">
      <c r="A486" s="114"/>
    </row>
    <row r="487" spans="1:1" ht="12.75">
      <c r="A487" s="114"/>
    </row>
    <row r="488" spans="1:1" ht="12.75">
      <c r="A488" s="114"/>
    </row>
    <row r="489" spans="1:1" ht="12.75">
      <c r="A489" s="114"/>
    </row>
    <row r="490" spans="1:1" ht="12.75">
      <c r="A490" s="114"/>
    </row>
    <row r="491" spans="1:1" ht="12.75">
      <c r="A491" s="114"/>
    </row>
    <row r="492" spans="1:1" ht="12.75">
      <c r="A492" s="114"/>
    </row>
    <row r="493" spans="1:1" ht="12.75">
      <c r="A493" s="114"/>
    </row>
    <row r="494" spans="1:1" ht="12.75">
      <c r="A494" s="114"/>
    </row>
    <row r="495" spans="1:1" ht="12.75">
      <c r="A495" s="114"/>
    </row>
    <row r="496" spans="1:1" ht="12.75">
      <c r="A496" s="114"/>
    </row>
    <row r="497" spans="1:1" ht="12.75">
      <c r="A497" s="114"/>
    </row>
    <row r="498" spans="1:1" ht="12.75">
      <c r="A498" s="114"/>
    </row>
    <row r="499" spans="1:1" ht="12.75">
      <c r="A499" s="114"/>
    </row>
    <row r="500" spans="1:1" ht="12.75">
      <c r="A500" s="114"/>
    </row>
    <row r="501" spans="1:1" ht="12.75">
      <c r="A501" s="114"/>
    </row>
    <row r="502" spans="1:1" ht="12.75">
      <c r="A502" s="114"/>
    </row>
    <row r="503" spans="1:1" ht="12.75">
      <c r="A503" s="114"/>
    </row>
    <row r="504" spans="1:1" ht="12.75">
      <c r="A504" s="114"/>
    </row>
    <row r="505" spans="1:1" ht="12.75">
      <c r="A505" s="114"/>
    </row>
    <row r="506" spans="1:1" ht="12.75">
      <c r="A506" s="114"/>
    </row>
    <row r="507" spans="1:1" ht="12.75">
      <c r="A507" s="114"/>
    </row>
    <row r="508" spans="1:1" ht="12.75">
      <c r="A508" s="114"/>
    </row>
    <row r="509" spans="1:1" ht="12.75">
      <c r="A509" s="114"/>
    </row>
    <row r="510" spans="1:1" ht="12.75">
      <c r="A510" s="114"/>
    </row>
    <row r="511" spans="1:1" ht="12.75">
      <c r="A511" s="114"/>
    </row>
    <row r="512" spans="1:1" ht="12.75">
      <c r="A512" s="114"/>
    </row>
    <row r="513" spans="1:1" ht="12.75">
      <c r="A513" s="114"/>
    </row>
    <row r="514" spans="1:1" ht="12.75">
      <c r="A514" s="114"/>
    </row>
    <row r="515" spans="1:1" ht="12.75">
      <c r="A515" s="114"/>
    </row>
    <row r="516" spans="1:1" ht="12.75">
      <c r="A516" s="114"/>
    </row>
    <row r="517" spans="1:1" ht="12.75">
      <c r="A517" s="114"/>
    </row>
    <row r="518" spans="1:1" ht="12.75">
      <c r="A518" s="114"/>
    </row>
    <row r="519" spans="1:1" ht="12.75">
      <c r="A519" s="114"/>
    </row>
    <row r="520" spans="1:1" ht="12.75">
      <c r="A520" s="114"/>
    </row>
    <row r="521" spans="1:1" ht="12.75">
      <c r="A521" s="114"/>
    </row>
    <row r="522" spans="1:1" ht="12.75">
      <c r="A522" s="114"/>
    </row>
    <row r="523" spans="1:1" ht="12.75">
      <c r="A523" s="114"/>
    </row>
    <row r="524" spans="1:1" ht="12.75">
      <c r="A524" s="114"/>
    </row>
    <row r="525" spans="1:1" ht="12.75">
      <c r="A525" s="114"/>
    </row>
    <row r="526" spans="1:1" ht="12.75">
      <c r="A526" s="114"/>
    </row>
    <row r="527" spans="1:1" ht="12.75">
      <c r="A527" s="114"/>
    </row>
    <row r="528" spans="1:1" ht="12.75">
      <c r="A528" s="114"/>
    </row>
    <row r="529" spans="1:1" ht="12.75">
      <c r="A529" s="114"/>
    </row>
    <row r="530" spans="1:1" ht="12.75">
      <c r="A530" s="114"/>
    </row>
    <row r="531" spans="1:1" ht="12.75">
      <c r="A531" s="114"/>
    </row>
    <row r="532" spans="1:1" ht="12.75">
      <c r="A532" s="114"/>
    </row>
    <row r="533" spans="1:1" ht="12.75">
      <c r="A533" s="114"/>
    </row>
    <row r="534" spans="1:1" ht="12.75">
      <c r="A534" s="114"/>
    </row>
    <row r="535" spans="1:1" ht="12.75">
      <c r="A535" s="114"/>
    </row>
    <row r="536" spans="1:1" ht="12.75">
      <c r="A536" s="114"/>
    </row>
    <row r="537" spans="1:1" ht="12.75">
      <c r="A537" s="114"/>
    </row>
    <row r="538" spans="1:1" ht="12.75">
      <c r="A538" s="114"/>
    </row>
    <row r="539" spans="1:1" ht="12.75">
      <c r="A539" s="114"/>
    </row>
    <row r="540" spans="1:1" ht="12.75">
      <c r="A540" s="114"/>
    </row>
    <row r="541" spans="1:1" ht="12.75">
      <c r="A541" s="114"/>
    </row>
    <row r="542" spans="1:1" ht="12.75">
      <c r="A542" s="114"/>
    </row>
    <row r="543" spans="1:1" ht="12.75">
      <c r="A543" s="114"/>
    </row>
    <row r="544" spans="1:1" ht="12.75">
      <c r="A544" s="114"/>
    </row>
    <row r="545" spans="1:1" ht="12.75">
      <c r="A545" s="114"/>
    </row>
    <row r="546" spans="1:1" ht="12.75">
      <c r="A546" s="114"/>
    </row>
    <row r="547" spans="1:1" ht="12.75">
      <c r="A547" s="114"/>
    </row>
    <row r="548" spans="1:1" ht="12.75">
      <c r="A548" s="114"/>
    </row>
    <row r="549" spans="1:1" ht="12.75">
      <c r="A549" s="114"/>
    </row>
    <row r="550" spans="1:1" ht="12.75">
      <c r="A550" s="114"/>
    </row>
    <row r="551" spans="1:1" ht="12.75">
      <c r="A551" s="114"/>
    </row>
    <row r="552" spans="1:1" ht="12.75">
      <c r="A552" s="114"/>
    </row>
    <row r="553" spans="1:1" ht="12.75">
      <c r="A553" s="114"/>
    </row>
    <row r="554" spans="1:1" ht="12.75">
      <c r="A554" s="114"/>
    </row>
    <row r="555" spans="1:1" ht="12.75">
      <c r="A555" s="114"/>
    </row>
    <row r="556" spans="1:1" ht="12.75">
      <c r="A556" s="114"/>
    </row>
    <row r="557" spans="1:1" ht="12.75">
      <c r="A557" s="114"/>
    </row>
    <row r="558" spans="1:1" ht="12.75">
      <c r="A558" s="114"/>
    </row>
    <row r="559" spans="1:1" ht="12.75">
      <c r="A559" s="114"/>
    </row>
    <row r="560" spans="1:1" ht="12.75">
      <c r="A560" s="114"/>
    </row>
    <row r="561" spans="1:1" ht="12.75">
      <c r="A561" s="114"/>
    </row>
    <row r="562" spans="1:1" ht="12.75">
      <c r="A562" s="114"/>
    </row>
    <row r="563" spans="1:1" ht="12.75">
      <c r="A563" s="114"/>
    </row>
    <row r="564" spans="1:1" ht="12.75">
      <c r="A564" s="114"/>
    </row>
    <row r="565" spans="1:1" ht="12.75">
      <c r="A565" s="114"/>
    </row>
    <row r="566" spans="1:1" ht="12.75">
      <c r="A566" s="114"/>
    </row>
    <row r="567" spans="1:1" ht="12.75">
      <c r="A567" s="114"/>
    </row>
    <row r="568" spans="1:1" ht="12.75">
      <c r="A568" s="114"/>
    </row>
    <row r="569" spans="1:1" ht="12.75">
      <c r="A569" s="114"/>
    </row>
    <row r="570" spans="1:1" ht="12.75">
      <c r="A570" s="114"/>
    </row>
    <row r="571" spans="1:1" ht="12.75">
      <c r="A571" s="114"/>
    </row>
    <row r="572" spans="1:1" ht="12.75">
      <c r="A572" s="114"/>
    </row>
    <row r="573" spans="1:1" ht="12.75">
      <c r="A573" s="114"/>
    </row>
    <row r="574" spans="1:1" ht="12.75">
      <c r="A574" s="114"/>
    </row>
    <row r="575" spans="1:1" ht="12.75">
      <c r="A575" s="114"/>
    </row>
    <row r="576" spans="1:1" ht="12.75">
      <c r="A576" s="114"/>
    </row>
    <row r="577" spans="1:1" ht="12.75">
      <c r="A577" s="114"/>
    </row>
    <row r="578" spans="1:1" ht="12.75">
      <c r="A578" s="114"/>
    </row>
    <row r="579" spans="1:1" ht="12.75">
      <c r="A579" s="114"/>
    </row>
    <row r="580" spans="1:1" ht="12.75">
      <c r="A580" s="114"/>
    </row>
    <row r="581" spans="1:1" ht="12.75">
      <c r="A581" s="114"/>
    </row>
    <row r="582" spans="1:1" ht="12.75">
      <c r="A582" s="114"/>
    </row>
    <row r="583" spans="1:1" ht="12.75">
      <c r="A583" s="114"/>
    </row>
    <row r="584" spans="1:1" ht="12.75">
      <c r="A584" s="114"/>
    </row>
    <row r="585" spans="1:1" ht="12.75">
      <c r="A585" s="114"/>
    </row>
    <row r="586" spans="1:1" ht="12.75">
      <c r="A586" s="114"/>
    </row>
    <row r="587" spans="1:1" ht="12.75">
      <c r="A587" s="114"/>
    </row>
    <row r="588" spans="1:1" ht="12.75">
      <c r="A588" s="114"/>
    </row>
    <row r="589" spans="1:1" ht="12.75">
      <c r="A589" s="114"/>
    </row>
    <row r="590" spans="1:1" ht="12.75">
      <c r="A590" s="114"/>
    </row>
    <row r="591" spans="1:1" ht="12.75">
      <c r="A591" s="114"/>
    </row>
    <row r="592" spans="1:1" ht="12.75">
      <c r="A592" s="114"/>
    </row>
    <row r="593" spans="1:1" ht="12.75">
      <c r="A593" s="114"/>
    </row>
    <row r="594" spans="1:1" ht="12.75">
      <c r="A594" s="114"/>
    </row>
    <row r="595" spans="1:1" ht="12.75">
      <c r="A595" s="114"/>
    </row>
    <row r="596" spans="1:1" ht="12.75">
      <c r="A596" s="114"/>
    </row>
    <row r="597" spans="1:1" ht="12.75">
      <c r="A597" s="114"/>
    </row>
    <row r="598" spans="1:1" ht="12.75">
      <c r="A598" s="114"/>
    </row>
    <row r="599" spans="1:1" ht="12.75">
      <c r="A599" s="114"/>
    </row>
    <row r="600" spans="1:1" ht="12.75">
      <c r="A600" s="114"/>
    </row>
    <row r="601" spans="1:1" ht="12.75">
      <c r="A601" s="114"/>
    </row>
    <row r="602" spans="1:1" ht="12.75">
      <c r="A602" s="114"/>
    </row>
    <row r="603" spans="1:1" ht="12.75">
      <c r="A603" s="114"/>
    </row>
    <row r="604" spans="1:1" ht="12.75">
      <c r="A604" s="114"/>
    </row>
    <row r="605" spans="1:1" ht="12.75">
      <c r="A605" s="114"/>
    </row>
    <row r="606" spans="1:1" ht="12.75">
      <c r="A606" s="114"/>
    </row>
    <row r="607" spans="1:1" ht="12.75">
      <c r="A607" s="114"/>
    </row>
    <row r="608" spans="1:1" ht="12.75">
      <c r="A608" s="114"/>
    </row>
    <row r="609" spans="1:1" ht="12.75">
      <c r="A609" s="114"/>
    </row>
    <row r="610" spans="1:1" ht="12.75">
      <c r="A610" s="114"/>
    </row>
    <row r="611" spans="1:1" ht="12.75">
      <c r="A611" s="114"/>
    </row>
    <row r="612" spans="1:1" ht="12.75">
      <c r="A612" s="114"/>
    </row>
    <row r="613" spans="1:1" ht="12.75">
      <c r="A613" s="114"/>
    </row>
    <row r="614" spans="1:1" ht="12.75">
      <c r="A614" s="114"/>
    </row>
    <row r="615" spans="1:1" ht="12.75">
      <c r="A615" s="114"/>
    </row>
    <row r="616" spans="1:1" ht="12.75">
      <c r="A616" s="114"/>
    </row>
    <row r="617" spans="1:1" ht="12.75">
      <c r="A617" s="114"/>
    </row>
    <row r="618" spans="1:1" ht="12.75">
      <c r="A618" s="114"/>
    </row>
    <row r="619" spans="1:1" ht="12.75">
      <c r="A619" s="114"/>
    </row>
    <row r="620" spans="1:1" ht="12.75">
      <c r="A620" s="114"/>
    </row>
    <row r="621" spans="1:1" ht="12.75">
      <c r="A621" s="114"/>
    </row>
    <row r="622" spans="1:1" ht="12.75">
      <c r="A622" s="114"/>
    </row>
    <row r="623" spans="1:1" ht="12.75">
      <c r="A623" s="114"/>
    </row>
    <row r="624" spans="1:1" ht="12.75">
      <c r="A624" s="114"/>
    </row>
    <row r="625" spans="1:1" ht="12.75">
      <c r="A625" s="114"/>
    </row>
    <row r="626" spans="1:1" ht="12.75">
      <c r="A626" s="114"/>
    </row>
    <row r="627" spans="1:1" ht="12.75">
      <c r="A627" s="114"/>
    </row>
    <row r="628" spans="1:1" ht="12.75">
      <c r="A628" s="114"/>
    </row>
    <row r="629" spans="1:1" ht="12.75">
      <c r="A629" s="114"/>
    </row>
    <row r="630" spans="1:1" ht="12.75">
      <c r="A630" s="114"/>
    </row>
    <row r="631" spans="1:1" ht="12.75">
      <c r="A631" s="114"/>
    </row>
    <row r="632" spans="1:1" ht="12.75">
      <c r="A632" s="114"/>
    </row>
    <row r="633" spans="1:1" ht="12.75">
      <c r="A633" s="114"/>
    </row>
    <row r="634" spans="1:1" ht="12.75">
      <c r="A634" s="114"/>
    </row>
    <row r="635" spans="1:1" ht="12.75">
      <c r="A635" s="114"/>
    </row>
    <row r="636" spans="1:1" ht="12.75">
      <c r="A636" s="114"/>
    </row>
    <row r="637" spans="1:1" ht="12.75">
      <c r="A637" s="114"/>
    </row>
    <row r="638" spans="1:1" ht="12.75">
      <c r="A638" s="114"/>
    </row>
    <row r="639" spans="1:1" ht="12.75">
      <c r="A639" s="114"/>
    </row>
    <row r="640" spans="1:1" ht="12.75">
      <c r="A640" s="114"/>
    </row>
    <row r="641" spans="1:1" ht="12.75">
      <c r="A641" s="114"/>
    </row>
    <row r="642" spans="1:1" ht="12.75">
      <c r="A642" s="114"/>
    </row>
    <row r="643" spans="1:1" ht="12.75">
      <c r="A643" s="114"/>
    </row>
    <row r="644" spans="1:1" ht="12.75">
      <c r="A644" s="114"/>
    </row>
    <row r="645" spans="1:1" ht="12.75">
      <c r="A645" s="114"/>
    </row>
    <row r="646" spans="1:1" ht="12.75">
      <c r="A646" s="114"/>
    </row>
    <row r="647" spans="1:1" ht="12.75">
      <c r="A647" s="114"/>
    </row>
    <row r="648" spans="1:1" ht="12.75">
      <c r="A648" s="114"/>
    </row>
    <row r="649" spans="1:1" ht="12.75">
      <c r="A649" s="114"/>
    </row>
    <row r="650" spans="1:1" ht="12.75">
      <c r="A650" s="114"/>
    </row>
    <row r="651" spans="1:1" ht="12.75">
      <c r="A651" s="114"/>
    </row>
    <row r="652" spans="1:1" ht="12.75">
      <c r="A652" s="114"/>
    </row>
    <row r="653" spans="1:1" ht="12.75">
      <c r="A653" s="114"/>
    </row>
    <row r="654" spans="1:1" ht="12.75">
      <c r="A654" s="114"/>
    </row>
    <row r="655" spans="1:1" ht="12.75">
      <c r="A655" s="114"/>
    </row>
    <row r="656" spans="1:1" ht="12.75">
      <c r="A656" s="114"/>
    </row>
    <row r="657" spans="1:1" ht="12.75">
      <c r="A657" s="114"/>
    </row>
    <row r="658" spans="1:1" ht="12.75">
      <c r="A658" s="114"/>
    </row>
    <row r="659" spans="1:1" ht="12.75">
      <c r="A659" s="114"/>
    </row>
    <row r="660" spans="1:1" ht="12.75">
      <c r="A660" s="114"/>
    </row>
    <row r="661" spans="1:1" ht="12.75">
      <c r="A661" s="114"/>
    </row>
    <row r="662" spans="1:1" ht="12.75">
      <c r="A662" s="114"/>
    </row>
    <row r="663" spans="1:1" ht="12.75">
      <c r="A663" s="114"/>
    </row>
    <row r="664" spans="1:1" ht="12.75">
      <c r="A664" s="114"/>
    </row>
    <row r="665" spans="1:1" ht="12.75">
      <c r="A665" s="114"/>
    </row>
    <row r="666" spans="1:1" ht="12.75">
      <c r="A666" s="114"/>
    </row>
    <row r="667" spans="1:1" ht="12.75">
      <c r="A667" s="114"/>
    </row>
    <row r="668" spans="1:1" ht="12.75">
      <c r="A668" s="114"/>
    </row>
    <row r="669" spans="1:1" ht="12.75">
      <c r="A669" s="114"/>
    </row>
    <row r="670" spans="1:1" ht="12.75">
      <c r="A670" s="114"/>
    </row>
    <row r="671" spans="1:1" ht="12.75">
      <c r="A671" s="114"/>
    </row>
    <row r="672" spans="1:1" ht="12.75">
      <c r="A672" s="114"/>
    </row>
    <row r="673" spans="1:1" ht="12.75">
      <c r="A673" s="114"/>
    </row>
    <row r="674" spans="1:1" ht="12.75">
      <c r="A674" s="114"/>
    </row>
    <row r="675" spans="1:1" ht="12.75">
      <c r="A675" s="114"/>
    </row>
    <row r="676" spans="1:1" ht="12.75">
      <c r="A676" s="114"/>
    </row>
    <row r="677" spans="1:1" ht="12.75">
      <c r="A677" s="114"/>
    </row>
    <row r="678" spans="1:1" ht="12.75">
      <c r="A678" s="114"/>
    </row>
    <row r="679" spans="1:1" ht="12.75">
      <c r="A679" s="114"/>
    </row>
    <row r="680" spans="1:1" ht="12.75">
      <c r="A680" s="114"/>
    </row>
    <row r="681" spans="1:1" ht="12.75">
      <c r="A681" s="114"/>
    </row>
    <row r="682" spans="1:1" ht="12.75">
      <c r="A682" s="114"/>
    </row>
    <row r="683" spans="1:1" ht="12.75">
      <c r="A683" s="114"/>
    </row>
    <row r="684" spans="1:1" ht="12.75">
      <c r="A684" s="114"/>
    </row>
    <row r="685" spans="1:1" ht="12.75">
      <c r="A685" s="114"/>
    </row>
    <row r="686" spans="1:1" ht="12.75">
      <c r="A686" s="114"/>
    </row>
    <row r="687" spans="1:1" ht="12.75">
      <c r="A687" s="114"/>
    </row>
    <row r="688" spans="1:1" ht="12.75">
      <c r="A688" s="114"/>
    </row>
    <row r="689" spans="1:1" ht="12.75">
      <c r="A689" s="114"/>
    </row>
    <row r="690" spans="1:1" ht="12.75">
      <c r="A690" s="114"/>
    </row>
    <row r="691" spans="1:1" ht="12.75">
      <c r="A691" s="114"/>
    </row>
    <row r="692" spans="1:1" ht="12.75">
      <c r="A692" s="114"/>
    </row>
    <row r="693" spans="1:1" ht="12.75">
      <c r="A693" s="114"/>
    </row>
    <row r="694" spans="1:1" ht="12.75">
      <c r="A694" s="114"/>
    </row>
    <row r="695" spans="1:1" ht="12.75">
      <c r="A695" s="114"/>
    </row>
    <row r="696" spans="1:1" ht="12.75">
      <c r="A696" s="114"/>
    </row>
    <row r="697" spans="1:1" ht="12.75">
      <c r="A697" s="114"/>
    </row>
    <row r="698" spans="1:1" ht="12.75">
      <c r="A698" s="114"/>
    </row>
    <row r="699" spans="1:1" ht="12.75">
      <c r="A699" s="114"/>
    </row>
    <row r="700" spans="1:1" ht="12.75">
      <c r="A700" s="114"/>
    </row>
    <row r="701" spans="1:1" ht="12.75">
      <c r="A701" s="114"/>
    </row>
    <row r="702" spans="1:1" ht="12.75">
      <c r="A702" s="114"/>
    </row>
    <row r="703" spans="1:1" ht="12.75">
      <c r="A703" s="114"/>
    </row>
    <row r="704" spans="1:1" ht="12.75">
      <c r="A704" s="114"/>
    </row>
    <row r="705" spans="1:1" ht="12.75">
      <c r="A705" s="114"/>
    </row>
    <row r="706" spans="1:1" ht="12.75">
      <c r="A706" s="114"/>
    </row>
    <row r="707" spans="1:1" ht="12.75">
      <c r="A707" s="114"/>
    </row>
    <row r="708" spans="1:1" ht="12.75">
      <c r="A708" s="114"/>
    </row>
    <row r="709" spans="1:1" ht="12.75">
      <c r="A709" s="114"/>
    </row>
    <row r="710" spans="1:1" ht="12.75">
      <c r="A710" s="114"/>
    </row>
    <row r="711" spans="1:1" ht="12.75">
      <c r="A711" s="114"/>
    </row>
    <row r="712" spans="1:1" ht="12.75">
      <c r="A712" s="114"/>
    </row>
    <row r="713" spans="1:1" ht="12.75">
      <c r="A713" s="114"/>
    </row>
    <row r="714" spans="1:1" ht="12.75">
      <c r="A714" s="114"/>
    </row>
    <row r="715" spans="1:1" ht="12.75">
      <c r="A715" s="114"/>
    </row>
    <row r="716" spans="1:1" ht="12.75">
      <c r="A716" s="114"/>
    </row>
    <row r="717" spans="1:1" ht="12.75">
      <c r="A717" s="114"/>
    </row>
    <row r="718" spans="1:1" ht="12.75">
      <c r="A718" s="114"/>
    </row>
    <row r="719" spans="1:1" ht="12.75">
      <c r="A719" s="114"/>
    </row>
    <row r="720" spans="1:1" ht="12.75">
      <c r="A720" s="114"/>
    </row>
    <row r="721" spans="1:1" ht="12.75">
      <c r="A721" s="114"/>
    </row>
    <row r="722" spans="1:1" ht="12.75">
      <c r="A722" s="114"/>
    </row>
    <row r="723" spans="1:1" ht="12.75">
      <c r="A723" s="114"/>
    </row>
    <row r="724" spans="1:1" ht="12.75">
      <c r="A724" s="114"/>
    </row>
    <row r="725" spans="1:1" ht="12.75">
      <c r="A725" s="114"/>
    </row>
    <row r="726" spans="1:1" ht="12.75">
      <c r="A726" s="114"/>
    </row>
    <row r="727" spans="1:1" ht="12.75">
      <c r="A727" s="114"/>
    </row>
    <row r="728" spans="1:1" ht="12.75">
      <c r="A728" s="114"/>
    </row>
    <row r="729" spans="1:1" ht="12.75">
      <c r="A729" s="114"/>
    </row>
    <row r="730" spans="1:1" ht="12.75">
      <c r="A730" s="114"/>
    </row>
    <row r="731" spans="1:1" ht="12.75">
      <c r="A731" s="114"/>
    </row>
    <row r="732" spans="1:1" ht="12.75">
      <c r="A732" s="114"/>
    </row>
    <row r="733" spans="1:1" ht="12.75">
      <c r="A733" s="114"/>
    </row>
    <row r="734" spans="1:1" ht="12.75">
      <c r="A734" s="114"/>
    </row>
    <row r="735" spans="1:1" ht="12.75">
      <c r="A735" s="114"/>
    </row>
    <row r="736" spans="1:1" ht="12.75">
      <c r="A736" s="114"/>
    </row>
    <row r="737" spans="1:1" ht="12.75">
      <c r="A737" s="114"/>
    </row>
    <row r="738" spans="1:1" ht="12.75">
      <c r="A738" s="114"/>
    </row>
    <row r="739" spans="1:1" ht="12.75">
      <c r="A739" s="114"/>
    </row>
    <row r="740" spans="1:1" ht="12.75">
      <c r="A740" s="114"/>
    </row>
    <row r="741" spans="1:1" ht="12.75">
      <c r="A741" s="114"/>
    </row>
    <row r="742" spans="1:1" ht="12.75">
      <c r="A742" s="114"/>
    </row>
    <row r="743" spans="1:1" ht="12.75">
      <c r="A743" s="114"/>
    </row>
    <row r="744" spans="1:1" ht="12.75">
      <c r="A744" s="114"/>
    </row>
    <row r="745" spans="1:1" ht="12.75">
      <c r="A745" s="114"/>
    </row>
    <row r="746" spans="1:1" ht="12.75">
      <c r="A746" s="114"/>
    </row>
    <row r="747" spans="1:1" ht="12.75">
      <c r="A747" s="114"/>
    </row>
    <row r="748" spans="1:1" ht="12.75">
      <c r="A748" s="114"/>
    </row>
    <row r="749" spans="1:1" ht="12.75">
      <c r="A749" s="114"/>
    </row>
    <row r="750" spans="1:1" ht="12.75">
      <c r="A750" s="114"/>
    </row>
    <row r="751" spans="1:1" ht="12.75">
      <c r="A751" s="114"/>
    </row>
    <row r="752" spans="1:1" ht="12.75">
      <c r="A752" s="114"/>
    </row>
    <row r="753" spans="1:1" ht="12.75">
      <c r="A753" s="114"/>
    </row>
    <row r="754" spans="1:1" ht="12.75">
      <c r="A754" s="114"/>
    </row>
    <row r="755" spans="1:1" ht="12.75">
      <c r="A755" s="114"/>
    </row>
    <row r="756" spans="1:1" ht="12.75">
      <c r="A756" s="114"/>
    </row>
    <row r="757" spans="1:1" ht="12.75">
      <c r="A757" s="114"/>
    </row>
    <row r="758" spans="1:1" ht="12.75">
      <c r="A758" s="114"/>
    </row>
    <row r="759" spans="1:1" ht="12.75">
      <c r="A759" s="114"/>
    </row>
    <row r="760" spans="1:1" ht="12.75">
      <c r="A760" s="114"/>
    </row>
    <row r="761" spans="1:1" ht="12.75">
      <c r="A761" s="114"/>
    </row>
    <row r="762" spans="1:1" ht="12.75">
      <c r="A762" s="114"/>
    </row>
    <row r="763" spans="1:1" ht="12.75">
      <c r="A763" s="114"/>
    </row>
    <row r="764" spans="1:1" ht="12.75">
      <c r="A764" s="114"/>
    </row>
    <row r="765" spans="1:1" ht="12.75">
      <c r="A765" s="114"/>
    </row>
    <row r="766" spans="1:1" ht="12.75">
      <c r="A766" s="114"/>
    </row>
    <row r="767" spans="1:1" ht="12.75">
      <c r="A767" s="114"/>
    </row>
    <row r="768" spans="1:1" ht="12.75">
      <c r="A768" s="114"/>
    </row>
    <row r="769" spans="1:1" ht="12.75">
      <c r="A769" s="114"/>
    </row>
    <row r="770" spans="1:1" ht="12.75">
      <c r="A770" s="114"/>
    </row>
    <row r="771" spans="1:1" ht="12.75">
      <c r="A771" s="114"/>
    </row>
    <row r="772" spans="1:1" ht="12.75">
      <c r="A772" s="114"/>
    </row>
    <row r="773" spans="1:1" ht="12.75">
      <c r="A773" s="114"/>
    </row>
    <row r="774" spans="1:1" ht="12.75">
      <c r="A774" s="114"/>
    </row>
    <row r="775" spans="1:1" ht="12.75">
      <c r="A775" s="114"/>
    </row>
    <row r="776" spans="1:1" ht="12.75">
      <c r="A776" s="114"/>
    </row>
    <row r="777" spans="1:1" ht="12.75">
      <c r="A777" s="114"/>
    </row>
    <row r="778" spans="1:1" ht="12.75">
      <c r="A778" s="114"/>
    </row>
    <row r="779" spans="1:1" ht="12.75">
      <c r="A779" s="114"/>
    </row>
    <row r="780" spans="1:1" ht="12.75">
      <c r="A780" s="114"/>
    </row>
    <row r="781" spans="1:1" ht="12.75">
      <c r="A781" s="114"/>
    </row>
    <row r="782" spans="1:1" ht="12.75">
      <c r="A782" s="114"/>
    </row>
    <row r="783" spans="1:1" ht="12.75">
      <c r="A783" s="114"/>
    </row>
    <row r="784" spans="1:1" ht="12.75">
      <c r="A784" s="114"/>
    </row>
    <row r="785" spans="1:1" ht="12.75">
      <c r="A785" s="114"/>
    </row>
    <row r="786" spans="1:1" ht="12.75">
      <c r="A786" s="114"/>
    </row>
    <row r="787" spans="1:1" ht="12.75">
      <c r="A787" s="114"/>
    </row>
    <row r="788" spans="1:1" ht="12.75">
      <c r="A788" s="114"/>
    </row>
    <row r="789" spans="1:1" ht="12.75">
      <c r="A789" s="114"/>
    </row>
    <row r="790" spans="1:1" ht="12.75">
      <c r="A790" s="114"/>
    </row>
    <row r="791" spans="1:1" ht="12.75">
      <c r="A791" s="114"/>
    </row>
    <row r="792" spans="1:1" ht="12.75">
      <c r="A792" s="114"/>
    </row>
    <row r="793" spans="1:1" ht="12.75">
      <c r="A793" s="114"/>
    </row>
    <row r="794" spans="1:1" ht="12.75">
      <c r="A794" s="114"/>
    </row>
    <row r="795" spans="1:1" ht="12.75">
      <c r="A795" s="114"/>
    </row>
    <row r="796" spans="1:1" ht="12.75">
      <c r="A796" s="114"/>
    </row>
    <row r="797" spans="1:1" ht="12.75">
      <c r="A797" s="114"/>
    </row>
    <row r="798" spans="1:1" ht="12.75">
      <c r="A798" s="114"/>
    </row>
    <row r="799" spans="1:1" ht="12.75">
      <c r="A799" s="114"/>
    </row>
    <row r="800" spans="1:1" ht="12.75">
      <c r="A800" s="114"/>
    </row>
    <row r="801" spans="1:1" ht="12.75">
      <c r="A801" s="114"/>
    </row>
    <row r="802" spans="1:1" ht="12.75">
      <c r="A802" s="114"/>
    </row>
    <row r="803" spans="1:1" ht="12.75">
      <c r="A803" s="114"/>
    </row>
    <row r="804" spans="1:1" ht="12.75">
      <c r="A804" s="114"/>
    </row>
    <row r="805" spans="1:1" ht="12.75">
      <c r="A805" s="114"/>
    </row>
    <row r="806" spans="1:1" ht="12.75">
      <c r="A806" s="114"/>
    </row>
    <row r="807" spans="1:1" ht="12.75">
      <c r="A807" s="114"/>
    </row>
    <row r="808" spans="1:1" ht="12.75">
      <c r="A808" s="114"/>
    </row>
    <row r="809" spans="1:1" ht="12.75">
      <c r="A809" s="114"/>
    </row>
    <row r="810" spans="1:1" ht="12.75">
      <c r="A810" s="114"/>
    </row>
    <row r="811" spans="1:1" ht="12.75">
      <c r="A811" s="114"/>
    </row>
    <row r="812" spans="1:1" ht="12.75">
      <c r="A812" s="114"/>
    </row>
    <row r="813" spans="1:1" ht="12.75">
      <c r="A813" s="114"/>
    </row>
    <row r="814" spans="1:1" ht="12.75">
      <c r="A814" s="114"/>
    </row>
    <row r="815" spans="1:1" ht="12.75">
      <c r="A815" s="114"/>
    </row>
    <row r="816" spans="1:1" ht="12.75">
      <c r="A816" s="114"/>
    </row>
    <row r="817" spans="1:1" ht="12.75">
      <c r="A817" s="114"/>
    </row>
    <row r="818" spans="1:1" ht="12.75">
      <c r="A818" s="114"/>
    </row>
    <row r="819" spans="1:1" ht="12.75">
      <c r="A819" s="114"/>
    </row>
    <row r="820" spans="1:1" ht="12.75">
      <c r="A820" s="114"/>
    </row>
    <row r="821" spans="1:1" ht="12.75">
      <c r="A821" s="114"/>
    </row>
    <row r="822" spans="1:1" ht="12.75">
      <c r="A822" s="114"/>
    </row>
    <row r="823" spans="1:1" ht="12.75">
      <c r="A823" s="114"/>
    </row>
    <row r="824" spans="1:1" ht="12.75">
      <c r="A824" s="114"/>
    </row>
    <row r="825" spans="1:1" ht="12.75">
      <c r="A825" s="114"/>
    </row>
    <row r="826" spans="1:1" ht="12.75">
      <c r="A826" s="114"/>
    </row>
    <row r="827" spans="1:1" ht="12.75">
      <c r="A827" s="114"/>
    </row>
    <row r="828" spans="1:1" ht="12.75">
      <c r="A828" s="114"/>
    </row>
    <row r="829" spans="1:1" ht="12.75">
      <c r="A829" s="114"/>
    </row>
    <row r="830" spans="1:1" ht="12.75">
      <c r="A830" s="114"/>
    </row>
    <row r="831" spans="1:1" ht="12.75">
      <c r="A831" s="114"/>
    </row>
    <row r="832" spans="1:1" ht="12.75">
      <c r="A832" s="114"/>
    </row>
    <row r="833" spans="1:1" ht="12.75">
      <c r="A833" s="114"/>
    </row>
    <row r="834" spans="1:1" ht="12.75">
      <c r="A834" s="114"/>
    </row>
    <row r="835" spans="1:1" ht="12.75">
      <c r="A835" s="114"/>
    </row>
    <row r="836" spans="1:1" ht="12.75">
      <c r="A836" s="114"/>
    </row>
    <row r="837" spans="1:1" ht="12.75">
      <c r="A837" s="114"/>
    </row>
    <row r="838" spans="1:1" ht="12.75">
      <c r="A838" s="114"/>
    </row>
    <row r="839" spans="1:1" ht="12.75">
      <c r="A839" s="114"/>
    </row>
    <row r="840" spans="1:1" ht="12.75">
      <c r="A840" s="114"/>
    </row>
    <row r="841" spans="1:1" ht="12.75">
      <c r="A841" s="114"/>
    </row>
    <row r="842" spans="1:1" ht="12.75">
      <c r="A842" s="114"/>
    </row>
    <row r="843" spans="1:1" ht="12.75">
      <c r="A843" s="114"/>
    </row>
    <row r="844" spans="1:1" ht="12.75">
      <c r="A844" s="114"/>
    </row>
    <row r="845" spans="1:1" ht="12.75">
      <c r="A845" s="114"/>
    </row>
    <row r="846" spans="1:1" ht="12.75">
      <c r="A846" s="114"/>
    </row>
    <row r="847" spans="1:1" ht="12.75">
      <c r="A847" s="114"/>
    </row>
    <row r="848" spans="1:1" ht="12.75">
      <c r="A848" s="114"/>
    </row>
    <row r="849" spans="1:1" ht="12.75">
      <c r="A849" s="114"/>
    </row>
    <row r="850" spans="1:1" ht="12.75">
      <c r="A850" s="114"/>
    </row>
    <row r="851" spans="1:1" ht="12.75">
      <c r="A851" s="114"/>
    </row>
    <row r="852" spans="1:1" ht="12.75">
      <c r="A852" s="114"/>
    </row>
    <row r="853" spans="1:1" ht="12.75">
      <c r="A853" s="114"/>
    </row>
    <row r="854" spans="1:1" ht="12.75">
      <c r="A854" s="114"/>
    </row>
    <row r="855" spans="1:1" ht="12.75">
      <c r="A855" s="114"/>
    </row>
    <row r="856" spans="1:1" ht="12.75">
      <c r="A856" s="114"/>
    </row>
    <row r="857" spans="1:1" ht="12.75">
      <c r="A857" s="114"/>
    </row>
    <row r="858" spans="1:1" ht="12.75">
      <c r="A858" s="114"/>
    </row>
    <row r="859" spans="1:1" ht="12.75">
      <c r="A859" s="114"/>
    </row>
    <row r="860" spans="1:1" ht="12.75">
      <c r="A860" s="114"/>
    </row>
    <row r="861" spans="1:1" ht="12.75">
      <c r="A861" s="114"/>
    </row>
    <row r="862" spans="1:1" ht="12.75">
      <c r="A862" s="114"/>
    </row>
    <row r="863" spans="1:1" ht="12.75">
      <c r="A863" s="114"/>
    </row>
    <row r="864" spans="1:1" ht="12.75">
      <c r="A864" s="114"/>
    </row>
    <row r="865" spans="1:1" ht="12.75">
      <c r="A865" s="114"/>
    </row>
    <row r="866" spans="1:1" ht="12.75">
      <c r="A866" s="114"/>
    </row>
    <row r="867" spans="1:1" ht="12.75">
      <c r="A867" s="114"/>
    </row>
    <row r="868" spans="1:1" ht="12.75">
      <c r="A868" s="114"/>
    </row>
    <row r="869" spans="1:1" ht="12.75">
      <c r="A869" s="114"/>
    </row>
    <row r="870" spans="1:1" ht="12.75">
      <c r="A870" s="114"/>
    </row>
    <row r="871" spans="1:1" ht="12.75">
      <c r="A871" s="114"/>
    </row>
    <row r="872" spans="1:1" ht="12.75">
      <c r="A872" s="114"/>
    </row>
    <row r="873" spans="1:1" ht="12.75">
      <c r="A873" s="114"/>
    </row>
    <row r="874" spans="1:1" ht="12.75">
      <c r="A874" s="114"/>
    </row>
    <row r="875" spans="1:1" ht="12.75">
      <c r="A875" s="114"/>
    </row>
    <row r="876" spans="1:1" ht="12.75">
      <c r="A876" s="114"/>
    </row>
    <row r="877" spans="1:1" ht="12.75">
      <c r="A877" s="114"/>
    </row>
    <row r="878" spans="1:1" ht="12.75">
      <c r="A878" s="114"/>
    </row>
    <row r="879" spans="1:1" ht="12.75">
      <c r="A879" s="114"/>
    </row>
    <row r="880" spans="1:1" ht="12.75">
      <c r="A880" s="114"/>
    </row>
    <row r="881" spans="1:1" ht="12.75">
      <c r="A881" s="114"/>
    </row>
    <row r="882" spans="1:1" ht="12.75">
      <c r="A882" s="114"/>
    </row>
    <row r="883" spans="1:1" ht="12.75">
      <c r="A883" s="114"/>
    </row>
    <row r="884" spans="1:1" ht="12.75">
      <c r="A884" s="114"/>
    </row>
    <row r="885" spans="1:1" ht="12.75">
      <c r="A885" s="114"/>
    </row>
    <row r="886" spans="1:1" ht="12.75">
      <c r="A886" s="114"/>
    </row>
    <row r="887" spans="1:1" ht="12.75">
      <c r="A887" s="114"/>
    </row>
    <row r="888" spans="1:1" ht="12.75">
      <c r="A888" s="114"/>
    </row>
    <row r="889" spans="1:1" ht="12.75">
      <c r="A889" s="114"/>
    </row>
    <row r="890" spans="1:1" ht="12.75">
      <c r="A890" s="114"/>
    </row>
    <row r="891" spans="1:1" ht="12.75">
      <c r="A891" s="114"/>
    </row>
    <row r="892" spans="1:1" ht="12.75">
      <c r="A892" s="114"/>
    </row>
    <row r="893" spans="1:1" ht="12.75">
      <c r="A893" s="114"/>
    </row>
    <row r="894" spans="1:1" ht="12.75">
      <c r="A894" s="114"/>
    </row>
    <row r="895" spans="1:1" ht="12.75">
      <c r="A895" s="114"/>
    </row>
    <row r="896" spans="1:1" ht="12.75">
      <c r="A896" s="114"/>
    </row>
    <row r="897" spans="1:1" ht="12.75">
      <c r="A897" s="114"/>
    </row>
    <row r="898" spans="1:1" ht="12.75">
      <c r="A898" s="114"/>
    </row>
    <row r="899" spans="1:1" ht="12.75">
      <c r="A899" s="114"/>
    </row>
    <row r="900" spans="1:1" ht="12.75">
      <c r="A900" s="114"/>
    </row>
    <row r="901" spans="1:1" ht="12.75">
      <c r="A901" s="114"/>
    </row>
    <row r="902" spans="1:1" ht="12.75">
      <c r="A902" s="114"/>
    </row>
    <row r="903" spans="1:1" ht="12.75">
      <c r="A903" s="114"/>
    </row>
    <row r="904" spans="1:1" ht="12.75">
      <c r="A904" s="114"/>
    </row>
    <row r="905" spans="1:1" ht="12.75">
      <c r="A905" s="114"/>
    </row>
    <row r="906" spans="1:1" ht="12.75">
      <c r="A906" s="114"/>
    </row>
    <row r="907" spans="1:1" ht="12.75">
      <c r="A907" s="114"/>
    </row>
    <row r="908" spans="1:1" ht="12.75">
      <c r="A908" s="114"/>
    </row>
    <row r="909" spans="1:1" ht="12.75">
      <c r="A909" s="114"/>
    </row>
    <row r="910" spans="1:1" ht="12.75">
      <c r="A910" s="114"/>
    </row>
    <row r="911" spans="1:1" ht="12.75">
      <c r="A911" s="114"/>
    </row>
    <row r="912" spans="1:1" ht="12.75">
      <c r="A912" s="114"/>
    </row>
    <row r="913" spans="1:1" ht="12.75">
      <c r="A913" s="114"/>
    </row>
    <row r="914" spans="1:1" ht="12.75">
      <c r="A914" s="114"/>
    </row>
    <row r="915" spans="1:1" ht="12.75">
      <c r="A915" s="114"/>
    </row>
    <row r="916" spans="1:1" ht="12.75">
      <c r="A916" s="114"/>
    </row>
    <row r="917" spans="1:1" ht="12.75">
      <c r="A917" s="114"/>
    </row>
    <row r="918" spans="1:1" ht="12.75">
      <c r="A918" s="114"/>
    </row>
    <row r="919" spans="1:1" ht="12.75">
      <c r="A919" s="114"/>
    </row>
    <row r="920" spans="1:1" ht="12.75">
      <c r="A920" s="114"/>
    </row>
    <row r="921" spans="1:1" ht="12.75">
      <c r="A921" s="114"/>
    </row>
    <row r="922" spans="1:1" ht="12.75">
      <c r="A922" s="114"/>
    </row>
    <row r="923" spans="1:1" ht="12.75">
      <c r="A923" s="114"/>
    </row>
    <row r="924" spans="1:1" ht="12.75">
      <c r="A924" s="114"/>
    </row>
    <row r="925" spans="1:1" ht="12.75">
      <c r="A925" s="114"/>
    </row>
    <row r="926" spans="1:1" ht="12.75">
      <c r="A926" s="114"/>
    </row>
    <row r="927" spans="1:1" ht="12.75">
      <c r="A927" s="114"/>
    </row>
    <row r="928" spans="1:1" ht="12.75">
      <c r="A928" s="114"/>
    </row>
    <row r="929" spans="1:1" ht="12.75">
      <c r="A929" s="114"/>
    </row>
    <row r="930" spans="1:1" ht="12.75">
      <c r="A930" s="114"/>
    </row>
    <row r="931" spans="1:1" ht="12.75">
      <c r="A931" s="114"/>
    </row>
    <row r="932" spans="1:1" ht="12.75">
      <c r="A932" s="114"/>
    </row>
    <row r="933" spans="1:1" ht="12.75">
      <c r="A933" s="114"/>
    </row>
    <row r="934" spans="1:1" ht="12.75">
      <c r="A934" s="114"/>
    </row>
    <row r="935" spans="1:1" ht="12.75">
      <c r="A935" s="114"/>
    </row>
    <row r="936" spans="1:1" ht="12.75">
      <c r="A936" s="114"/>
    </row>
    <row r="937" spans="1:1" ht="12.75">
      <c r="A937" s="114"/>
    </row>
    <row r="938" spans="1:1" ht="12.75">
      <c r="A938" s="114"/>
    </row>
    <row r="939" spans="1:1" ht="12.75">
      <c r="A939" s="114"/>
    </row>
    <row r="940" spans="1:1" ht="12.75">
      <c r="A940" s="114"/>
    </row>
    <row r="941" spans="1:1" ht="12.75">
      <c r="A941" s="114"/>
    </row>
    <row r="942" spans="1:1" ht="12.75">
      <c r="A942" s="114"/>
    </row>
    <row r="943" spans="1:1" ht="12.75">
      <c r="A943" s="114"/>
    </row>
    <row r="944" spans="1:1" ht="12.75">
      <c r="A944" s="114"/>
    </row>
    <row r="945" spans="1:1" ht="12.75">
      <c r="A945" s="114"/>
    </row>
    <row r="946" spans="1:1" ht="12.75">
      <c r="A946" s="114"/>
    </row>
    <row r="947" spans="1:1" ht="12.75">
      <c r="A947" s="114"/>
    </row>
    <row r="948" spans="1:1" ht="12.75">
      <c r="A948" s="114"/>
    </row>
    <row r="949" spans="1:1" ht="12.75">
      <c r="A949" s="114"/>
    </row>
    <row r="950" spans="1:1" ht="12.75">
      <c r="A950" s="114"/>
    </row>
    <row r="951" spans="1:1" ht="12.75">
      <c r="A951" s="114"/>
    </row>
    <row r="952" spans="1:1" ht="12.75">
      <c r="A952" s="114"/>
    </row>
    <row r="953" spans="1:1" ht="12.75">
      <c r="A953" s="114"/>
    </row>
    <row r="954" spans="1:1" ht="12.75">
      <c r="A954" s="114"/>
    </row>
    <row r="955" spans="1:1" ht="12.75">
      <c r="A955" s="114"/>
    </row>
    <row r="956" spans="1:1" ht="12.75">
      <c r="A956" s="114"/>
    </row>
    <row r="957" spans="1:1" ht="12.75">
      <c r="A957" s="114"/>
    </row>
    <row r="958" spans="1:1" ht="12.75">
      <c r="A958" s="114"/>
    </row>
    <row r="959" spans="1:1" ht="12.75">
      <c r="A959" s="114"/>
    </row>
    <row r="960" spans="1:1" ht="12.75">
      <c r="A960" s="114"/>
    </row>
    <row r="961" spans="1:1" ht="12.75">
      <c r="A961" s="114"/>
    </row>
    <row r="962" spans="1:1" ht="12.75">
      <c r="A962" s="114"/>
    </row>
    <row r="963" spans="1:1" ht="12.75">
      <c r="A963" s="114"/>
    </row>
    <row r="964" spans="1:1" ht="12.75">
      <c r="A964" s="114"/>
    </row>
    <row r="965" spans="1:1" ht="12.75">
      <c r="A965" s="114"/>
    </row>
    <row r="966" spans="1:1" ht="12.75">
      <c r="A966" s="114"/>
    </row>
    <row r="967" spans="1:1" ht="12.75">
      <c r="A967" s="114"/>
    </row>
    <row r="968" spans="1:1" ht="12.75">
      <c r="A968" s="114"/>
    </row>
    <row r="969" spans="1:1" ht="12.75">
      <c r="A969" s="114"/>
    </row>
    <row r="970" spans="1:1" ht="12.75">
      <c r="A970" s="114"/>
    </row>
    <row r="971" spans="1:1" ht="12.75">
      <c r="A971" s="114"/>
    </row>
    <row r="972" spans="1:1" ht="12.75">
      <c r="A972" s="114"/>
    </row>
    <row r="973" spans="1:1" ht="12.75">
      <c r="A973" s="114"/>
    </row>
    <row r="974" spans="1:1" ht="12.75">
      <c r="A974" s="114"/>
    </row>
    <row r="975" spans="1:1" ht="12.75">
      <c r="A975" s="114"/>
    </row>
    <row r="976" spans="1:1" ht="12.75">
      <c r="A976" s="114"/>
    </row>
    <row r="977" spans="1:1" ht="12.75">
      <c r="A977" s="114"/>
    </row>
    <row r="978" spans="1:1" ht="12.75">
      <c r="A978" s="114"/>
    </row>
    <row r="979" spans="1:1" ht="12.75">
      <c r="A979" s="114"/>
    </row>
    <row r="980" spans="1:1" ht="12.75">
      <c r="A980" s="114"/>
    </row>
    <row r="981" spans="1:1" ht="12.75">
      <c r="A981" s="114"/>
    </row>
    <row r="982" spans="1:1" ht="12.75">
      <c r="A982" s="114"/>
    </row>
    <row r="983" spans="1:1" ht="12.75">
      <c r="A983" s="114"/>
    </row>
    <row r="984" spans="1:1" ht="12.75">
      <c r="A984" s="114"/>
    </row>
    <row r="985" spans="1:1" ht="12.75">
      <c r="A985" s="114"/>
    </row>
    <row r="986" spans="1:1" ht="12.75">
      <c r="A986" s="114"/>
    </row>
    <row r="987" spans="1:1" ht="12.75">
      <c r="A987" s="114"/>
    </row>
    <row r="988" spans="1:1" ht="12.75">
      <c r="A988" s="114"/>
    </row>
    <row r="989" spans="1:1" ht="12.75">
      <c r="A989" s="114"/>
    </row>
    <row r="990" spans="1:1" ht="12.75">
      <c r="A990" s="114"/>
    </row>
    <row r="991" spans="1:1" ht="12.75">
      <c r="A991" s="114"/>
    </row>
    <row r="992" spans="1:1" ht="12.75">
      <c r="A992" s="114"/>
    </row>
    <row r="993" spans="1:1" ht="12.75">
      <c r="A993" s="114"/>
    </row>
    <row r="994" spans="1:1" ht="12.75">
      <c r="A994" s="114"/>
    </row>
    <row r="995" spans="1:1" ht="12.75">
      <c r="A995" s="114"/>
    </row>
    <row r="996" spans="1:1" ht="12.75">
      <c r="A996" s="114"/>
    </row>
    <row r="997" spans="1:1" ht="12.75">
      <c r="A997" s="114"/>
    </row>
    <row r="998" spans="1:1" ht="12.75">
      <c r="A998" s="114"/>
    </row>
    <row r="999" spans="1:1" ht="12.75">
      <c r="A999" s="114"/>
    </row>
    <row r="1000" spans="1:1" ht="12.75">
      <c r="A1000" s="114"/>
    </row>
    <row r="1001" spans="1:1" ht="12.75">
      <c r="A1001" s="114"/>
    </row>
    <row r="1002" spans="1:1" ht="12.75">
      <c r="A1002" s="114"/>
    </row>
    <row r="1003" spans="1:1" ht="12.75">
      <c r="A1003" s="114"/>
    </row>
    <row r="1004" spans="1:1" ht="12.75">
      <c r="A1004" s="114"/>
    </row>
    <row r="1005" spans="1:1" ht="12.75">
      <c r="A1005" s="114"/>
    </row>
  </sheetData>
  <mergeCells count="3">
    <mergeCell ref="A1:H1"/>
    <mergeCell ref="A2:B2"/>
    <mergeCell ref="C2:H2"/>
  </mergeCells>
  <phoneticPr fontId="8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outlinePr summaryBelow="0" summaryRight="0"/>
  </sheetPr>
  <dimension ref="A1:Z995"/>
  <sheetViews>
    <sheetView workbookViewId="0"/>
  </sheetViews>
  <sheetFormatPr defaultColWidth="12.5703125" defaultRowHeight="15.75" customHeight="1"/>
  <cols>
    <col min="1" max="1" width="2" customWidth="1"/>
    <col min="3" max="3" width="20.7109375" customWidth="1"/>
    <col min="4" max="4" width="57.7109375" customWidth="1"/>
    <col min="5" max="5" width="18.5703125" customWidth="1"/>
    <col min="6" max="6" width="13.42578125" customWidth="1"/>
    <col min="7" max="7" width="12.140625" customWidth="1"/>
    <col min="8" max="8" width="24" customWidth="1"/>
    <col min="9" max="9" width="118.140625" customWidth="1"/>
    <col min="10" max="10" width="82.42578125" customWidth="1"/>
  </cols>
  <sheetData>
    <row r="1" spans="1:26" ht="12.75">
      <c r="A1" s="232" t="s">
        <v>1526</v>
      </c>
      <c r="B1" s="5"/>
      <c r="C1" s="5"/>
      <c r="D1" s="171"/>
      <c r="E1" s="5"/>
      <c r="F1" s="5"/>
      <c r="G1" s="5"/>
      <c r="H1" s="5"/>
      <c r="I1" s="5"/>
      <c r="J1" s="5"/>
      <c r="K1" s="3"/>
      <c r="L1" s="3"/>
      <c r="M1" s="3"/>
      <c r="N1" s="3"/>
      <c r="O1" s="3"/>
      <c r="P1" s="3"/>
      <c r="Q1" s="3"/>
      <c r="R1" s="3"/>
      <c r="S1" s="3"/>
      <c r="T1" s="3"/>
      <c r="U1" s="3"/>
      <c r="V1" s="3"/>
      <c r="W1" s="3"/>
      <c r="X1" s="3"/>
      <c r="Y1" s="3"/>
      <c r="Z1" s="3"/>
    </row>
    <row r="2" spans="1:26" ht="33.75">
      <c r="A2" s="5"/>
      <c r="B2" s="308" t="s">
        <v>1794</v>
      </c>
      <c r="C2" s="278"/>
      <c r="D2" s="278"/>
      <c r="E2" s="278"/>
      <c r="F2" s="278"/>
      <c r="G2" s="278"/>
      <c r="H2" s="278"/>
      <c r="I2" s="278"/>
      <c r="J2" s="300"/>
      <c r="K2" s="3"/>
      <c r="L2" s="3"/>
      <c r="M2" s="3"/>
      <c r="N2" s="3"/>
      <c r="O2" s="3"/>
      <c r="P2" s="3"/>
      <c r="Q2" s="3"/>
      <c r="R2" s="3"/>
      <c r="S2" s="3"/>
      <c r="T2" s="3"/>
      <c r="U2" s="3"/>
      <c r="V2" s="3"/>
      <c r="W2" s="3"/>
      <c r="X2" s="3"/>
      <c r="Y2" s="3"/>
      <c r="Z2" s="3"/>
    </row>
    <row r="3" spans="1:26">
      <c r="A3" s="5"/>
      <c r="B3" s="295" t="s">
        <v>1358</v>
      </c>
      <c r="C3" s="276"/>
      <c r="D3" s="291" t="s">
        <v>7</v>
      </c>
      <c r="E3" s="291" t="s">
        <v>6</v>
      </c>
      <c r="F3" s="289" t="s">
        <v>9</v>
      </c>
      <c r="G3" s="291" t="s">
        <v>524</v>
      </c>
      <c r="H3" s="291" t="s">
        <v>34</v>
      </c>
      <c r="I3" s="289" t="s">
        <v>1359</v>
      </c>
      <c r="J3" s="291" t="s">
        <v>1795</v>
      </c>
      <c r="K3" s="3"/>
      <c r="L3" s="3"/>
      <c r="M3" s="3"/>
      <c r="N3" s="3"/>
      <c r="O3" s="3"/>
      <c r="P3" s="3"/>
      <c r="Q3" s="3"/>
      <c r="R3" s="3"/>
      <c r="S3" s="3"/>
      <c r="T3" s="3"/>
      <c r="U3" s="3"/>
      <c r="V3" s="3"/>
      <c r="W3" s="3"/>
      <c r="X3" s="3"/>
      <c r="Y3" s="3"/>
      <c r="Z3" s="3"/>
    </row>
    <row r="4" spans="1:26" ht="14.25">
      <c r="A4" s="5"/>
      <c r="B4" s="173" t="s">
        <v>4</v>
      </c>
      <c r="C4" s="174" t="s">
        <v>8</v>
      </c>
      <c r="D4" s="284"/>
      <c r="E4" s="284"/>
      <c r="F4" s="290"/>
      <c r="G4" s="284"/>
      <c r="H4" s="284"/>
      <c r="I4" s="290"/>
      <c r="J4" s="284"/>
      <c r="K4" s="3"/>
      <c r="L4" s="3"/>
      <c r="M4" s="3"/>
      <c r="N4" s="3"/>
      <c r="O4" s="3"/>
      <c r="P4" s="3"/>
      <c r="Q4" s="3"/>
      <c r="R4" s="3"/>
      <c r="S4" s="3"/>
      <c r="T4" s="3"/>
      <c r="U4" s="3"/>
      <c r="V4" s="3"/>
      <c r="W4" s="3"/>
      <c r="X4" s="3"/>
      <c r="Y4" s="3"/>
      <c r="Z4" s="3"/>
    </row>
    <row r="5" spans="1:26" ht="12.75">
      <c r="A5" s="5"/>
      <c r="B5" s="297" t="s">
        <v>38</v>
      </c>
      <c r="C5" s="238" t="s">
        <v>1540</v>
      </c>
      <c r="D5" s="229" t="s">
        <v>1541</v>
      </c>
      <c r="E5" s="183" t="s">
        <v>1542</v>
      </c>
      <c r="F5" s="183" t="s">
        <v>1188</v>
      </c>
      <c r="G5" s="183" t="s">
        <v>1543</v>
      </c>
      <c r="H5" s="239" t="s">
        <v>1538</v>
      </c>
      <c r="I5" s="240" t="s">
        <v>1796</v>
      </c>
      <c r="J5" s="235"/>
      <c r="K5" s="3"/>
      <c r="L5" s="3"/>
      <c r="M5" s="3"/>
      <c r="N5" s="3"/>
      <c r="O5" s="3"/>
      <c r="P5" s="3"/>
      <c r="Q5" s="3"/>
      <c r="R5" s="3"/>
      <c r="S5" s="3"/>
      <c r="T5" s="3"/>
      <c r="U5" s="3"/>
      <c r="V5" s="3"/>
      <c r="W5" s="3"/>
      <c r="X5" s="3"/>
      <c r="Y5" s="3"/>
      <c r="Z5" s="3"/>
    </row>
    <row r="6" spans="1:26" ht="12.75">
      <c r="A6" s="5"/>
      <c r="B6" s="283"/>
      <c r="C6" s="175" t="s">
        <v>536</v>
      </c>
      <c r="D6" s="197" t="s">
        <v>1545</v>
      </c>
      <c r="E6" s="182" t="s">
        <v>594</v>
      </c>
      <c r="F6" s="182" t="s">
        <v>1180</v>
      </c>
      <c r="G6" s="182" t="s">
        <v>1543</v>
      </c>
      <c r="H6" s="181" t="s">
        <v>1538</v>
      </c>
      <c r="I6" s="184" t="s">
        <v>1546</v>
      </c>
      <c r="J6" s="234"/>
      <c r="K6" s="3"/>
      <c r="L6" s="3"/>
      <c r="M6" s="3"/>
      <c r="N6" s="3"/>
      <c r="O6" s="3"/>
      <c r="P6" s="3"/>
      <c r="Q6" s="3"/>
      <c r="R6" s="3"/>
      <c r="S6" s="3"/>
      <c r="T6" s="3"/>
      <c r="U6" s="3"/>
      <c r="V6" s="3"/>
      <c r="W6" s="3"/>
      <c r="X6" s="3"/>
      <c r="Y6" s="3"/>
      <c r="Z6" s="3"/>
    </row>
    <row r="7" spans="1:26" ht="12.75">
      <c r="A7" s="5"/>
      <c r="B7" s="283"/>
      <c r="C7" s="238" t="s">
        <v>1540</v>
      </c>
      <c r="D7" s="229" t="s">
        <v>1547</v>
      </c>
      <c r="E7" s="183" t="s">
        <v>544</v>
      </c>
      <c r="F7" s="183" t="s">
        <v>1180</v>
      </c>
      <c r="G7" s="183" t="s">
        <v>1543</v>
      </c>
      <c r="H7" s="239" t="s">
        <v>582</v>
      </c>
      <c r="I7" s="240" t="s">
        <v>1797</v>
      </c>
      <c r="J7" s="198" t="s">
        <v>1549</v>
      </c>
      <c r="K7" s="3"/>
      <c r="L7" s="3"/>
      <c r="M7" s="3"/>
      <c r="N7" s="3"/>
      <c r="O7" s="3"/>
      <c r="P7" s="3"/>
      <c r="Q7" s="3"/>
      <c r="R7" s="3"/>
      <c r="S7" s="3"/>
      <c r="T7" s="3"/>
      <c r="U7" s="3"/>
      <c r="V7" s="3"/>
      <c r="W7" s="3"/>
      <c r="X7" s="3"/>
      <c r="Y7" s="3"/>
      <c r="Z7" s="3"/>
    </row>
    <row r="8" spans="1:26" ht="12.75">
      <c r="A8" s="5"/>
      <c r="B8" s="283"/>
      <c r="C8" s="175" t="s">
        <v>536</v>
      </c>
      <c r="D8" s="181" t="s">
        <v>581</v>
      </c>
      <c r="E8" s="182" t="s">
        <v>574</v>
      </c>
      <c r="F8" s="182" t="s">
        <v>1180</v>
      </c>
      <c r="G8" s="182" t="s">
        <v>1543</v>
      </c>
      <c r="H8" s="181" t="s">
        <v>582</v>
      </c>
      <c r="I8" s="184" t="s">
        <v>1798</v>
      </c>
      <c r="J8" s="199" t="s">
        <v>584</v>
      </c>
      <c r="K8" s="3"/>
      <c r="L8" s="3"/>
      <c r="M8" s="3"/>
      <c r="N8" s="3"/>
      <c r="O8" s="3"/>
      <c r="P8" s="3"/>
      <c r="Q8" s="3"/>
      <c r="R8" s="3"/>
      <c r="S8" s="3"/>
      <c r="T8" s="3"/>
      <c r="U8" s="3"/>
      <c r="V8" s="3"/>
      <c r="W8" s="3"/>
      <c r="X8" s="3"/>
      <c r="Y8" s="3"/>
      <c r="Z8" s="3"/>
    </row>
    <row r="9" spans="1:26" ht="12.75">
      <c r="A9" s="5"/>
      <c r="B9" s="283"/>
      <c r="C9" s="238" t="s">
        <v>1540</v>
      </c>
      <c r="D9" s="229" t="s">
        <v>1799</v>
      </c>
      <c r="E9" s="183" t="s">
        <v>1800</v>
      </c>
      <c r="F9" s="183" t="s">
        <v>1188</v>
      </c>
      <c r="G9" s="183" t="s">
        <v>766</v>
      </c>
      <c r="H9" s="239" t="s">
        <v>1538</v>
      </c>
      <c r="I9" s="240" t="s">
        <v>1801</v>
      </c>
      <c r="J9" s="235"/>
      <c r="K9" s="3"/>
      <c r="L9" s="3"/>
      <c r="M9" s="3"/>
      <c r="N9" s="3"/>
      <c r="O9" s="3"/>
      <c r="P9" s="3"/>
      <c r="Q9" s="3"/>
      <c r="R9" s="3"/>
      <c r="S9" s="3"/>
      <c r="T9" s="3"/>
      <c r="U9" s="3"/>
      <c r="V9" s="3"/>
      <c r="W9" s="3"/>
      <c r="X9" s="3"/>
      <c r="Y9" s="3"/>
      <c r="Z9" s="3"/>
    </row>
    <row r="10" spans="1:26" ht="12.75">
      <c r="A10" s="5"/>
      <c r="B10" s="283"/>
      <c r="C10" s="238" t="s">
        <v>1540</v>
      </c>
      <c r="D10" s="229" t="s">
        <v>1615</v>
      </c>
      <c r="E10" s="183" t="s">
        <v>1616</v>
      </c>
      <c r="F10" s="183" t="s">
        <v>1188</v>
      </c>
      <c r="G10" s="183" t="s">
        <v>766</v>
      </c>
      <c r="H10" s="239" t="s">
        <v>1538</v>
      </c>
      <c r="I10" s="240" t="s">
        <v>1802</v>
      </c>
      <c r="J10" s="235"/>
      <c r="K10" s="3"/>
      <c r="L10" s="3"/>
      <c r="M10" s="3"/>
      <c r="N10" s="3"/>
      <c r="O10" s="3"/>
      <c r="P10" s="3"/>
      <c r="Q10" s="3"/>
      <c r="R10" s="3"/>
      <c r="S10" s="3"/>
      <c r="T10" s="3"/>
      <c r="U10" s="3"/>
      <c r="V10" s="3"/>
      <c r="W10" s="3"/>
      <c r="X10" s="3"/>
      <c r="Y10" s="3"/>
      <c r="Z10" s="3"/>
    </row>
    <row r="11" spans="1:26" ht="12.75">
      <c r="A11" s="260"/>
      <c r="B11" s="283"/>
      <c r="C11" s="261" t="s">
        <v>589</v>
      </c>
      <c r="D11" s="262" t="s">
        <v>1803</v>
      </c>
      <c r="E11" s="261" t="s">
        <v>574</v>
      </c>
      <c r="F11" s="261" t="s">
        <v>1180</v>
      </c>
      <c r="G11" s="262"/>
      <c r="H11" s="262" t="s">
        <v>1804</v>
      </c>
      <c r="I11" s="262" t="s">
        <v>1805</v>
      </c>
      <c r="J11" s="263"/>
      <c r="K11" s="56"/>
      <c r="L11" s="56"/>
      <c r="M11" s="56"/>
      <c r="N11" s="56"/>
      <c r="O11" s="56"/>
      <c r="P11" s="56"/>
      <c r="Q11" s="56"/>
      <c r="R11" s="56"/>
      <c r="S11" s="56"/>
      <c r="T11" s="56"/>
      <c r="U11" s="56"/>
      <c r="V11" s="56"/>
      <c r="W11" s="56"/>
      <c r="X11" s="56"/>
      <c r="Y11" s="56"/>
      <c r="Z11" s="56"/>
    </row>
    <row r="12" spans="1:26" ht="12.75">
      <c r="A12" s="5"/>
      <c r="B12" s="282" t="s">
        <v>47</v>
      </c>
      <c r="C12" s="238" t="s">
        <v>536</v>
      </c>
      <c r="D12" s="229" t="s">
        <v>1677</v>
      </c>
      <c r="E12" s="183" t="s">
        <v>594</v>
      </c>
      <c r="F12" s="183" t="s">
        <v>1188</v>
      </c>
      <c r="G12" s="183" t="s">
        <v>1543</v>
      </c>
      <c r="H12" s="239" t="s">
        <v>582</v>
      </c>
      <c r="I12" s="240"/>
      <c r="J12" s="235"/>
      <c r="K12" s="3"/>
      <c r="L12" s="3"/>
      <c r="M12" s="3"/>
      <c r="N12" s="3"/>
      <c r="O12" s="3"/>
      <c r="P12" s="3"/>
      <c r="Q12" s="3"/>
      <c r="R12" s="3"/>
      <c r="S12" s="3"/>
      <c r="T12" s="3"/>
      <c r="U12" s="3"/>
      <c r="V12" s="3"/>
      <c r="W12" s="3"/>
      <c r="X12" s="3"/>
      <c r="Y12" s="3"/>
      <c r="Z12" s="3"/>
    </row>
    <row r="13" spans="1:26" ht="12.75">
      <c r="A13" s="5"/>
      <c r="B13" s="283"/>
      <c r="C13" s="238" t="s">
        <v>1540</v>
      </c>
      <c r="D13" s="239" t="s">
        <v>1606</v>
      </c>
      <c r="E13" s="189"/>
      <c r="F13" s="183" t="s">
        <v>1188</v>
      </c>
      <c r="G13" s="183" t="s">
        <v>1543</v>
      </c>
      <c r="H13" s="239" t="s">
        <v>1607</v>
      </c>
      <c r="I13" s="240" t="s">
        <v>1608</v>
      </c>
      <c r="J13" s="234"/>
      <c r="K13" s="3"/>
      <c r="L13" s="3"/>
      <c r="M13" s="3"/>
      <c r="N13" s="3"/>
      <c r="O13" s="3"/>
      <c r="P13" s="3"/>
      <c r="Q13" s="3"/>
      <c r="R13" s="3"/>
      <c r="S13" s="3"/>
      <c r="T13" s="3"/>
      <c r="U13" s="3"/>
      <c r="V13" s="3"/>
      <c r="W13" s="3"/>
      <c r="X13" s="3"/>
      <c r="Y13" s="3"/>
      <c r="Z13" s="3"/>
    </row>
    <row r="14" spans="1:26" ht="12.75">
      <c r="A14" s="5"/>
      <c r="B14" s="283"/>
      <c r="C14" s="238" t="s">
        <v>1540</v>
      </c>
      <c r="D14" s="239" t="s">
        <v>675</v>
      </c>
      <c r="E14" s="189"/>
      <c r="F14" s="183" t="s">
        <v>1188</v>
      </c>
      <c r="G14" s="183" t="s">
        <v>1543</v>
      </c>
      <c r="H14" s="239" t="s">
        <v>1607</v>
      </c>
      <c r="I14" s="240" t="s">
        <v>1609</v>
      </c>
      <c r="J14" s="234"/>
      <c r="K14" s="3"/>
      <c r="L14" s="3"/>
      <c r="M14" s="3"/>
      <c r="N14" s="3"/>
      <c r="O14" s="3"/>
      <c r="P14" s="3"/>
      <c r="Q14" s="3"/>
      <c r="R14" s="3"/>
      <c r="S14" s="3"/>
      <c r="T14" s="3"/>
      <c r="U14" s="3"/>
      <c r="V14" s="3"/>
      <c r="W14" s="3"/>
      <c r="X14" s="3"/>
      <c r="Y14" s="3"/>
      <c r="Z14" s="3"/>
    </row>
    <row r="15" spans="1:26" ht="12.75">
      <c r="A15" s="5"/>
      <c r="B15" s="283"/>
      <c r="C15" s="175" t="s">
        <v>536</v>
      </c>
      <c r="D15" s="181" t="s">
        <v>1610</v>
      </c>
      <c r="E15" s="188"/>
      <c r="F15" s="182" t="s">
        <v>1197</v>
      </c>
      <c r="G15" s="182" t="s">
        <v>1543</v>
      </c>
      <c r="H15" s="177"/>
      <c r="I15" s="184" t="s">
        <v>1806</v>
      </c>
      <c r="J15" s="233"/>
      <c r="K15" s="3"/>
      <c r="L15" s="3"/>
      <c r="M15" s="3"/>
      <c r="N15" s="3"/>
      <c r="O15" s="3"/>
      <c r="P15" s="3"/>
      <c r="Q15" s="3"/>
      <c r="R15" s="3"/>
      <c r="S15" s="3"/>
      <c r="T15" s="3"/>
      <c r="U15" s="3"/>
      <c r="V15" s="3"/>
      <c r="W15" s="3"/>
      <c r="X15" s="3"/>
      <c r="Y15" s="3"/>
      <c r="Z15" s="3"/>
    </row>
    <row r="16" spans="1:26" ht="12.75">
      <c r="A16" s="5"/>
      <c r="B16" s="283"/>
      <c r="C16" s="175" t="s">
        <v>536</v>
      </c>
      <c r="D16" s="181" t="s">
        <v>1612</v>
      </c>
      <c r="E16" s="188"/>
      <c r="F16" s="182" t="s">
        <v>1197</v>
      </c>
      <c r="G16" s="182" t="s">
        <v>1543</v>
      </c>
      <c r="H16" s="177"/>
      <c r="I16" s="184" t="s">
        <v>1807</v>
      </c>
      <c r="J16" s="233"/>
      <c r="K16" s="3"/>
      <c r="L16" s="3"/>
      <c r="M16" s="3"/>
      <c r="N16" s="3"/>
      <c r="O16" s="3"/>
      <c r="P16" s="3"/>
      <c r="Q16" s="3"/>
      <c r="R16" s="3"/>
      <c r="S16" s="3"/>
      <c r="T16" s="3"/>
      <c r="U16" s="3"/>
      <c r="V16" s="3"/>
      <c r="W16" s="3"/>
      <c r="X16" s="3"/>
      <c r="Y16" s="3"/>
      <c r="Z16" s="3"/>
    </row>
    <row r="17" spans="1:26" ht="12.75">
      <c r="A17" s="5"/>
      <c r="B17" s="283"/>
      <c r="C17" s="264"/>
      <c r="D17" s="265"/>
      <c r="E17" s="266"/>
      <c r="F17" s="267"/>
      <c r="G17" s="267"/>
      <c r="H17" s="268"/>
      <c r="I17" s="269"/>
      <c r="J17" s="234"/>
      <c r="K17" s="3"/>
      <c r="L17" s="3"/>
      <c r="M17" s="3"/>
      <c r="N17" s="3"/>
      <c r="O17" s="3"/>
      <c r="P17" s="3"/>
      <c r="Q17" s="3"/>
      <c r="R17" s="3"/>
      <c r="S17" s="3"/>
      <c r="T17" s="3"/>
      <c r="U17" s="3"/>
      <c r="V17" s="3"/>
      <c r="W17" s="3"/>
      <c r="X17" s="3"/>
      <c r="Y17" s="3"/>
      <c r="Z17" s="3"/>
    </row>
    <row r="18" spans="1:26" ht="12.75">
      <c r="A18" s="5"/>
      <c r="B18" s="284"/>
      <c r="C18" s="264"/>
      <c r="D18" s="265"/>
      <c r="E18" s="266"/>
      <c r="F18" s="267"/>
      <c r="G18" s="267"/>
      <c r="H18" s="268"/>
      <c r="I18" s="269"/>
      <c r="J18" s="234"/>
      <c r="K18" s="3"/>
      <c r="L18" s="3"/>
      <c r="M18" s="3"/>
      <c r="N18" s="3"/>
      <c r="O18" s="3"/>
      <c r="P18" s="3"/>
      <c r="Q18" s="3"/>
      <c r="R18" s="3"/>
      <c r="S18" s="3"/>
      <c r="T18" s="3"/>
      <c r="U18" s="3"/>
      <c r="V18" s="3"/>
      <c r="W18" s="3"/>
      <c r="X18" s="3"/>
      <c r="Y18" s="3"/>
      <c r="Z18" s="3"/>
    </row>
    <row r="19" spans="1:26" ht="12.75">
      <c r="A19" s="5"/>
      <c r="B19" s="297" t="s">
        <v>1614</v>
      </c>
      <c r="C19" s="238"/>
      <c r="D19" s="241"/>
      <c r="E19" s="189"/>
      <c r="F19" s="189"/>
      <c r="G19" s="189"/>
      <c r="H19" s="241"/>
      <c r="I19" s="242"/>
      <c r="J19" s="235"/>
      <c r="K19" s="3"/>
      <c r="L19" s="3"/>
      <c r="M19" s="3"/>
      <c r="N19" s="3"/>
      <c r="O19" s="3"/>
      <c r="P19" s="3"/>
      <c r="Q19" s="3"/>
      <c r="R19" s="3"/>
      <c r="S19" s="3"/>
      <c r="T19" s="3"/>
      <c r="U19" s="3"/>
      <c r="V19" s="3"/>
      <c r="W19" s="3"/>
      <c r="X19" s="3"/>
      <c r="Y19" s="3"/>
      <c r="Z19" s="3"/>
    </row>
    <row r="20" spans="1:26" ht="12.75">
      <c r="A20" s="5"/>
      <c r="B20" s="283"/>
      <c r="C20" s="238"/>
      <c r="D20" s="241"/>
      <c r="E20" s="189"/>
      <c r="F20" s="189"/>
      <c r="G20" s="189"/>
      <c r="H20" s="241"/>
      <c r="I20" s="242"/>
      <c r="J20" s="235"/>
      <c r="K20" s="3"/>
      <c r="L20" s="3"/>
      <c r="M20" s="3"/>
      <c r="N20" s="3"/>
      <c r="O20" s="3"/>
      <c r="P20" s="3"/>
      <c r="Q20" s="3"/>
      <c r="R20" s="3"/>
      <c r="S20" s="3"/>
      <c r="T20" s="3"/>
      <c r="U20" s="3"/>
      <c r="V20" s="3"/>
      <c r="W20" s="3"/>
      <c r="X20" s="3"/>
      <c r="Y20" s="3"/>
      <c r="Z20" s="3"/>
    </row>
    <row r="21" spans="1:26" ht="12.75">
      <c r="A21" s="5"/>
      <c r="B21" s="284"/>
      <c r="C21" s="238"/>
      <c r="D21" s="241"/>
      <c r="E21" s="189"/>
      <c r="F21" s="189"/>
      <c r="G21" s="189"/>
      <c r="H21" s="241"/>
      <c r="I21" s="242"/>
      <c r="J21" s="235"/>
      <c r="K21" s="3"/>
      <c r="L21" s="3"/>
      <c r="M21" s="3"/>
      <c r="N21" s="3"/>
      <c r="O21" s="3"/>
      <c r="P21" s="3"/>
      <c r="Q21" s="3"/>
      <c r="R21" s="3"/>
      <c r="S21" s="3"/>
      <c r="T21" s="3"/>
      <c r="U21" s="3"/>
      <c r="V21" s="3"/>
      <c r="W21" s="3"/>
      <c r="X21" s="3"/>
      <c r="Y21" s="3"/>
      <c r="Z21" s="3"/>
    </row>
    <row r="22" spans="1:26" ht="12.75">
      <c r="A22" s="5"/>
      <c r="B22" s="297" t="s">
        <v>1377</v>
      </c>
      <c r="C22" s="238" t="s">
        <v>589</v>
      </c>
      <c r="D22" s="229" t="s">
        <v>1808</v>
      </c>
      <c r="E22" s="183" t="s">
        <v>594</v>
      </c>
      <c r="F22" s="183" t="s">
        <v>1180</v>
      </c>
      <c r="G22" s="189"/>
      <c r="H22" s="239" t="s">
        <v>1809</v>
      </c>
      <c r="I22" s="240" t="s">
        <v>1810</v>
      </c>
      <c r="J22" s="235"/>
      <c r="K22" s="3"/>
      <c r="L22" s="3"/>
      <c r="M22" s="3"/>
      <c r="N22" s="3"/>
      <c r="O22" s="3"/>
      <c r="P22" s="3"/>
      <c r="Q22" s="3"/>
      <c r="R22" s="3"/>
      <c r="S22" s="3"/>
      <c r="T22" s="3"/>
      <c r="U22" s="3"/>
      <c r="V22" s="3"/>
      <c r="W22" s="3"/>
      <c r="X22" s="3"/>
      <c r="Y22" s="3"/>
      <c r="Z22" s="3"/>
    </row>
    <row r="23" spans="1:26" ht="12.75">
      <c r="A23" s="5"/>
      <c r="B23" s="283"/>
      <c r="C23" s="238"/>
      <c r="D23" s="230"/>
      <c r="E23" s="189"/>
      <c r="F23" s="189"/>
      <c r="G23" s="189"/>
      <c r="H23" s="241"/>
      <c r="I23" s="242"/>
      <c r="J23" s="235"/>
      <c r="K23" s="3"/>
      <c r="L23" s="3"/>
      <c r="M23" s="3"/>
      <c r="N23" s="3"/>
      <c r="O23" s="3"/>
      <c r="P23" s="3"/>
      <c r="Q23" s="3"/>
      <c r="R23" s="3"/>
      <c r="S23" s="3"/>
      <c r="T23" s="3"/>
      <c r="U23" s="3"/>
      <c r="V23" s="3"/>
      <c r="W23" s="3"/>
      <c r="X23" s="3"/>
      <c r="Y23" s="3"/>
      <c r="Z23" s="3"/>
    </row>
    <row r="24" spans="1:26" ht="12.75">
      <c r="A24" s="5"/>
      <c r="B24" s="284"/>
      <c r="C24" s="238"/>
      <c r="D24" s="230"/>
      <c r="E24" s="189"/>
      <c r="F24" s="189"/>
      <c r="G24" s="189"/>
      <c r="H24" s="241"/>
      <c r="I24" s="242"/>
      <c r="J24" s="235"/>
      <c r="K24" s="3"/>
      <c r="L24" s="3"/>
      <c r="M24" s="3"/>
      <c r="N24" s="3"/>
      <c r="O24" s="3"/>
      <c r="P24" s="3"/>
      <c r="Q24" s="3"/>
      <c r="R24" s="3"/>
      <c r="S24" s="3"/>
      <c r="T24" s="3"/>
      <c r="U24" s="3"/>
      <c r="V24" s="3"/>
      <c r="W24" s="3"/>
      <c r="X24" s="3"/>
      <c r="Y24" s="3"/>
      <c r="Z24" s="3"/>
    </row>
    <row r="25" spans="1:26" ht="84" customHeight="1">
      <c r="A25" s="5"/>
      <c r="B25" s="301" t="s">
        <v>1619</v>
      </c>
      <c r="C25" s="276"/>
      <c r="D25" s="309" t="s">
        <v>1811</v>
      </c>
      <c r="E25" s="303"/>
      <c r="F25" s="303"/>
      <c r="G25" s="303"/>
      <c r="H25" s="303"/>
      <c r="I25" s="303"/>
      <c r="J25" s="290"/>
      <c r="K25" s="3"/>
      <c r="L25" s="3"/>
      <c r="M25" s="3"/>
      <c r="N25" s="3"/>
      <c r="O25" s="3"/>
      <c r="P25" s="3"/>
      <c r="Q25" s="3"/>
      <c r="R25" s="3"/>
      <c r="S25" s="3"/>
      <c r="T25" s="3"/>
      <c r="U25" s="3"/>
      <c r="V25" s="3"/>
      <c r="W25" s="3"/>
      <c r="X25" s="3"/>
      <c r="Y25" s="3"/>
      <c r="Z25" s="3"/>
    </row>
    <row r="26" spans="1:26" ht="12.75">
      <c r="A26" s="5"/>
      <c r="B26" s="5"/>
      <c r="C26" s="5"/>
      <c r="D26" s="171"/>
      <c r="E26" s="5"/>
      <c r="F26" s="5"/>
      <c r="G26" s="5"/>
      <c r="H26" s="5"/>
      <c r="I26" s="143"/>
      <c r="J26" s="5"/>
      <c r="K26" s="3"/>
      <c r="L26" s="3"/>
      <c r="M26" s="3"/>
      <c r="N26" s="3"/>
      <c r="O26" s="3"/>
      <c r="P26" s="3"/>
      <c r="Q26" s="3"/>
      <c r="R26" s="3"/>
      <c r="S26" s="3"/>
      <c r="T26" s="3"/>
      <c r="U26" s="3"/>
      <c r="V26" s="3"/>
      <c r="W26" s="3"/>
      <c r="X26" s="3"/>
      <c r="Y26" s="3"/>
      <c r="Z26" s="3"/>
    </row>
    <row r="27" spans="1:26" ht="12.75">
      <c r="A27" s="5"/>
      <c r="B27" s="5"/>
      <c r="C27" s="5"/>
      <c r="D27" s="171"/>
      <c r="E27" s="5"/>
      <c r="F27" s="5"/>
      <c r="G27" s="5"/>
      <c r="H27" s="5"/>
      <c r="I27" s="143"/>
      <c r="J27" s="5"/>
      <c r="K27" s="3"/>
      <c r="L27" s="3"/>
      <c r="M27" s="3"/>
      <c r="N27" s="3"/>
      <c r="O27" s="3"/>
      <c r="P27" s="3"/>
      <c r="Q27" s="3"/>
      <c r="R27" s="3"/>
      <c r="S27" s="3"/>
      <c r="T27" s="3"/>
      <c r="U27" s="3"/>
      <c r="V27" s="3"/>
      <c r="W27" s="3"/>
      <c r="X27" s="3"/>
      <c r="Y27" s="3"/>
      <c r="Z27" s="3"/>
    </row>
    <row r="28" spans="1:26" ht="12.75">
      <c r="A28" s="5"/>
      <c r="B28" s="196" t="s">
        <v>1621</v>
      </c>
      <c r="C28" s="5"/>
      <c r="D28" s="171"/>
      <c r="E28" s="5"/>
      <c r="F28" s="5"/>
      <c r="G28" s="5"/>
      <c r="H28" s="5"/>
      <c r="I28" s="143"/>
      <c r="J28" s="5"/>
      <c r="K28" s="3"/>
      <c r="L28" s="3"/>
      <c r="M28" s="3"/>
      <c r="N28" s="3"/>
      <c r="O28" s="3"/>
      <c r="P28" s="3"/>
      <c r="Q28" s="3"/>
      <c r="R28" s="3"/>
      <c r="S28" s="3"/>
      <c r="T28" s="3"/>
      <c r="U28" s="3"/>
      <c r="V28" s="3"/>
      <c r="W28" s="3"/>
      <c r="X28" s="3"/>
      <c r="Y28" s="3"/>
      <c r="Z28" s="3"/>
    </row>
    <row r="29" spans="1:26" ht="12.75">
      <c r="A29" s="5"/>
      <c r="B29" s="5"/>
      <c r="C29" s="5"/>
      <c r="D29" s="171"/>
      <c r="E29" s="5"/>
      <c r="F29" s="5"/>
      <c r="G29" s="5"/>
      <c r="H29" s="5"/>
      <c r="I29" s="143"/>
      <c r="J29" s="5"/>
      <c r="K29" s="3"/>
      <c r="L29" s="3"/>
      <c r="M29" s="3"/>
      <c r="N29" s="3"/>
      <c r="O29" s="3"/>
      <c r="P29" s="3"/>
      <c r="Q29" s="3"/>
      <c r="R29" s="3"/>
      <c r="S29" s="3"/>
      <c r="T29" s="3"/>
      <c r="U29" s="3"/>
      <c r="V29" s="3"/>
      <c r="W29" s="3"/>
      <c r="X29" s="3"/>
      <c r="Y29" s="3"/>
      <c r="Z29" s="3"/>
    </row>
    <row r="30" spans="1:26">
      <c r="A30" s="5"/>
      <c r="B30" s="295" t="s">
        <v>1358</v>
      </c>
      <c r="C30" s="276"/>
      <c r="D30" s="291" t="s">
        <v>7</v>
      </c>
      <c r="E30" s="291" t="s">
        <v>6</v>
      </c>
      <c r="F30" s="289" t="s">
        <v>9</v>
      </c>
      <c r="G30" s="289" t="s">
        <v>524</v>
      </c>
      <c r="H30" s="291" t="s">
        <v>34</v>
      </c>
      <c r="I30" s="289" t="s">
        <v>1359</v>
      </c>
      <c r="J30" s="291" t="s">
        <v>14</v>
      </c>
      <c r="K30" s="3"/>
      <c r="L30" s="3"/>
      <c r="M30" s="3"/>
      <c r="N30" s="3"/>
      <c r="O30" s="3"/>
      <c r="P30" s="3"/>
      <c r="Q30" s="3"/>
      <c r="R30" s="3"/>
      <c r="S30" s="3"/>
      <c r="T30" s="3"/>
      <c r="U30" s="3"/>
      <c r="V30" s="3"/>
      <c r="W30" s="3"/>
      <c r="X30" s="3"/>
      <c r="Y30" s="3"/>
      <c r="Z30" s="3"/>
    </row>
    <row r="31" spans="1:26" ht="14.25">
      <c r="A31" s="5"/>
      <c r="B31" s="173" t="s">
        <v>4</v>
      </c>
      <c r="C31" s="174" t="s">
        <v>8</v>
      </c>
      <c r="D31" s="284"/>
      <c r="E31" s="284"/>
      <c r="F31" s="290"/>
      <c r="G31" s="290"/>
      <c r="H31" s="284"/>
      <c r="I31" s="290"/>
      <c r="J31" s="284"/>
      <c r="K31" s="3"/>
      <c r="L31" s="3"/>
      <c r="M31" s="3"/>
      <c r="N31" s="3"/>
      <c r="O31" s="3"/>
      <c r="P31" s="3"/>
      <c r="Q31" s="3"/>
      <c r="R31" s="3"/>
      <c r="S31" s="3"/>
      <c r="T31" s="3"/>
      <c r="U31" s="3"/>
      <c r="V31" s="3"/>
      <c r="W31" s="3"/>
      <c r="X31" s="3"/>
      <c r="Y31" s="3"/>
      <c r="Z31" s="3"/>
    </row>
    <row r="32" spans="1:26" ht="12.75">
      <c r="A32" s="5"/>
      <c r="B32" s="297" t="s">
        <v>38</v>
      </c>
      <c r="C32" s="238" t="s">
        <v>1194</v>
      </c>
      <c r="D32" s="229" t="s">
        <v>1812</v>
      </c>
      <c r="E32" s="183" t="s">
        <v>1813</v>
      </c>
      <c r="F32" s="183" t="s">
        <v>1271</v>
      </c>
      <c r="G32" s="183" t="s">
        <v>1007</v>
      </c>
      <c r="H32" s="239" t="s">
        <v>1814</v>
      </c>
      <c r="I32" s="240" t="s">
        <v>1815</v>
      </c>
      <c r="J32" s="235"/>
      <c r="K32" s="3"/>
      <c r="L32" s="3"/>
      <c r="M32" s="3"/>
      <c r="N32" s="3"/>
      <c r="O32" s="3"/>
      <c r="P32" s="3"/>
      <c r="Q32" s="3"/>
      <c r="R32" s="3"/>
      <c r="S32" s="3"/>
      <c r="T32" s="3"/>
      <c r="U32" s="3"/>
      <c r="V32" s="3"/>
      <c r="W32" s="3"/>
      <c r="X32" s="3"/>
      <c r="Y32" s="3"/>
      <c r="Z32" s="3"/>
    </row>
    <row r="33" spans="1:26" ht="12.75">
      <c r="A33" s="5"/>
      <c r="B33" s="283"/>
      <c r="C33" s="238" t="s">
        <v>1816</v>
      </c>
      <c r="D33" s="229" t="s">
        <v>1817</v>
      </c>
      <c r="E33" s="183" t="s">
        <v>1800</v>
      </c>
      <c r="F33" s="183" t="s">
        <v>1225</v>
      </c>
      <c r="G33" s="189"/>
      <c r="H33" s="239" t="s">
        <v>1818</v>
      </c>
      <c r="I33" s="240" t="s">
        <v>1819</v>
      </c>
      <c r="J33" s="235"/>
      <c r="K33" s="3"/>
      <c r="L33" s="3"/>
      <c r="M33" s="3"/>
      <c r="N33" s="3"/>
      <c r="O33" s="3"/>
      <c r="P33" s="3"/>
      <c r="Q33" s="3"/>
      <c r="R33" s="3"/>
      <c r="S33" s="3"/>
      <c r="T33" s="3"/>
      <c r="U33" s="3"/>
      <c r="V33" s="3"/>
      <c r="W33" s="3"/>
      <c r="X33" s="3"/>
      <c r="Y33" s="3"/>
      <c r="Z33" s="3"/>
    </row>
    <row r="34" spans="1:26" ht="12.75">
      <c r="A34" s="5"/>
      <c r="B34" s="283"/>
      <c r="C34" s="238" t="s">
        <v>1816</v>
      </c>
      <c r="D34" s="229" t="s">
        <v>1820</v>
      </c>
      <c r="E34" s="183" t="s">
        <v>544</v>
      </c>
      <c r="F34" s="183" t="s">
        <v>1225</v>
      </c>
      <c r="G34" s="183" t="s">
        <v>1698</v>
      </c>
      <c r="H34" s="239" t="s">
        <v>1538</v>
      </c>
      <c r="I34" s="184" t="s">
        <v>1821</v>
      </c>
      <c r="J34" s="198" t="s">
        <v>1822</v>
      </c>
      <c r="K34" s="3"/>
      <c r="L34" s="3"/>
      <c r="M34" s="3"/>
      <c r="N34" s="3"/>
      <c r="O34" s="3"/>
      <c r="P34" s="3"/>
      <c r="Q34" s="3"/>
      <c r="R34" s="3"/>
      <c r="S34" s="3"/>
      <c r="T34" s="3"/>
      <c r="U34" s="3"/>
      <c r="V34" s="3"/>
      <c r="W34" s="3"/>
      <c r="X34" s="3"/>
      <c r="Y34" s="3"/>
      <c r="Z34" s="3"/>
    </row>
    <row r="35" spans="1:26" ht="12.75">
      <c r="A35" s="5"/>
      <c r="B35" s="283"/>
      <c r="C35" s="238" t="s">
        <v>1816</v>
      </c>
      <c r="D35" s="229" t="s">
        <v>1823</v>
      </c>
      <c r="E35" s="183" t="s">
        <v>1813</v>
      </c>
      <c r="F35" s="183" t="s">
        <v>1271</v>
      </c>
      <c r="G35" s="183" t="s">
        <v>88</v>
      </c>
      <c r="H35" s="239" t="s">
        <v>1824</v>
      </c>
      <c r="I35" s="240" t="s">
        <v>1825</v>
      </c>
      <c r="J35" s="244"/>
      <c r="K35" s="3"/>
      <c r="L35" s="3"/>
      <c r="M35" s="3"/>
      <c r="N35" s="3"/>
      <c r="O35" s="3"/>
      <c r="P35" s="3"/>
      <c r="Q35" s="3"/>
      <c r="R35" s="3"/>
      <c r="S35" s="3"/>
      <c r="T35" s="3"/>
      <c r="U35" s="3"/>
      <c r="V35" s="3"/>
      <c r="W35" s="3"/>
      <c r="X35" s="3"/>
      <c r="Y35" s="3"/>
      <c r="Z35" s="3"/>
    </row>
    <row r="36" spans="1:26" ht="12.75">
      <c r="A36" s="5"/>
      <c r="B36" s="283"/>
      <c r="C36" s="270"/>
      <c r="D36" s="230"/>
      <c r="E36" s="189"/>
      <c r="F36" s="189"/>
      <c r="G36" s="241"/>
      <c r="H36" s="241"/>
      <c r="I36" s="242"/>
      <c r="J36" s="271"/>
      <c r="K36" s="3"/>
      <c r="L36" s="3"/>
      <c r="M36" s="3"/>
      <c r="N36" s="3"/>
      <c r="O36" s="3"/>
      <c r="P36" s="3"/>
      <c r="Q36" s="3"/>
      <c r="R36" s="3"/>
      <c r="S36" s="3"/>
      <c r="T36" s="3"/>
      <c r="U36" s="3"/>
      <c r="V36" s="3"/>
      <c r="W36" s="3"/>
      <c r="X36" s="3"/>
      <c r="Y36" s="3"/>
      <c r="Z36" s="3"/>
    </row>
    <row r="37" spans="1:26" ht="12.75">
      <c r="A37" s="5"/>
      <c r="B37" s="283"/>
      <c r="C37" s="187"/>
      <c r="D37" s="272"/>
      <c r="E37" s="188"/>
      <c r="F37" s="189"/>
      <c r="G37" s="241"/>
      <c r="H37" s="241"/>
      <c r="I37" s="242"/>
      <c r="J37" s="244"/>
      <c r="K37" s="3"/>
      <c r="L37" s="3"/>
      <c r="M37" s="3"/>
      <c r="N37" s="3"/>
      <c r="O37" s="3"/>
      <c r="P37" s="3"/>
      <c r="Q37" s="3"/>
      <c r="R37" s="3"/>
      <c r="S37" s="3"/>
      <c r="T37" s="3"/>
      <c r="U37" s="3"/>
      <c r="V37" s="3"/>
      <c r="W37" s="3"/>
      <c r="X37" s="3"/>
      <c r="Y37" s="3"/>
      <c r="Z37" s="3"/>
    </row>
    <row r="38" spans="1:26" ht="12.75">
      <c r="A38" s="5"/>
      <c r="B38" s="283"/>
      <c r="C38" s="187"/>
      <c r="D38" s="177"/>
      <c r="E38" s="188"/>
      <c r="F38" s="189"/>
      <c r="G38" s="177"/>
      <c r="H38" s="177"/>
      <c r="I38" s="190"/>
      <c r="J38" s="186"/>
      <c r="K38" s="3"/>
      <c r="L38" s="3"/>
      <c r="M38" s="3"/>
      <c r="N38" s="3"/>
      <c r="O38" s="3"/>
      <c r="P38" s="3"/>
      <c r="Q38" s="3"/>
      <c r="R38" s="3"/>
      <c r="S38" s="3"/>
      <c r="T38" s="3"/>
      <c r="U38" s="3"/>
      <c r="V38" s="3"/>
      <c r="W38" s="3"/>
      <c r="X38" s="3"/>
      <c r="Y38" s="3"/>
      <c r="Z38" s="3"/>
    </row>
    <row r="39" spans="1:26" ht="12.75">
      <c r="A39" s="5"/>
      <c r="B39" s="283"/>
      <c r="C39" s="187"/>
      <c r="D39" s="177"/>
      <c r="E39" s="188"/>
      <c r="F39" s="189"/>
      <c r="G39" s="177"/>
      <c r="H39" s="177"/>
      <c r="I39" s="190"/>
      <c r="J39" s="186"/>
      <c r="K39" s="3"/>
      <c r="L39" s="3"/>
      <c r="M39" s="3"/>
      <c r="N39" s="3"/>
      <c r="O39" s="3"/>
      <c r="P39" s="3"/>
      <c r="Q39" s="3"/>
      <c r="R39" s="3"/>
      <c r="S39" s="3"/>
      <c r="T39" s="3"/>
      <c r="U39" s="3"/>
      <c r="V39" s="3"/>
      <c r="W39" s="3"/>
      <c r="X39" s="3"/>
      <c r="Y39" s="3"/>
      <c r="Z39" s="3"/>
    </row>
    <row r="40" spans="1:26" ht="12.75">
      <c r="A40" s="5"/>
      <c r="B40" s="284"/>
      <c r="C40" s="187"/>
      <c r="D40" s="177"/>
      <c r="E40" s="188"/>
      <c r="F40" s="189"/>
      <c r="G40" s="177"/>
      <c r="H40" s="177"/>
      <c r="I40" s="190"/>
      <c r="J40" s="186"/>
      <c r="K40" s="3"/>
      <c r="L40" s="3"/>
      <c r="M40" s="3"/>
      <c r="N40" s="3"/>
      <c r="O40" s="3"/>
      <c r="P40" s="3"/>
      <c r="Q40" s="3"/>
      <c r="R40" s="3"/>
      <c r="S40" s="3"/>
      <c r="T40" s="3"/>
      <c r="U40" s="3"/>
      <c r="V40" s="3"/>
      <c r="W40" s="3"/>
      <c r="X40" s="3"/>
      <c r="Y40" s="3"/>
      <c r="Z40" s="3"/>
    </row>
    <row r="41" spans="1:26" ht="12.75">
      <c r="A41" s="5"/>
      <c r="B41" s="297" t="s">
        <v>47</v>
      </c>
      <c r="C41" s="187"/>
      <c r="D41" s="177"/>
      <c r="E41" s="188"/>
      <c r="F41" s="189"/>
      <c r="G41" s="177"/>
      <c r="H41" s="177"/>
      <c r="I41" s="190"/>
      <c r="J41" s="186"/>
      <c r="K41" s="3"/>
      <c r="L41" s="3"/>
      <c r="M41" s="3"/>
      <c r="N41" s="3"/>
      <c r="O41" s="3"/>
      <c r="P41" s="3"/>
      <c r="Q41" s="3"/>
      <c r="R41" s="3"/>
      <c r="S41" s="3"/>
      <c r="T41" s="3"/>
      <c r="U41" s="3"/>
      <c r="V41" s="3"/>
      <c r="W41" s="3"/>
      <c r="X41" s="3"/>
      <c r="Y41" s="3"/>
      <c r="Z41" s="3"/>
    </row>
    <row r="42" spans="1:26" ht="12.75">
      <c r="A42" s="5"/>
      <c r="B42" s="283"/>
      <c r="C42" s="187"/>
      <c r="D42" s="177"/>
      <c r="E42" s="188"/>
      <c r="F42" s="189"/>
      <c r="G42" s="177"/>
      <c r="H42" s="177"/>
      <c r="I42" s="190"/>
      <c r="J42" s="186"/>
      <c r="K42" s="3"/>
      <c r="L42" s="3"/>
      <c r="M42" s="3"/>
      <c r="N42" s="3"/>
      <c r="O42" s="3"/>
      <c r="P42" s="3"/>
      <c r="Q42" s="3"/>
      <c r="R42" s="3"/>
      <c r="S42" s="3"/>
      <c r="T42" s="3"/>
      <c r="U42" s="3"/>
      <c r="V42" s="3"/>
      <c r="W42" s="3"/>
      <c r="X42" s="3"/>
      <c r="Y42" s="3"/>
      <c r="Z42" s="3"/>
    </row>
    <row r="43" spans="1:26" ht="12.75">
      <c r="A43" s="5"/>
      <c r="B43" s="284"/>
      <c r="C43" s="187"/>
      <c r="D43" s="177"/>
      <c r="E43" s="188"/>
      <c r="F43" s="189"/>
      <c r="G43" s="177"/>
      <c r="H43" s="177"/>
      <c r="I43" s="190"/>
      <c r="J43" s="186"/>
      <c r="K43" s="3"/>
      <c r="L43" s="3"/>
      <c r="M43" s="3"/>
      <c r="N43" s="3"/>
      <c r="O43" s="3"/>
      <c r="P43" s="3"/>
      <c r="Q43" s="3"/>
      <c r="R43" s="3"/>
      <c r="S43" s="3"/>
      <c r="T43" s="3"/>
      <c r="U43" s="3"/>
      <c r="V43" s="3"/>
      <c r="W43" s="3"/>
      <c r="X43" s="3"/>
      <c r="Y43" s="3"/>
      <c r="Z43" s="3"/>
    </row>
    <row r="44" spans="1:26" ht="12.75">
      <c r="A44" s="5"/>
      <c r="B44" s="297" t="s">
        <v>1614</v>
      </c>
      <c r="C44" s="187"/>
      <c r="D44" s="177"/>
      <c r="E44" s="188"/>
      <c r="F44" s="189"/>
      <c r="G44" s="177"/>
      <c r="H44" s="177"/>
      <c r="I44" s="190"/>
      <c r="J44" s="186"/>
      <c r="K44" s="3"/>
      <c r="L44" s="3"/>
      <c r="M44" s="3"/>
      <c r="N44" s="3"/>
      <c r="O44" s="3"/>
      <c r="P44" s="3"/>
      <c r="Q44" s="3"/>
      <c r="R44" s="3"/>
      <c r="S44" s="3"/>
      <c r="T44" s="3"/>
      <c r="U44" s="3"/>
      <c r="V44" s="3"/>
      <c r="W44" s="3"/>
      <c r="X44" s="3"/>
      <c r="Y44" s="3"/>
      <c r="Z44" s="3"/>
    </row>
    <row r="45" spans="1:26" ht="12.75">
      <c r="A45" s="5"/>
      <c r="B45" s="283"/>
      <c r="C45" s="187"/>
      <c r="D45" s="177"/>
      <c r="E45" s="188"/>
      <c r="F45" s="189"/>
      <c r="G45" s="177"/>
      <c r="H45" s="177"/>
      <c r="I45" s="190"/>
      <c r="J45" s="186"/>
      <c r="K45" s="3"/>
      <c r="L45" s="3"/>
      <c r="M45" s="3"/>
      <c r="N45" s="3"/>
      <c r="O45" s="3"/>
      <c r="P45" s="3"/>
      <c r="Q45" s="3"/>
      <c r="R45" s="3"/>
      <c r="S45" s="3"/>
      <c r="T45" s="3"/>
      <c r="U45" s="3"/>
      <c r="V45" s="3"/>
      <c r="W45" s="3"/>
      <c r="X45" s="3"/>
      <c r="Y45" s="3"/>
      <c r="Z45" s="3"/>
    </row>
    <row r="46" spans="1:26" ht="12.75">
      <c r="A46" s="5"/>
      <c r="B46" s="284"/>
      <c r="C46" s="187"/>
      <c r="D46" s="177"/>
      <c r="E46" s="188"/>
      <c r="F46" s="189"/>
      <c r="G46" s="177"/>
      <c r="H46" s="177"/>
      <c r="I46" s="190"/>
      <c r="J46" s="186"/>
      <c r="K46" s="3"/>
      <c r="L46" s="3"/>
      <c r="M46" s="3"/>
      <c r="N46" s="3"/>
      <c r="O46" s="3"/>
      <c r="P46" s="3"/>
      <c r="Q46" s="3"/>
      <c r="R46" s="3"/>
      <c r="S46" s="3"/>
      <c r="T46" s="3"/>
      <c r="U46" s="3"/>
      <c r="V46" s="3"/>
      <c r="W46" s="3"/>
      <c r="X46" s="3"/>
      <c r="Y46" s="3"/>
      <c r="Z46" s="3"/>
    </row>
    <row r="47" spans="1:26" ht="12.75">
      <c r="A47" s="5"/>
      <c r="B47" s="297" t="s">
        <v>1377</v>
      </c>
      <c r="C47" s="187"/>
      <c r="D47" s="177"/>
      <c r="E47" s="188"/>
      <c r="F47" s="189"/>
      <c r="G47" s="177"/>
      <c r="H47" s="177"/>
      <c r="I47" s="190"/>
      <c r="J47" s="186"/>
      <c r="K47" s="3"/>
      <c r="L47" s="3"/>
      <c r="M47" s="3"/>
      <c r="N47" s="3"/>
      <c r="O47" s="3"/>
      <c r="P47" s="3"/>
      <c r="Q47" s="3"/>
      <c r="R47" s="3"/>
      <c r="S47" s="3"/>
      <c r="T47" s="3"/>
      <c r="U47" s="3"/>
      <c r="V47" s="3"/>
      <c r="W47" s="3"/>
      <c r="X47" s="3"/>
      <c r="Y47" s="3"/>
      <c r="Z47" s="3"/>
    </row>
    <row r="48" spans="1:26" ht="12.75">
      <c r="A48" s="5"/>
      <c r="B48" s="283"/>
      <c r="C48" s="187"/>
      <c r="D48" s="177"/>
      <c r="E48" s="188"/>
      <c r="F48" s="189"/>
      <c r="G48" s="177"/>
      <c r="H48" s="177"/>
      <c r="I48" s="190"/>
      <c r="J48" s="186"/>
      <c r="K48" s="3"/>
      <c r="L48" s="3"/>
      <c r="M48" s="3"/>
      <c r="N48" s="3"/>
      <c r="O48" s="3"/>
      <c r="P48" s="3"/>
      <c r="Q48" s="3"/>
      <c r="R48" s="3"/>
      <c r="S48" s="3"/>
      <c r="T48" s="3"/>
      <c r="U48" s="3"/>
      <c r="V48" s="3"/>
      <c r="W48" s="3"/>
      <c r="X48" s="3"/>
      <c r="Y48" s="3"/>
      <c r="Z48" s="3"/>
    </row>
    <row r="49" spans="1:26" ht="12.75">
      <c r="A49" s="5"/>
      <c r="B49" s="284"/>
      <c r="C49" s="187"/>
      <c r="D49" s="177"/>
      <c r="E49" s="188"/>
      <c r="F49" s="189"/>
      <c r="G49" s="177"/>
      <c r="H49" s="177"/>
      <c r="I49" s="190"/>
      <c r="J49" s="186"/>
      <c r="K49" s="3"/>
      <c r="L49" s="3"/>
      <c r="M49" s="3"/>
      <c r="N49" s="3"/>
      <c r="O49" s="3"/>
      <c r="P49" s="3"/>
      <c r="Q49" s="3"/>
      <c r="R49" s="3"/>
      <c r="S49" s="3"/>
      <c r="T49" s="3"/>
      <c r="U49" s="3"/>
      <c r="V49" s="3"/>
      <c r="W49" s="3"/>
      <c r="X49" s="3"/>
      <c r="Y49" s="3"/>
      <c r="Z49" s="3"/>
    </row>
    <row r="50" spans="1:26" ht="12.75">
      <c r="A50" s="5"/>
      <c r="B50" s="5"/>
      <c r="C50" s="5"/>
      <c r="D50" s="171"/>
      <c r="E50" s="5"/>
      <c r="F50" s="5"/>
      <c r="G50" s="5"/>
      <c r="H50" s="5"/>
      <c r="I50" s="143"/>
      <c r="J50" s="5"/>
      <c r="K50" s="3"/>
      <c r="L50" s="3"/>
      <c r="M50" s="3"/>
      <c r="N50" s="3"/>
      <c r="O50" s="3"/>
      <c r="P50" s="3"/>
      <c r="Q50" s="3"/>
      <c r="R50" s="3"/>
      <c r="S50" s="3"/>
      <c r="T50" s="3"/>
      <c r="U50" s="3"/>
      <c r="V50" s="3"/>
      <c r="W50" s="3"/>
      <c r="X50" s="3"/>
      <c r="Y50" s="3"/>
      <c r="Z50" s="3"/>
    </row>
    <row r="51" spans="1:26" ht="12.75">
      <c r="A51" s="5"/>
      <c r="B51" s="5"/>
      <c r="C51" s="5"/>
      <c r="D51" s="171"/>
      <c r="E51" s="5"/>
      <c r="F51" s="5"/>
      <c r="G51" s="5"/>
      <c r="H51" s="5"/>
      <c r="I51" s="143"/>
      <c r="J51" s="5"/>
      <c r="K51" s="3"/>
      <c r="L51" s="3"/>
      <c r="M51" s="3"/>
      <c r="N51" s="3"/>
      <c r="O51" s="3"/>
      <c r="P51" s="3"/>
      <c r="Q51" s="3"/>
      <c r="R51" s="3"/>
      <c r="S51" s="3"/>
      <c r="T51" s="3"/>
      <c r="U51" s="3"/>
      <c r="V51" s="3"/>
      <c r="W51" s="3"/>
      <c r="X51" s="3"/>
      <c r="Y51" s="3"/>
      <c r="Z51" s="3"/>
    </row>
    <row r="52" spans="1:26" ht="12.75">
      <c r="A52" s="5"/>
      <c r="B52" s="196" t="s">
        <v>1378</v>
      </c>
      <c r="C52" s="5"/>
      <c r="D52" s="171"/>
      <c r="E52" s="5"/>
      <c r="F52" s="5"/>
      <c r="G52" s="5"/>
      <c r="H52" s="5"/>
      <c r="I52" s="143"/>
      <c r="J52" s="5"/>
      <c r="K52" s="3"/>
      <c r="L52" s="3"/>
      <c r="M52" s="3"/>
      <c r="N52" s="3"/>
      <c r="O52" s="3"/>
      <c r="P52" s="3"/>
      <c r="Q52" s="3"/>
      <c r="R52" s="3"/>
      <c r="S52" s="3"/>
      <c r="T52" s="3"/>
      <c r="U52" s="3"/>
      <c r="V52" s="3"/>
      <c r="W52" s="3"/>
      <c r="X52" s="3"/>
      <c r="Y52" s="3"/>
      <c r="Z52" s="3"/>
    </row>
    <row r="53" spans="1:26" ht="12.75">
      <c r="A53" s="5"/>
      <c r="B53" s="5"/>
      <c r="C53" s="5"/>
      <c r="D53" s="171"/>
      <c r="E53" s="5"/>
      <c r="F53" s="5"/>
      <c r="G53" s="5"/>
      <c r="H53" s="5"/>
      <c r="I53" s="143"/>
      <c r="J53" s="5"/>
      <c r="K53" s="3"/>
      <c r="L53" s="3"/>
      <c r="M53" s="3"/>
      <c r="N53" s="3"/>
      <c r="O53" s="3"/>
      <c r="P53" s="3"/>
      <c r="Q53" s="3"/>
      <c r="R53" s="3"/>
      <c r="S53" s="3"/>
      <c r="T53" s="3"/>
      <c r="U53" s="3"/>
      <c r="V53" s="3"/>
      <c r="W53" s="3"/>
      <c r="X53" s="3"/>
      <c r="Y53" s="3"/>
      <c r="Z53" s="3"/>
    </row>
    <row r="54" spans="1:26">
      <c r="A54" s="5"/>
      <c r="B54" s="295" t="s">
        <v>1358</v>
      </c>
      <c r="C54" s="276"/>
      <c r="D54" s="291" t="s">
        <v>7</v>
      </c>
      <c r="E54" s="291" t="s">
        <v>6</v>
      </c>
      <c r="F54" s="289" t="s">
        <v>9</v>
      </c>
      <c r="G54" s="289" t="s">
        <v>524</v>
      </c>
      <c r="H54" s="291" t="s">
        <v>34</v>
      </c>
      <c r="I54" s="289" t="s">
        <v>1359</v>
      </c>
      <c r="J54" s="291" t="s">
        <v>14</v>
      </c>
      <c r="K54" s="3"/>
      <c r="L54" s="3"/>
      <c r="M54" s="3"/>
      <c r="N54" s="3"/>
      <c r="O54" s="3"/>
      <c r="P54" s="3"/>
      <c r="Q54" s="3"/>
      <c r="R54" s="3"/>
      <c r="S54" s="3"/>
      <c r="T54" s="3"/>
      <c r="U54" s="3"/>
      <c r="V54" s="3"/>
      <c r="W54" s="3"/>
      <c r="X54" s="3"/>
      <c r="Y54" s="3"/>
      <c r="Z54" s="3"/>
    </row>
    <row r="55" spans="1:26" ht="14.25">
      <c r="A55" s="5"/>
      <c r="B55" s="173" t="s">
        <v>4</v>
      </c>
      <c r="C55" s="174" t="s">
        <v>8</v>
      </c>
      <c r="D55" s="284"/>
      <c r="E55" s="284"/>
      <c r="F55" s="290"/>
      <c r="G55" s="290"/>
      <c r="H55" s="284"/>
      <c r="I55" s="290"/>
      <c r="J55" s="284"/>
      <c r="K55" s="3"/>
      <c r="L55" s="3"/>
      <c r="M55" s="3"/>
      <c r="N55" s="3"/>
      <c r="O55" s="3"/>
      <c r="P55" s="3"/>
      <c r="Q55" s="3"/>
      <c r="R55" s="3"/>
      <c r="S55" s="3"/>
      <c r="T55" s="3"/>
      <c r="U55" s="3"/>
      <c r="V55" s="3"/>
      <c r="W55" s="3"/>
      <c r="X55" s="3"/>
      <c r="Y55" s="3"/>
      <c r="Z55" s="3"/>
    </row>
    <row r="56" spans="1:26" ht="264">
      <c r="A56" s="246"/>
      <c r="B56" s="296" t="s">
        <v>38</v>
      </c>
      <c r="C56" s="238" t="s">
        <v>1826</v>
      </c>
      <c r="D56" s="229" t="s">
        <v>1827</v>
      </c>
      <c r="E56" s="183" t="s">
        <v>1828</v>
      </c>
      <c r="F56" s="183" t="s">
        <v>1381</v>
      </c>
      <c r="G56" s="183" t="s">
        <v>1829</v>
      </c>
      <c r="H56" s="239" t="s">
        <v>582</v>
      </c>
      <c r="I56" s="240" t="s">
        <v>1830</v>
      </c>
      <c r="J56" s="273" t="s">
        <v>1831</v>
      </c>
      <c r="K56" s="248"/>
      <c r="L56" s="248"/>
      <c r="M56" s="248"/>
      <c r="N56" s="248"/>
      <c r="O56" s="248"/>
      <c r="P56" s="248"/>
      <c r="Q56" s="248"/>
      <c r="R56" s="248"/>
      <c r="S56" s="248"/>
      <c r="T56" s="248"/>
      <c r="U56" s="248"/>
      <c r="V56" s="248"/>
      <c r="W56" s="248"/>
      <c r="X56" s="248"/>
      <c r="Y56" s="248"/>
      <c r="Z56" s="248"/>
    </row>
    <row r="57" spans="1:26" ht="12.75">
      <c r="A57" s="5"/>
      <c r="B57" s="283"/>
      <c r="C57" s="238" t="s">
        <v>1816</v>
      </c>
      <c r="D57" s="229" t="s">
        <v>1817</v>
      </c>
      <c r="E57" s="183" t="s">
        <v>1800</v>
      </c>
      <c r="F57" s="183" t="s">
        <v>1182</v>
      </c>
      <c r="G57" s="189"/>
      <c r="H57" s="239" t="s">
        <v>1832</v>
      </c>
      <c r="I57" s="240" t="s">
        <v>1833</v>
      </c>
      <c r="J57" s="271"/>
      <c r="K57" s="3"/>
      <c r="L57" s="3"/>
      <c r="M57" s="3"/>
      <c r="N57" s="3"/>
      <c r="O57" s="3"/>
      <c r="P57" s="3"/>
      <c r="Q57" s="3"/>
      <c r="R57" s="3"/>
      <c r="S57" s="3"/>
      <c r="T57" s="3"/>
      <c r="U57" s="3"/>
      <c r="V57" s="3"/>
      <c r="W57" s="3"/>
      <c r="X57" s="3"/>
      <c r="Y57" s="3"/>
      <c r="Z57" s="3"/>
    </row>
    <row r="58" spans="1:26" ht="72">
      <c r="A58" s="5"/>
      <c r="B58" s="283"/>
      <c r="C58" s="238" t="s">
        <v>536</v>
      </c>
      <c r="D58" s="239" t="s">
        <v>1834</v>
      </c>
      <c r="E58" s="183" t="s">
        <v>594</v>
      </c>
      <c r="F58" s="182" t="s">
        <v>1381</v>
      </c>
      <c r="G58" s="182" t="s">
        <v>1835</v>
      </c>
      <c r="H58" s="181" t="s">
        <v>564</v>
      </c>
      <c r="I58" s="184" t="s">
        <v>1836</v>
      </c>
      <c r="J58" s="245" t="s">
        <v>1837</v>
      </c>
      <c r="K58" s="3"/>
      <c r="L58" s="3"/>
      <c r="M58" s="3"/>
      <c r="N58" s="3"/>
      <c r="O58" s="3"/>
      <c r="P58" s="3"/>
      <c r="Q58" s="3"/>
      <c r="R58" s="3"/>
      <c r="S58" s="3"/>
      <c r="T58" s="3"/>
      <c r="U58" s="3"/>
      <c r="V58" s="3"/>
      <c r="W58" s="3"/>
      <c r="X58" s="3"/>
      <c r="Y58" s="3"/>
      <c r="Z58" s="3"/>
    </row>
    <row r="59" spans="1:26" ht="12.75">
      <c r="A59" s="5"/>
      <c r="B59" s="283"/>
      <c r="C59" s="175" t="s">
        <v>536</v>
      </c>
      <c r="D59" s="197" t="s">
        <v>1838</v>
      </c>
      <c r="E59" s="182" t="s">
        <v>544</v>
      </c>
      <c r="F59" s="182" t="s">
        <v>1182</v>
      </c>
      <c r="G59" s="182" t="s">
        <v>1693</v>
      </c>
      <c r="H59" s="181" t="s">
        <v>783</v>
      </c>
      <c r="I59" s="184" t="s">
        <v>1839</v>
      </c>
      <c r="J59" s="198"/>
      <c r="K59" s="3"/>
      <c r="L59" s="3"/>
      <c r="M59" s="3"/>
      <c r="N59" s="3"/>
      <c r="O59" s="3"/>
      <c r="P59" s="3"/>
      <c r="Q59" s="3"/>
      <c r="R59" s="3"/>
      <c r="S59" s="3"/>
      <c r="T59" s="3"/>
      <c r="U59" s="3"/>
      <c r="V59" s="3"/>
      <c r="W59" s="3"/>
      <c r="X59" s="3"/>
      <c r="Y59" s="3"/>
      <c r="Z59" s="3"/>
    </row>
    <row r="60" spans="1:26" ht="156">
      <c r="A60" s="5"/>
      <c r="B60" s="283"/>
      <c r="C60" s="175" t="s">
        <v>536</v>
      </c>
      <c r="D60" s="181" t="s">
        <v>1840</v>
      </c>
      <c r="E60" s="182" t="s">
        <v>1841</v>
      </c>
      <c r="F60" s="182" t="s">
        <v>1182</v>
      </c>
      <c r="G60" s="182" t="s">
        <v>53</v>
      </c>
      <c r="H60" s="181" t="s">
        <v>1842</v>
      </c>
      <c r="I60" s="240" t="s">
        <v>1843</v>
      </c>
      <c r="J60" s="245" t="s">
        <v>1844</v>
      </c>
      <c r="K60" s="3"/>
      <c r="L60" s="3"/>
      <c r="M60" s="3"/>
      <c r="N60" s="3"/>
      <c r="O60" s="3"/>
      <c r="P60" s="3"/>
      <c r="Q60" s="3"/>
      <c r="R60" s="3"/>
      <c r="S60" s="3"/>
      <c r="T60" s="3"/>
      <c r="U60" s="3"/>
      <c r="V60" s="3"/>
      <c r="W60" s="3"/>
      <c r="X60" s="3"/>
      <c r="Y60" s="3"/>
      <c r="Z60" s="3"/>
    </row>
    <row r="61" spans="1:26" ht="96">
      <c r="A61" s="5"/>
      <c r="B61" s="283"/>
      <c r="C61" s="175" t="s">
        <v>1816</v>
      </c>
      <c r="D61" s="197" t="s">
        <v>1845</v>
      </c>
      <c r="E61" s="182" t="s">
        <v>1846</v>
      </c>
      <c r="F61" s="182" t="s">
        <v>1381</v>
      </c>
      <c r="G61" s="182" t="s">
        <v>1693</v>
      </c>
      <c r="H61" s="181" t="s">
        <v>1847</v>
      </c>
      <c r="I61" s="184" t="s">
        <v>1848</v>
      </c>
      <c r="J61" s="195" t="s">
        <v>1849</v>
      </c>
      <c r="K61" s="3"/>
      <c r="L61" s="3"/>
      <c r="M61" s="3"/>
      <c r="N61" s="3"/>
      <c r="O61" s="3"/>
      <c r="P61" s="3"/>
      <c r="Q61" s="3"/>
      <c r="R61" s="3"/>
      <c r="S61" s="3"/>
      <c r="T61" s="3"/>
      <c r="U61" s="3"/>
      <c r="V61" s="3"/>
      <c r="W61" s="3"/>
      <c r="X61" s="3"/>
      <c r="Y61" s="3"/>
      <c r="Z61" s="3"/>
    </row>
    <row r="62" spans="1:26" ht="12.75">
      <c r="A62" s="5"/>
      <c r="B62" s="283"/>
      <c r="C62" s="175" t="s">
        <v>536</v>
      </c>
      <c r="D62" s="197" t="s">
        <v>1850</v>
      </c>
      <c r="E62" s="182" t="s">
        <v>574</v>
      </c>
      <c r="F62" s="182" t="s">
        <v>1182</v>
      </c>
      <c r="G62" s="274">
        <v>45292</v>
      </c>
      <c r="H62" s="181" t="s">
        <v>1851</v>
      </c>
      <c r="I62" s="184"/>
      <c r="J62" s="233"/>
      <c r="K62" s="3"/>
      <c r="L62" s="3"/>
      <c r="M62" s="3"/>
      <c r="N62" s="3"/>
      <c r="O62" s="3"/>
      <c r="P62" s="3"/>
      <c r="Q62" s="3"/>
      <c r="R62" s="3"/>
      <c r="S62" s="3"/>
      <c r="T62" s="3"/>
      <c r="U62" s="3"/>
      <c r="V62" s="3"/>
      <c r="W62" s="3"/>
      <c r="X62" s="3"/>
      <c r="Y62" s="3"/>
      <c r="Z62" s="3"/>
    </row>
    <row r="63" spans="1:26" ht="12.75">
      <c r="A63" s="5"/>
      <c r="B63" s="284"/>
      <c r="C63" s="175" t="s">
        <v>1540</v>
      </c>
      <c r="D63" s="197" t="s">
        <v>1852</v>
      </c>
      <c r="E63" s="182" t="s">
        <v>553</v>
      </c>
      <c r="F63" s="182" t="s">
        <v>1182</v>
      </c>
      <c r="G63" s="274">
        <v>45352</v>
      </c>
      <c r="H63" s="181" t="s">
        <v>1853</v>
      </c>
      <c r="I63" s="184"/>
      <c r="J63" s="186"/>
      <c r="K63" s="3"/>
      <c r="L63" s="3"/>
      <c r="M63" s="3"/>
      <c r="N63" s="3"/>
      <c r="O63" s="3"/>
      <c r="P63" s="3"/>
      <c r="Q63" s="3"/>
      <c r="R63" s="3"/>
      <c r="S63" s="3"/>
      <c r="T63" s="3"/>
      <c r="U63" s="3"/>
      <c r="V63" s="3"/>
      <c r="W63" s="3"/>
      <c r="X63" s="3"/>
      <c r="Y63" s="3"/>
      <c r="Z63" s="3"/>
    </row>
    <row r="64" spans="1:26" ht="12.75">
      <c r="A64" s="5"/>
      <c r="B64" s="297" t="s">
        <v>47</v>
      </c>
      <c r="C64" s="187"/>
      <c r="D64" s="177"/>
      <c r="E64" s="188"/>
      <c r="F64" s="189"/>
      <c r="G64" s="177"/>
      <c r="H64" s="177"/>
      <c r="I64" s="190"/>
      <c r="J64" s="186"/>
      <c r="K64" s="3"/>
      <c r="L64" s="3"/>
      <c r="M64" s="3"/>
      <c r="N64" s="3"/>
      <c r="O64" s="3"/>
      <c r="P64" s="3"/>
      <c r="Q64" s="3"/>
      <c r="R64" s="3"/>
      <c r="S64" s="3"/>
      <c r="T64" s="3"/>
      <c r="U64" s="3"/>
      <c r="V64" s="3"/>
      <c r="W64" s="3"/>
      <c r="X64" s="3"/>
      <c r="Y64" s="3"/>
      <c r="Z64" s="3"/>
    </row>
    <row r="65" spans="1:26" ht="12.75">
      <c r="A65" s="5"/>
      <c r="B65" s="283"/>
      <c r="C65" s="187"/>
      <c r="D65" s="177"/>
      <c r="E65" s="188"/>
      <c r="F65" s="189"/>
      <c r="G65" s="177"/>
      <c r="H65" s="177"/>
      <c r="I65" s="190"/>
      <c r="J65" s="186"/>
      <c r="K65" s="3"/>
      <c r="L65" s="3"/>
      <c r="M65" s="3"/>
      <c r="N65" s="3"/>
      <c r="O65" s="3"/>
      <c r="P65" s="3"/>
      <c r="Q65" s="3"/>
      <c r="R65" s="3"/>
      <c r="S65" s="3"/>
      <c r="T65" s="3"/>
      <c r="U65" s="3"/>
      <c r="V65" s="3"/>
      <c r="W65" s="3"/>
      <c r="X65" s="3"/>
      <c r="Y65" s="3"/>
      <c r="Z65" s="3"/>
    </row>
    <row r="66" spans="1:26" ht="12.75">
      <c r="A66" s="5"/>
      <c r="B66" s="284"/>
      <c r="C66" s="187"/>
      <c r="D66" s="177"/>
      <c r="E66" s="188"/>
      <c r="F66" s="189"/>
      <c r="G66" s="177"/>
      <c r="H66" s="177"/>
      <c r="I66" s="190"/>
      <c r="J66" s="186"/>
      <c r="K66" s="3"/>
      <c r="L66" s="3"/>
      <c r="M66" s="3"/>
      <c r="N66" s="3"/>
      <c r="O66" s="3"/>
      <c r="P66" s="3"/>
      <c r="Q66" s="3"/>
      <c r="R66" s="3"/>
      <c r="S66" s="3"/>
      <c r="T66" s="3"/>
      <c r="U66" s="3"/>
      <c r="V66" s="3"/>
      <c r="W66" s="3"/>
      <c r="X66" s="3"/>
      <c r="Y66" s="3"/>
      <c r="Z66" s="3"/>
    </row>
    <row r="67" spans="1:26" ht="12.75">
      <c r="A67" s="5"/>
      <c r="B67" s="297" t="s">
        <v>1614</v>
      </c>
      <c r="C67" s="187"/>
      <c r="D67" s="177"/>
      <c r="E67" s="188"/>
      <c r="F67" s="189"/>
      <c r="G67" s="177"/>
      <c r="H67" s="177"/>
      <c r="I67" s="190"/>
      <c r="J67" s="186"/>
      <c r="K67" s="3"/>
      <c r="L67" s="3"/>
      <c r="M67" s="3"/>
      <c r="N67" s="3"/>
      <c r="O67" s="3"/>
      <c r="P67" s="3"/>
      <c r="Q67" s="3"/>
      <c r="R67" s="3"/>
      <c r="S67" s="3"/>
      <c r="T67" s="3"/>
      <c r="U67" s="3"/>
      <c r="V67" s="3"/>
      <c r="W67" s="3"/>
      <c r="X67" s="3"/>
      <c r="Y67" s="3"/>
      <c r="Z67" s="3"/>
    </row>
    <row r="68" spans="1:26" ht="12.75">
      <c r="A68" s="5"/>
      <c r="B68" s="283"/>
      <c r="C68" s="187"/>
      <c r="D68" s="177"/>
      <c r="E68" s="188"/>
      <c r="F68" s="189"/>
      <c r="G68" s="177"/>
      <c r="H68" s="177"/>
      <c r="I68" s="190"/>
      <c r="J68" s="186"/>
      <c r="K68" s="3"/>
      <c r="L68" s="3"/>
      <c r="M68" s="3"/>
      <c r="N68" s="3"/>
      <c r="O68" s="3"/>
      <c r="P68" s="3"/>
      <c r="Q68" s="3"/>
      <c r="R68" s="3"/>
      <c r="S68" s="3"/>
      <c r="T68" s="3"/>
      <c r="U68" s="3"/>
      <c r="V68" s="3"/>
      <c r="W68" s="3"/>
      <c r="X68" s="3"/>
      <c r="Y68" s="3"/>
      <c r="Z68" s="3"/>
    </row>
    <row r="69" spans="1:26" ht="12.75">
      <c r="A69" s="5"/>
      <c r="B69" s="284"/>
      <c r="C69" s="187"/>
      <c r="D69" s="177"/>
      <c r="E69" s="188"/>
      <c r="F69" s="189"/>
      <c r="G69" s="177"/>
      <c r="H69" s="177"/>
      <c r="I69" s="190"/>
      <c r="J69" s="186"/>
      <c r="K69" s="3"/>
      <c r="L69" s="3"/>
      <c r="M69" s="3"/>
      <c r="N69" s="3"/>
      <c r="O69" s="3"/>
      <c r="P69" s="3"/>
      <c r="Q69" s="3"/>
      <c r="R69" s="3"/>
      <c r="S69" s="3"/>
      <c r="T69" s="3"/>
      <c r="U69" s="3"/>
      <c r="V69" s="3"/>
      <c r="W69" s="3"/>
      <c r="X69" s="3"/>
      <c r="Y69" s="3"/>
      <c r="Z69" s="3"/>
    </row>
    <row r="70" spans="1:26" ht="12.75">
      <c r="A70" s="5"/>
      <c r="B70" s="297" t="s">
        <v>1377</v>
      </c>
      <c r="C70" s="187"/>
      <c r="D70" s="177"/>
      <c r="E70" s="188"/>
      <c r="F70" s="189"/>
      <c r="G70" s="177"/>
      <c r="H70" s="177"/>
      <c r="I70" s="190"/>
      <c r="J70" s="186"/>
      <c r="K70" s="3"/>
      <c r="L70" s="3"/>
      <c r="M70" s="3"/>
      <c r="N70" s="3"/>
      <c r="O70" s="3"/>
      <c r="P70" s="3"/>
      <c r="Q70" s="3"/>
      <c r="R70" s="3"/>
      <c r="S70" s="3"/>
      <c r="T70" s="3"/>
      <c r="U70" s="3"/>
      <c r="V70" s="3"/>
      <c r="W70" s="3"/>
      <c r="X70" s="3"/>
      <c r="Y70" s="3"/>
      <c r="Z70" s="3"/>
    </row>
    <row r="71" spans="1:26" ht="12.75">
      <c r="A71" s="5"/>
      <c r="B71" s="283"/>
      <c r="C71" s="187"/>
      <c r="D71" s="177"/>
      <c r="E71" s="188"/>
      <c r="F71" s="189"/>
      <c r="G71" s="177"/>
      <c r="H71" s="177"/>
      <c r="I71" s="190"/>
      <c r="J71" s="186"/>
      <c r="K71" s="3"/>
      <c r="L71" s="3"/>
      <c r="M71" s="3"/>
      <c r="N71" s="3"/>
      <c r="O71" s="3"/>
      <c r="P71" s="3"/>
      <c r="Q71" s="3"/>
      <c r="R71" s="3"/>
      <c r="S71" s="3"/>
      <c r="T71" s="3"/>
      <c r="U71" s="3"/>
      <c r="V71" s="3"/>
      <c r="W71" s="3"/>
      <c r="X71" s="3"/>
      <c r="Y71" s="3"/>
      <c r="Z71" s="3"/>
    </row>
    <row r="72" spans="1:26" ht="12.75">
      <c r="A72" s="5"/>
      <c r="B72" s="284"/>
      <c r="C72" s="187"/>
      <c r="D72" s="177"/>
      <c r="E72" s="188"/>
      <c r="F72" s="189"/>
      <c r="G72" s="177"/>
      <c r="H72" s="177"/>
      <c r="I72" s="190"/>
      <c r="J72" s="186"/>
      <c r="K72" s="3"/>
      <c r="L72" s="3"/>
      <c r="M72" s="3"/>
      <c r="N72" s="3"/>
      <c r="O72" s="3"/>
      <c r="P72" s="3"/>
      <c r="Q72" s="3"/>
      <c r="R72" s="3"/>
      <c r="S72" s="3"/>
      <c r="T72" s="3"/>
      <c r="U72" s="3"/>
      <c r="V72" s="3"/>
      <c r="W72" s="3"/>
      <c r="X72" s="3"/>
      <c r="Y72" s="3"/>
      <c r="Z72" s="3"/>
    </row>
    <row r="73" spans="1:26" ht="12.7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mergeCells count="39">
    <mergeCell ref="D54:D55"/>
    <mergeCell ref="E54:E55"/>
    <mergeCell ref="B56:B63"/>
    <mergeCell ref="B64:B66"/>
    <mergeCell ref="B67:B69"/>
    <mergeCell ref="B70:B72"/>
    <mergeCell ref="B32:B40"/>
    <mergeCell ref="B41:B43"/>
    <mergeCell ref="B44:B46"/>
    <mergeCell ref="B47:B49"/>
    <mergeCell ref="B54:C54"/>
    <mergeCell ref="F54:F55"/>
    <mergeCell ref="G54:G55"/>
    <mergeCell ref="H54:H55"/>
    <mergeCell ref="I54:I55"/>
    <mergeCell ref="J54:J55"/>
    <mergeCell ref="D25:J25"/>
    <mergeCell ref="B30:C30"/>
    <mergeCell ref="D30:D31"/>
    <mergeCell ref="E30:E31"/>
    <mergeCell ref="F30:F31"/>
    <mergeCell ref="G30:G31"/>
    <mergeCell ref="H30:H31"/>
    <mergeCell ref="I30:I31"/>
    <mergeCell ref="J30:J31"/>
    <mergeCell ref="B5:B11"/>
    <mergeCell ref="B12:B18"/>
    <mergeCell ref="B19:B21"/>
    <mergeCell ref="B22:B24"/>
    <mergeCell ref="B25:C25"/>
    <mergeCell ref="I3:I4"/>
    <mergeCell ref="J3:J4"/>
    <mergeCell ref="B2:J2"/>
    <mergeCell ref="B3:C3"/>
    <mergeCell ref="D3:D4"/>
    <mergeCell ref="E3:E4"/>
    <mergeCell ref="F3:F4"/>
    <mergeCell ref="G3:G4"/>
    <mergeCell ref="H3:H4"/>
  </mergeCells>
  <phoneticPr fontId="82" type="noConversion"/>
  <dataValidations count="2">
    <dataValidation type="list" allowBlank="1" showErrorMessage="1" sqref="F5:F24 F32:F49 F56:F72">
      <formula1>"영업준비,초도상담,견적제출,제안 중,입찰,수주,계약완료,실주,DROP"</formula1>
    </dataValidation>
    <dataValidation type="list" allowBlank="1" showErrorMessage="1" sqref="C5:C24 C32:C49 C56:C72">
      <formula1>"김종화,함영민,박현후,김종화&amp;함영민,김종화&amp;박현후,김종화&amp;함영민&amp;박현후,함영민&amp;박현후"</formula1>
    </dataValidation>
  </dataValidations>
  <hyperlinks>
    <hyperlink ref="J56" r:id="rId1"/>
    <hyperlink ref="J58" r:id="rId2"/>
    <hyperlink ref="J60" r:id="rId3"/>
  </hyperlinks>
  <pageMargins left="0.7" right="0.7" top="0.75" bottom="0.75" header="0.3" footer="0.3"/>
  <pageSetup paperSize="9"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21</vt:i4>
      </vt:variant>
    </vt:vector>
  </HeadingPairs>
  <TitlesOfParts>
    <vt:vector size="21" baseType="lpstr">
      <vt:lpstr>industry_fields</vt:lpstr>
      <vt:lpstr>service_codes</vt:lpstr>
      <vt:lpstr>org_units</vt:lpstr>
      <vt:lpstr>comm_code</vt:lpstr>
      <vt:lpstr>psms_schema</vt:lpstr>
      <vt:lpstr>Mig_규칙</vt:lpstr>
      <vt:lpstr>26년 매출운영 현황</vt:lpstr>
      <vt:lpstr>2026년 주요추진사업</vt:lpstr>
      <vt:lpstr>Sheet2</vt:lpstr>
      <vt:lpstr>===</vt:lpstr>
      <vt:lpstr>25년 매출운영 현황</vt:lpstr>
      <vt:lpstr>2025년 주요추진사업(NEW)</vt:lpstr>
      <vt:lpstr>==</vt:lpstr>
      <vt:lpstr>2025년 주요추진사업(OLD)</vt:lpstr>
      <vt:lpstr>2025년 사업지원현황</vt:lpstr>
      <vt:lpstr>2025년 사업지원현황의 사본</vt:lpstr>
      <vt:lpstr>시트6</vt:lpstr>
      <vt:lpstr>2024년 주요추진사업</vt:lpstr>
      <vt:lpstr>2025년 주요추진사업의 원본</vt:lpstr>
      <vt:lpstr>2025년 지원 사업 목록 (R&amp;D 및 지원사업)</vt:lpstr>
      <vt:lpstr>2023년 주요추진사업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KBDS</dc:creator>
  <cp:lastModifiedBy>KBDS</cp:lastModifiedBy>
  <dcterms:created xsi:type="dcterms:W3CDTF">2026-02-09T04:42:51Z</dcterms:created>
  <dcterms:modified xsi:type="dcterms:W3CDTF">2026-02-09T05:32:41Z</dcterms:modified>
</cp:coreProperties>
</file>