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namika255/Google Drive/Urban Climate/Simulation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1" l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X4" i="1"/>
  <c r="V4" i="1"/>
  <c r="W4" i="1"/>
  <c r="U4" i="1"/>
  <c r="S5" i="1"/>
  <c r="S6" i="1"/>
  <c r="S7" i="1"/>
  <c r="S8" i="1"/>
  <c r="S4" i="1"/>
  <c r="Q5" i="1"/>
  <c r="Q6" i="1"/>
  <c r="Q7" i="1"/>
  <c r="Q8" i="1"/>
  <c r="Q4" i="1"/>
  <c r="T5" i="1"/>
  <c r="T6" i="1"/>
  <c r="T7" i="1"/>
  <c r="T8" i="1"/>
  <c r="T4" i="1"/>
  <c r="R5" i="1"/>
  <c r="R6" i="1"/>
  <c r="R7" i="1"/>
  <c r="R8" i="1"/>
  <c r="R4" i="1"/>
  <c r="N5" i="1"/>
  <c r="N6" i="1"/>
  <c r="N7" i="1"/>
  <c r="N8" i="1"/>
  <c r="N4" i="1"/>
  <c r="J5" i="1"/>
  <c r="J6" i="1"/>
  <c r="J7" i="1"/>
  <c r="J8" i="1"/>
  <c r="J4" i="1"/>
  <c r="K4" i="1"/>
  <c r="P5" i="1"/>
  <c r="P6" i="1"/>
  <c r="P7" i="1"/>
  <c r="P8" i="1"/>
  <c r="P4" i="1"/>
  <c r="O5" i="1"/>
  <c r="O6" i="1"/>
  <c r="O7" i="1"/>
  <c r="O8" i="1"/>
  <c r="O4" i="1"/>
  <c r="L5" i="1"/>
  <c r="L6" i="1"/>
  <c r="L7" i="1"/>
  <c r="L8" i="1"/>
  <c r="L4" i="1"/>
  <c r="K5" i="1"/>
  <c r="K6" i="1"/>
  <c r="K7" i="1"/>
  <c r="K8" i="1"/>
  <c r="D5" i="1"/>
  <c r="D6" i="1"/>
  <c r="D7" i="1"/>
  <c r="D8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<sst xmlns="http://schemas.openxmlformats.org/spreadsheetml/2006/main" count="59" uniqueCount="23">
  <si>
    <t>C_e</t>
  </si>
  <si>
    <t>C_p</t>
  </si>
  <si>
    <t>C_i</t>
  </si>
  <si>
    <t>C_c</t>
  </si>
  <si>
    <t>Length</t>
  </si>
  <si>
    <t>Conductivity</t>
  </si>
  <si>
    <t>Minimum</t>
  </si>
  <si>
    <t>Maximum</t>
  </si>
  <si>
    <t>Building size</t>
  </si>
  <si>
    <t>Specific Heat*Density</t>
  </si>
  <si>
    <t>Btu/ft^3*F</t>
  </si>
  <si>
    <t>Btu/hr*ft*F</t>
  </si>
  <si>
    <t>ft</t>
  </si>
  <si>
    <t>ft^2</t>
  </si>
  <si>
    <t>Area_perimtr</t>
  </si>
  <si>
    <t>Area_core</t>
  </si>
  <si>
    <t>Btu/F</t>
  </si>
  <si>
    <t>Note: C = rho*specific_heat*L*A; R= L/conductivity*A</t>
  </si>
  <si>
    <t>R1</t>
  </si>
  <si>
    <t>R2</t>
  </si>
  <si>
    <t>R3</t>
  </si>
  <si>
    <t>R4</t>
  </si>
  <si>
    <t>hr*ft2*°F/Btu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</si>
</sst>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zoomScale="115" zoomScaleNormal="115" zoomScalePageLayoutView="115" workbookViewId="0">
      <selection activeCell="W14" sqref="W14"/>
    </sheetView>
  </sheetViews>
  <sheetFormatPr baseColWidth="10" defaultRowHeight="16" x14ac:dyDescent="0.2"/>
  <cols>
    <col min="1" max="4" width="10.83203125" style="2"/>
    <col min="5" max="5" width="10.83203125" style="8"/>
    <col min="6" max="6" width="10.83203125" style="2"/>
    <col min="7" max="7" width="10.83203125" style="8"/>
    <col min="8" max="8" width="10.83203125" style="9"/>
    <col min="9" max="15" width="10.83203125" style="2"/>
    <col min="16" max="16" width="10.83203125" style="9"/>
    <col min="17" max="17" width="12.33203125" style="8" bestFit="1" customWidth="1"/>
    <col min="18" max="23" width="12.33203125" style="2" bestFit="1" customWidth="1"/>
    <col min="24" max="24" width="12.33203125" style="9" bestFit="1" customWidth="1"/>
    <col min="25" max="16384" width="10.83203125" style="2"/>
  </cols>
  <sheetData>
    <row r="1" spans="1:24" s="1" customFormat="1" ht="51" customHeight="1" x14ac:dyDescent="0.2">
      <c r="A1" s="1" t="s">
        <v>8</v>
      </c>
      <c r="B1" s="1" t="s">
        <v>4</v>
      </c>
      <c r="C1" s="1" t="s">
        <v>14</v>
      </c>
      <c r="D1" s="1" t="s">
        <v>15</v>
      </c>
      <c r="E1" s="5" t="s">
        <v>9</v>
      </c>
      <c r="F1" s="6"/>
      <c r="G1" s="5" t="s">
        <v>5</v>
      </c>
      <c r="H1" s="7"/>
      <c r="I1" s="5" t="s">
        <v>0</v>
      </c>
      <c r="J1" s="6"/>
      <c r="K1" s="6" t="s">
        <v>1</v>
      </c>
      <c r="L1" s="6"/>
      <c r="M1" s="6" t="s">
        <v>2</v>
      </c>
      <c r="N1" s="6"/>
      <c r="O1" s="6" t="s">
        <v>3</v>
      </c>
      <c r="P1" s="7"/>
      <c r="Q1" s="5" t="s">
        <v>18</v>
      </c>
      <c r="R1" s="6"/>
      <c r="S1" s="6" t="s">
        <v>19</v>
      </c>
      <c r="T1" s="6"/>
      <c r="U1" s="6" t="s">
        <v>20</v>
      </c>
      <c r="V1" s="6"/>
      <c r="W1" s="6" t="s">
        <v>21</v>
      </c>
      <c r="X1" s="7"/>
    </row>
    <row r="2" spans="1:24" s="11" customFormat="1" ht="17" customHeight="1" x14ac:dyDescent="0.2">
      <c r="A2" s="10"/>
      <c r="E2" s="14" t="s">
        <v>6</v>
      </c>
      <c r="F2" s="12" t="s">
        <v>7</v>
      </c>
      <c r="G2" s="14" t="s">
        <v>6</v>
      </c>
      <c r="H2" s="15" t="s">
        <v>7</v>
      </c>
      <c r="I2" s="12" t="s">
        <v>6</v>
      </c>
      <c r="J2" s="13" t="s">
        <v>7</v>
      </c>
      <c r="K2" s="12" t="s">
        <v>6</v>
      </c>
      <c r="L2" s="13" t="s">
        <v>7</v>
      </c>
      <c r="M2" s="12" t="s">
        <v>6</v>
      </c>
      <c r="N2" s="13" t="s">
        <v>7</v>
      </c>
      <c r="O2" s="12" t="s">
        <v>6</v>
      </c>
      <c r="P2" s="15" t="s">
        <v>7</v>
      </c>
      <c r="Q2" s="18" t="s">
        <v>6</v>
      </c>
      <c r="R2" s="17" t="s">
        <v>7</v>
      </c>
      <c r="S2" s="16" t="s">
        <v>6</v>
      </c>
      <c r="T2" s="17" t="s">
        <v>7</v>
      </c>
      <c r="U2" s="16" t="s">
        <v>6</v>
      </c>
      <c r="V2" s="17" t="s">
        <v>7</v>
      </c>
      <c r="W2" s="16" t="s">
        <v>6</v>
      </c>
      <c r="X2" s="24" t="s">
        <v>7</v>
      </c>
    </row>
    <row r="3" spans="1:24" s="20" customFormat="1" x14ac:dyDescent="0.2">
      <c r="A3" s="19" t="s">
        <v>12</v>
      </c>
      <c r="B3" s="20" t="s">
        <v>12</v>
      </c>
      <c r="C3" s="20" t="s">
        <v>13</v>
      </c>
      <c r="D3" s="20" t="s">
        <v>13</v>
      </c>
      <c r="E3" s="19" t="s">
        <v>10</v>
      </c>
      <c r="F3" s="20" t="s">
        <v>10</v>
      </c>
      <c r="G3" s="19" t="s">
        <v>11</v>
      </c>
      <c r="H3" s="21" t="s">
        <v>11</v>
      </c>
      <c r="I3" s="20" t="s">
        <v>16</v>
      </c>
      <c r="J3" s="20" t="s">
        <v>16</v>
      </c>
      <c r="K3" s="20" t="s">
        <v>16</v>
      </c>
      <c r="L3" s="20" t="s">
        <v>16</v>
      </c>
      <c r="M3" s="20" t="s">
        <v>16</v>
      </c>
      <c r="N3" s="20" t="s">
        <v>16</v>
      </c>
      <c r="O3" s="20" t="s">
        <v>16</v>
      </c>
      <c r="P3" s="20" t="s">
        <v>16</v>
      </c>
      <c r="Q3" s="14" t="s">
        <v>22</v>
      </c>
      <c r="R3" s="12" t="s">
        <v>22</v>
      </c>
      <c r="S3" s="12" t="s">
        <v>22</v>
      </c>
      <c r="T3" s="12" t="s">
        <v>22</v>
      </c>
      <c r="U3" s="12" t="s">
        <v>22</v>
      </c>
      <c r="V3" s="12" t="s">
        <v>22</v>
      </c>
      <c r="W3" s="12" t="s">
        <v>22</v>
      </c>
      <c r="X3" s="23" t="s">
        <v>22</v>
      </c>
    </row>
    <row r="4" spans="1:24" x14ac:dyDescent="0.2">
      <c r="A4" s="2">
        <v>60</v>
      </c>
      <c r="B4" s="2">
        <v>2</v>
      </c>
      <c r="C4" s="2">
        <f>10*4*A4</f>
        <v>2400</v>
      </c>
      <c r="D4" s="2">
        <f>10*4*(A4-30)</f>
        <v>1200</v>
      </c>
      <c r="E4" s="8">
        <v>0.63800000000000001</v>
      </c>
      <c r="F4" s="2">
        <v>30.18</v>
      </c>
      <c r="G4" s="8">
        <v>1.7000000000000001E-2</v>
      </c>
      <c r="H4" s="9">
        <v>0.80800000000000005</v>
      </c>
      <c r="I4" s="2">
        <v>0</v>
      </c>
      <c r="J4" s="2">
        <f>E4*5*C4</f>
        <v>7656</v>
      </c>
      <c r="K4" s="2">
        <f>E4*B4*C4</f>
        <v>3062.4</v>
      </c>
      <c r="L4" s="2">
        <f>F4*B4*C4</f>
        <v>144864</v>
      </c>
      <c r="M4" s="2">
        <v>0</v>
      </c>
      <c r="N4" s="2">
        <f>E4*10*(A4-30)^2</f>
        <v>5742</v>
      </c>
      <c r="O4" s="2">
        <f>E4*D4*B4</f>
        <v>1531.2</v>
      </c>
      <c r="P4" s="9">
        <f>F4*D4*B4</f>
        <v>72432</v>
      </c>
      <c r="Q4" s="2">
        <f>B4/(2*H4*C4)</f>
        <v>5.1567656765676563E-4</v>
      </c>
      <c r="R4" s="2">
        <f>B4/(2*G4*C4)</f>
        <v>2.4509803921568624E-2</v>
      </c>
      <c r="S4" s="2">
        <f>B4/(2*H4*C4)</f>
        <v>5.1567656765676563E-4</v>
      </c>
      <c r="T4" s="2">
        <f>B4/(2*G4*C4)</f>
        <v>2.4509803921568624E-2</v>
      </c>
      <c r="U4" s="2">
        <f>B4/(2*H4*D4)</f>
        <v>1.0313531353135313E-3</v>
      </c>
      <c r="V4" s="2">
        <f>B4/(2*G4*D4)</f>
        <v>4.9019607843137247E-2</v>
      </c>
      <c r="W4" s="2">
        <f>B4/(2*H4*D4)</f>
        <v>1.0313531353135313E-3</v>
      </c>
      <c r="X4" s="9">
        <f>B4/(2*G4*D4)</f>
        <v>4.9019607843137247E-2</v>
      </c>
    </row>
    <row r="5" spans="1:24" x14ac:dyDescent="0.2">
      <c r="A5" s="2">
        <v>80</v>
      </c>
      <c r="B5" s="2">
        <v>2</v>
      </c>
      <c r="C5" s="2">
        <f t="shared" ref="C5:C8" si="0">10*4*A5</f>
        <v>3200</v>
      </c>
      <c r="D5" s="2">
        <f t="shared" ref="D5:D8" si="1">10*4*(A5-30)</f>
        <v>2000</v>
      </c>
      <c r="E5" s="8">
        <v>0.63800000000000001</v>
      </c>
      <c r="F5" s="2">
        <v>30.18</v>
      </c>
      <c r="G5" s="8">
        <v>1.7000000000000001E-2</v>
      </c>
      <c r="H5" s="9">
        <v>0.80800000000000005</v>
      </c>
      <c r="I5" s="2">
        <v>0</v>
      </c>
      <c r="J5" s="2">
        <f t="shared" ref="J5:J8" si="2">E5*5*C5</f>
        <v>10208</v>
      </c>
      <c r="K5" s="2">
        <f t="shared" ref="K5:K8" si="3">E5*B5*C5</f>
        <v>4083.2000000000003</v>
      </c>
      <c r="L5" s="2">
        <f t="shared" ref="L5:L8" si="4">F5*B5*C5</f>
        <v>193152</v>
      </c>
      <c r="M5" s="2">
        <v>0</v>
      </c>
      <c r="N5" s="2">
        <f t="shared" ref="N5:N8" si="5">E5*10*(A5-30)^2</f>
        <v>15950</v>
      </c>
      <c r="O5" s="2">
        <f t="shared" ref="O5:O8" si="6">E5*D5*B5</f>
        <v>2552</v>
      </c>
      <c r="P5" s="9">
        <f t="shared" ref="P5:P8" si="7">F5*D5*B5</f>
        <v>120720</v>
      </c>
      <c r="Q5" s="2">
        <f>B5/(2*H5*C5)</f>
        <v>3.8675742574257422E-4</v>
      </c>
      <c r="R5" s="2">
        <f>B5/(2*G5*C5)</f>
        <v>1.8382352941176468E-2</v>
      </c>
      <c r="S5" s="2">
        <f>B5/(2*H5*C5)</f>
        <v>3.8675742574257422E-4</v>
      </c>
      <c r="T5" s="2">
        <f>B5/(2*G5*C5)</f>
        <v>1.8382352941176468E-2</v>
      </c>
      <c r="U5" s="2">
        <f t="shared" ref="U5:U8" si="8">B5/(2*H5*D5)</f>
        <v>6.1881188118811882E-4</v>
      </c>
      <c r="V5" s="2">
        <f t="shared" ref="V5:V8" si="9">B5/(2*G5*D5)</f>
        <v>2.9411764705882353E-2</v>
      </c>
      <c r="W5" s="2">
        <f t="shared" ref="W5:W8" si="10">B5/(2*H5*D5)</f>
        <v>6.1881188118811882E-4</v>
      </c>
      <c r="X5" s="9">
        <f t="shared" ref="X5:X8" si="11">B5/(2*G5*D5)</f>
        <v>2.9411764705882353E-2</v>
      </c>
    </row>
    <row r="6" spans="1:24" x14ac:dyDescent="0.2">
      <c r="A6" s="2">
        <v>100</v>
      </c>
      <c r="B6" s="2">
        <v>2</v>
      </c>
      <c r="C6" s="2">
        <f t="shared" si="0"/>
        <v>4000</v>
      </c>
      <c r="D6" s="2">
        <f t="shared" si="1"/>
        <v>2800</v>
      </c>
      <c r="E6" s="8">
        <v>0.63800000000000001</v>
      </c>
      <c r="F6" s="2">
        <v>30.18</v>
      </c>
      <c r="G6" s="8">
        <v>1.7000000000000001E-2</v>
      </c>
      <c r="H6" s="9">
        <v>0.80800000000000005</v>
      </c>
      <c r="I6" s="2">
        <v>0</v>
      </c>
      <c r="J6" s="2">
        <f t="shared" si="2"/>
        <v>12760</v>
      </c>
      <c r="K6" s="2">
        <f t="shared" si="3"/>
        <v>5104</v>
      </c>
      <c r="L6" s="2">
        <f t="shared" si="4"/>
        <v>241440</v>
      </c>
      <c r="M6" s="2">
        <v>0</v>
      </c>
      <c r="N6" s="2">
        <f t="shared" si="5"/>
        <v>31262</v>
      </c>
      <c r="O6" s="2">
        <f t="shared" si="6"/>
        <v>3572.8</v>
      </c>
      <c r="P6" s="9">
        <f t="shared" si="7"/>
        <v>169008</v>
      </c>
      <c r="Q6" s="2">
        <f>B6/(2*H6*C6)</f>
        <v>3.0940594059405941E-4</v>
      </c>
      <c r="R6" s="2">
        <f>B6/(2*G6*C6)</f>
        <v>1.4705882352941176E-2</v>
      </c>
      <c r="S6" s="2">
        <f>B6/(2*H6*C6)</f>
        <v>3.0940594059405941E-4</v>
      </c>
      <c r="T6" s="2">
        <f>B6/(2*G6*C6)</f>
        <v>1.4705882352941176E-2</v>
      </c>
      <c r="U6" s="2">
        <f t="shared" si="8"/>
        <v>4.4200848656294198E-4</v>
      </c>
      <c r="V6" s="2">
        <f t="shared" si="9"/>
        <v>2.1008403361344536E-2</v>
      </c>
      <c r="W6" s="2">
        <f t="shared" si="10"/>
        <v>4.4200848656294198E-4</v>
      </c>
      <c r="X6" s="9">
        <f t="shared" si="11"/>
        <v>2.1008403361344536E-2</v>
      </c>
    </row>
    <row r="7" spans="1:24" x14ac:dyDescent="0.2">
      <c r="A7" s="3">
        <v>150</v>
      </c>
      <c r="B7" s="2">
        <v>2</v>
      </c>
      <c r="C7" s="2">
        <f t="shared" si="0"/>
        <v>6000</v>
      </c>
      <c r="D7" s="2">
        <f t="shared" si="1"/>
        <v>4800</v>
      </c>
      <c r="E7" s="8">
        <v>0.63800000000000001</v>
      </c>
      <c r="F7" s="2">
        <v>30.18</v>
      </c>
      <c r="G7" s="8">
        <v>1.7000000000000001E-2</v>
      </c>
      <c r="H7" s="9">
        <v>0.80800000000000005</v>
      </c>
      <c r="I7" s="2">
        <v>0</v>
      </c>
      <c r="J7" s="2">
        <f t="shared" si="2"/>
        <v>19140</v>
      </c>
      <c r="K7" s="2">
        <f t="shared" si="3"/>
        <v>7656</v>
      </c>
      <c r="L7" s="2">
        <f t="shared" si="4"/>
        <v>362160</v>
      </c>
      <c r="M7" s="2">
        <v>0</v>
      </c>
      <c r="N7" s="2">
        <f t="shared" si="5"/>
        <v>91872</v>
      </c>
      <c r="O7" s="2">
        <f t="shared" si="6"/>
        <v>6124.8</v>
      </c>
      <c r="P7" s="9">
        <f t="shared" si="7"/>
        <v>289728</v>
      </c>
      <c r="Q7" s="2">
        <f>B7/(2*H7*C7)</f>
        <v>2.0627062706270627E-4</v>
      </c>
      <c r="R7" s="2">
        <f>B7/(2*G7*C7)</f>
        <v>9.8039215686274491E-3</v>
      </c>
      <c r="S7" s="2">
        <f>B7/(2*H7*C7)</f>
        <v>2.0627062706270627E-4</v>
      </c>
      <c r="T7" s="2">
        <f>B7/(2*G7*C7)</f>
        <v>9.8039215686274491E-3</v>
      </c>
      <c r="U7" s="2">
        <f t="shared" si="8"/>
        <v>2.5783828382838281E-4</v>
      </c>
      <c r="V7" s="2">
        <f t="shared" si="9"/>
        <v>1.2254901960784312E-2</v>
      </c>
      <c r="W7" s="2">
        <f t="shared" si="10"/>
        <v>2.5783828382838281E-4</v>
      </c>
      <c r="X7" s="9">
        <f t="shared" si="11"/>
        <v>1.2254901960784312E-2</v>
      </c>
    </row>
    <row r="8" spans="1:24" x14ac:dyDescent="0.2">
      <c r="A8" s="3">
        <v>200</v>
      </c>
      <c r="B8" s="2">
        <v>2</v>
      </c>
      <c r="C8" s="2">
        <f t="shared" si="0"/>
        <v>8000</v>
      </c>
      <c r="D8" s="2">
        <f t="shared" si="1"/>
        <v>6800</v>
      </c>
      <c r="E8" s="8">
        <v>0.63800000000000001</v>
      </c>
      <c r="F8" s="2">
        <v>30.18</v>
      </c>
      <c r="G8" s="8">
        <v>1.7000000000000001E-2</v>
      </c>
      <c r="H8" s="9">
        <v>0.80800000000000005</v>
      </c>
      <c r="I8" s="2">
        <v>0</v>
      </c>
      <c r="J8" s="2">
        <f t="shared" si="2"/>
        <v>25520</v>
      </c>
      <c r="K8" s="2">
        <f t="shared" si="3"/>
        <v>10208</v>
      </c>
      <c r="L8" s="2">
        <f t="shared" si="4"/>
        <v>482880</v>
      </c>
      <c r="M8" s="2">
        <v>0</v>
      </c>
      <c r="N8" s="2">
        <f t="shared" si="5"/>
        <v>184382</v>
      </c>
      <c r="O8" s="2">
        <f t="shared" si="6"/>
        <v>8676.7999999999993</v>
      </c>
      <c r="P8" s="9">
        <f t="shared" si="7"/>
        <v>410448</v>
      </c>
      <c r="Q8" s="2">
        <f>B8/(2*H8*C8)</f>
        <v>1.547029702970297E-4</v>
      </c>
      <c r="R8" s="2">
        <f>B8/(2*G8*C8)</f>
        <v>7.3529411764705881E-3</v>
      </c>
      <c r="S8" s="2">
        <f>B8/(2*H8*C8)</f>
        <v>1.547029702970297E-4</v>
      </c>
      <c r="T8" s="2">
        <f>B8/(2*G8*C8)</f>
        <v>7.3529411764705881E-3</v>
      </c>
      <c r="U8" s="2">
        <f t="shared" si="8"/>
        <v>1.8200349446709376E-4</v>
      </c>
      <c r="V8" s="2">
        <f t="shared" si="9"/>
        <v>8.6505190311418675E-3</v>
      </c>
      <c r="W8" s="2">
        <f t="shared" si="10"/>
        <v>1.8200349446709376E-4</v>
      </c>
      <c r="X8" s="9">
        <f t="shared" si="11"/>
        <v>8.6505190311418675E-3</v>
      </c>
    </row>
    <row r="11" spans="1:24" ht="16" customHeight="1" x14ac:dyDescent="0.2">
      <c r="E11" s="4" t="s">
        <v>17</v>
      </c>
      <c r="F11" s="4"/>
      <c r="G11" s="4"/>
      <c r="H11" s="4"/>
      <c r="I11" s="4"/>
      <c r="J11" s="22"/>
      <c r="K11" s="22"/>
      <c r="L11" s="22"/>
    </row>
  </sheetData>
  <mergeCells count="11">
    <mergeCell ref="Q1:R1"/>
    <mergeCell ref="S1:T1"/>
    <mergeCell ref="U1:V1"/>
    <mergeCell ref="W1:X1"/>
    <mergeCell ref="E11:I1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2016-03-30T01:40:11Z</dcterms:created>
  <dcterms:modified xsi:type="dcterms:W3CDTF">2016-03-30T02:27:12Z</dcterms:modified>
</cp:coreProperties>
</file>