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msccnagasakiuac-my.sharepoint.com/personal/aa84292707_ms_nagasaki-u_ac_jp/Documents/デスクトップ/"/>
    </mc:Choice>
  </mc:AlternateContent>
  <xr:revisionPtr revIDLastSave="369" documentId="11_AD4D066CA252ABDACC10485741D0E82A72EEDF5F" xr6:coauthVersionLast="47" xr6:coauthVersionMax="47" xr10:uidLastSave="{DCFF21D9-576F-4214-8563-EEC897046F2A}"/>
  <bookViews>
    <workbookView xWindow="-110" yWindow="-110" windowWidth="21820" windowHeight="14020" activeTab="5" xr2:uid="{00000000-000D-0000-FFFF-FFFF00000000}"/>
  </bookViews>
  <sheets>
    <sheet name="体長ー体重比" sheetId="1" r:id="rId1"/>
    <sheet name="体長ー体長比" sheetId="3" r:id="rId2"/>
    <sheet name="Sheet1" sheetId="2" r:id="rId3"/>
    <sheet name="GSI" sheetId="4" r:id="rId4"/>
    <sheet name="GSI (2)" sheetId="5" r:id="rId5"/>
    <sheet name="GSI (3)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6" l="1"/>
  <c r="I31" i="6"/>
  <c r="I30" i="6"/>
  <c r="I29" i="6"/>
  <c r="I28" i="6"/>
  <c r="I27" i="6"/>
  <c r="I26" i="6"/>
  <c r="I25" i="6"/>
  <c r="I24" i="6"/>
  <c r="I23" i="6"/>
  <c r="L3" i="6" s="1"/>
  <c r="I22" i="6"/>
  <c r="I21" i="6"/>
  <c r="I20" i="6"/>
  <c r="I19" i="6"/>
  <c r="I18" i="6"/>
  <c r="I17" i="6"/>
  <c r="M3" i="6" s="1"/>
  <c r="N3" i="6" s="1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M2" i="6" s="1"/>
  <c r="N2" i="6" s="1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M3" i="5"/>
  <c r="N3" i="5" s="1"/>
  <c r="L3" i="5"/>
  <c r="I3" i="5"/>
  <c r="M2" i="5"/>
  <c r="N2" i="5" s="1"/>
  <c r="L2" i="5"/>
  <c r="I2" i="5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N3" i="3"/>
  <c r="N2" i="3"/>
  <c r="M3" i="3"/>
  <c r="M2" i="3"/>
  <c r="L3" i="3"/>
  <c r="L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L2" i="6" l="1"/>
  <c r="M3" i="4"/>
  <c r="N3" i="4" s="1"/>
  <c r="M2" i="4"/>
  <c r="N2" i="4" s="1"/>
  <c r="L3" i="4"/>
  <c r="L2" i="4"/>
</calcChain>
</file>

<file path=xl/sharedStrings.xml><?xml version="1.0" encoding="utf-8"?>
<sst xmlns="http://schemas.openxmlformats.org/spreadsheetml/2006/main" count="224" uniqueCount="17">
  <si>
    <t>No.</t>
    <phoneticPr fontId="1"/>
  </si>
  <si>
    <t>TL</t>
    <phoneticPr fontId="1"/>
  </si>
  <si>
    <t>FL</t>
    <phoneticPr fontId="1"/>
  </si>
  <si>
    <t>SL</t>
    <phoneticPr fontId="1"/>
  </si>
  <si>
    <t>BW</t>
    <phoneticPr fontId="1"/>
  </si>
  <si>
    <t>LW</t>
    <phoneticPr fontId="1"/>
  </si>
  <si>
    <t>GW</t>
    <phoneticPr fontId="1"/>
  </si>
  <si>
    <t>UBW</t>
    <phoneticPr fontId="1"/>
  </si>
  <si>
    <t>Sex</t>
    <phoneticPr fontId="1"/>
  </si>
  <si>
    <t>M</t>
    <phoneticPr fontId="1"/>
  </si>
  <si>
    <t>F</t>
    <phoneticPr fontId="1"/>
  </si>
  <si>
    <t>GSI</t>
    <phoneticPr fontId="1"/>
  </si>
  <si>
    <t>Male</t>
    <phoneticPr fontId="1"/>
  </si>
  <si>
    <t>Female</t>
    <phoneticPr fontId="1"/>
  </si>
  <si>
    <t>Ave.</t>
    <phoneticPr fontId="1"/>
  </si>
  <si>
    <t>SD</t>
    <phoneticPr fontId="1"/>
  </si>
  <si>
    <t>SE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</si>
</sst>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TL 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(体長ー体重比!$E$2:$E$10,体長ー体重比!$E$12:$E$16,体長ー体重比!$E$18:$E$21)</c:f>
              <c:numCache>
                <c:formatCode>General</c:formatCode>
                <c:ptCount val="18"/>
                <c:pt idx="0">
                  <c:v>318.83</c:v>
                </c:pt>
                <c:pt idx="1">
                  <c:v>313.63</c:v>
                </c:pt>
                <c:pt idx="2">
                  <c:v>333.93</c:v>
                </c:pt>
                <c:pt idx="3">
                  <c:v>292.54000000000002</c:v>
                </c:pt>
                <c:pt idx="4">
                  <c:v>305.64</c:v>
                </c:pt>
                <c:pt idx="5">
                  <c:v>322.22000000000003</c:v>
                </c:pt>
                <c:pt idx="6">
                  <c:v>253.34</c:v>
                </c:pt>
                <c:pt idx="7">
                  <c:v>228.45</c:v>
                </c:pt>
                <c:pt idx="8">
                  <c:v>240.66</c:v>
                </c:pt>
                <c:pt idx="9">
                  <c:v>291.23</c:v>
                </c:pt>
                <c:pt idx="10">
                  <c:v>292.5</c:v>
                </c:pt>
                <c:pt idx="11">
                  <c:v>284.85000000000002</c:v>
                </c:pt>
                <c:pt idx="12">
                  <c:v>241.2</c:v>
                </c:pt>
                <c:pt idx="13">
                  <c:v>251.62</c:v>
                </c:pt>
                <c:pt idx="14">
                  <c:v>204.65</c:v>
                </c:pt>
                <c:pt idx="15">
                  <c:v>203.43</c:v>
                </c:pt>
                <c:pt idx="16">
                  <c:v>219.15</c:v>
                </c:pt>
                <c:pt idx="17">
                  <c:v>188.13</c:v>
                </c:pt>
              </c:numCache>
            </c:numRef>
          </c:xVal>
          <c:yVal>
            <c:numRef>
              <c:f>(体長ー体重比!$B$2:$B$10,体長ー体重比!$B$12:$B$16,体長ー体重比!$B$18:$B$21)</c:f>
              <c:numCache>
                <c:formatCode>General</c:formatCode>
                <c:ptCount val="18"/>
                <c:pt idx="0">
                  <c:v>342</c:v>
                </c:pt>
                <c:pt idx="1">
                  <c:v>319</c:v>
                </c:pt>
                <c:pt idx="2">
                  <c:v>320</c:v>
                </c:pt>
                <c:pt idx="3">
                  <c:v>298</c:v>
                </c:pt>
                <c:pt idx="4">
                  <c:v>287</c:v>
                </c:pt>
                <c:pt idx="5">
                  <c:v>308</c:v>
                </c:pt>
                <c:pt idx="6">
                  <c:v>297</c:v>
                </c:pt>
                <c:pt idx="7">
                  <c:v>299</c:v>
                </c:pt>
                <c:pt idx="8">
                  <c:v>288</c:v>
                </c:pt>
                <c:pt idx="9">
                  <c:v>306</c:v>
                </c:pt>
                <c:pt idx="10">
                  <c:v>301</c:v>
                </c:pt>
                <c:pt idx="11">
                  <c:v>282</c:v>
                </c:pt>
                <c:pt idx="12">
                  <c:v>293</c:v>
                </c:pt>
                <c:pt idx="13">
                  <c:v>292</c:v>
                </c:pt>
                <c:pt idx="14">
                  <c:v>274</c:v>
                </c:pt>
                <c:pt idx="15">
                  <c:v>269</c:v>
                </c:pt>
                <c:pt idx="16">
                  <c:v>283</c:v>
                </c:pt>
                <c:pt idx="1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AB3-4016-BD17-33F4E39FA923}"/>
            </c:ext>
          </c:extLst>
        </c:ser>
        <c:ser>
          <c:idx val="1"/>
          <c:order val="1"/>
          <c:tx>
            <c:v>FL 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(体長ー体重比!$E$2:$E$10,体長ー体重比!$E$12:$E$16,体長ー体重比!$E$18:$E$21)</c:f>
              <c:numCache>
                <c:formatCode>General</c:formatCode>
                <c:ptCount val="18"/>
                <c:pt idx="0">
                  <c:v>318.83</c:v>
                </c:pt>
                <c:pt idx="1">
                  <c:v>313.63</c:v>
                </c:pt>
                <c:pt idx="2">
                  <c:v>333.93</c:v>
                </c:pt>
                <c:pt idx="3">
                  <c:v>292.54000000000002</c:v>
                </c:pt>
                <c:pt idx="4">
                  <c:v>305.64</c:v>
                </c:pt>
                <c:pt idx="5">
                  <c:v>322.22000000000003</c:v>
                </c:pt>
                <c:pt idx="6">
                  <c:v>253.34</c:v>
                </c:pt>
                <c:pt idx="7">
                  <c:v>228.45</c:v>
                </c:pt>
                <c:pt idx="8">
                  <c:v>240.66</c:v>
                </c:pt>
                <c:pt idx="9">
                  <c:v>291.23</c:v>
                </c:pt>
                <c:pt idx="10">
                  <c:v>292.5</c:v>
                </c:pt>
                <c:pt idx="11">
                  <c:v>284.85000000000002</c:v>
                </c:pt>
                <c:pt idx="12">
                  <c:v>241.2</c:v>
                </c:pt>
                <c:pt idx="13">
                  <c:v>251.62</c:v>
                </c:pt>
                <c:pt idx="14">
                  <c:v>204.65</c:v>
                </c:pt>
                <c:pt idx="15">
                  <c:v>203.43</c:v>
                </c:pt>
                <c:pt idx="16">
                  <c:v>219.15</c:v>
                </c:pt>
                <c:pt idx="17">
                  <c:v>188.13</c:v>
                </c:pt>
              </c:numCache>
            </c:numRef>
          </c:xVal>
          <c:yVal>
            <c:numRef>
              <c:f>(体長ー体重比!$C$2:$C$10,体長ー体重比!$C$12:$C$16,体長ー体重比!$C$18:$C$21)</c:f>
              <c:numCache>
                <c:formatCode>General</c:formatCode>
                <c:ptCount val="18"/>
                <c:pt idx="0">
                  <c:v>253</c:v>
                </c:pt>
                <c:pt idx="1">
                  <c:v>250</c:v>
                </c:pt>
                <c:pt idx="2">
                  <c:v>252</c:v>
                </c:pt>
                <c:pt idx="3">
                  <c:v>236</c:v>
                </c:pt>
                <c:pt idx="4">
                  <c:v>233</c:v>
                </c:pt>
                <c:pt idx="5">
                  <c:v>240</c:v>
                </c:pt>
                <c:pt idx="6">
                  <c:v>227</c:v>
                </c:pt>
                <c:pt idx="7">
                  <c:v>223</c:v>
                </c:pt>
                <c:pt idx="8">
                  <c:v>228</c:v>
                </c:pt>
                <c:pt idx="9">
                  <c:v>238</c:v>
                </c:pt>
                <c:pt idx="10">
                  <c:v>233</c:v>
                </c:pt>
                <c:pt idx="11">
                  <c:v>233</c:v>
                </c:pt>
                <c:pt idx="12">
                  <c:v>235</c:v>
                </c:pt>
                <c:pt idx="13">
                  <c:v>224</c:v>
                </c:pt>
                <c:pt idx="14">
                  <c:v>215</c:v>
                </c:pt>
                <c:pt idx="15">
                  <c:v>209</c:v>
                </c:pt>
                <c:pt idx="16">
                  <c:v>215</c:v>
                </c:pt>
                <c:pt idx="17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AB3-4016-BD17-33F4E39FA923}"/>
            </c:ext>
          </c:extLst>
        </c:ser>
        <c:ser>
          <c:idx val="2"/>
          <c:order val="2"/>
          <c:tx>
            <c:v>SL 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accent3"/>
                </a:solidFill>
              </a:ln>
              <a:effectLst/>
            </c:spPr>
          </c:marker>
          <c:xVal>
            <c:numRef>
              <c:f>(体長ー体重比!$E$2:$E$10,体長ー体重比!$E$12:$E$16,体長ー体重比!$E$18:$E$21)</c:f>
              <c:numCache>
                <c:formatCode>General</c:formatCode>
                <c:ptCount val="18"/>
                <c:pt idx="0">
                  <c:v>318.83</c:v>
                </c:pt>
                <c:pt idx="1">
                  <c:v>313.63</c:v>
                </c:pt>
                <c:pt idx="2">
                  <c:v>333.93</c:v>
                </c:pt>
                <c:pt idx="3">
                  <c:v>292.54000000000002</c:v>
                </c:pt>
                <c:pt idx="4">
                  <c:v>305.64</c:v>
                </c:pt>
                <c:pt idx="5">
                  <c:v>322.22000000000003</c:v>
                </c:pt>
                <c:pt idx="6">
                  <c:v>253.34</c:v>
                </c:pt>
                <c:pt idx="7">
                  <c:v>228.45</c:v>
                </c:pt>
                <c:pt idx="8">
                  <c:v>240.66</c:v>
                </c:pt>
                <c:pt idx="9">
                  <c:v>291.23</c:v>
                </c:pt>
                <c:pt idx="10">
                  <c:v>292.5</c:v>
                </c:pt>
                <c:pt idx="11">
                  <c:v>284.85000000000002</c:v>
                </c:pt>
                <c:pt idx="12">
                  <c:v>241.2</c:v>
                </c:pt>
                <c:pt idx="13">
                  <c:v>251.62</c:v>
                </c:pt>
                <c:pt idx="14">
                  <c:v>204.65</c:v>
                </c:pt>
                <c:pt idx="15">
                  <c:v>203.43</c:v>
                </c:pt>
                <c:pt idx="16">
                  <c:v>219.15</c:v>
                </c:pt>
                <c:pt idx="17">
                  <c:v>188.13</c:v>
                </c:pt>
              </c:numCache>
            </c:numRef>
          </c:xVal>
          <c:yVal>
            <c:numRef>
              <c:f>(体長ー体重比!$D$2:$D$10,体長ー体重比!$D$12:$D$16,体長ー体重比!$D$18:$D$21)</c:f>
              <c:numCache>
                <c:formatCode>General</c:formatCode>
                <c:ptCount val="18"/>
                <c:pt idx="0">
                  <c:v>219</c:v>
                </c:pt>
                <c:pt idx="1">
                  <c:v>216</c:v>
                </c:pt>
                <c:pt idx="2">
                  <c:v>217</c:v>
                </c:pt>
                <c:pt idx="3">
                  <c:v>206</c:v>
                </c:pt>
                <c:pt idx="4">
                  <c:v>199</c:v>
                </c:pt>
                <c:pt idx="5">
                  <c:v>206</c:v>
                </c:pt>
                <c:pt idx="6">
                  <c:v>196</c:v>
                </c:pt>
                <c:pt idx="7">
                  <c:v>189</c:v>
                </c:pt>
                <c:pt idx="8">
                  <c:v>196</c:v>
                </c:pt>
                <c:pt idx="9">
                  <c:v>208</c:v>
                </c:pt>
                <c:pt idx="10">
                  <c:v>204</c:v>
                </c:pt>
                <c:pt idx="11">
                  <c:v>203</c:v>
                </c:pt>
                <c:pt idx="12">
                  <c:v>203</c:v>
                </c:pt>
                <c:pt idx="13">
                  <c:v>196</c:v>
                </c:pt>
                <c:pt idx="14">
                  <c:v>185</c:v>
                </c:pt>
                <c:pt idx="15">
                  <c:v>178</c:v>
                </c:pt>
                <c:pt idx="16">
                  <c:v>184</c:v>
                </c:pt>
                <c:pt idx="17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AB3-4016-BD17-33F4E39FA923}"/>
            </c:ext>
          </c:extLst>
        </c:ser>
        <c:ser>
          <c:idx val="3"/>
          <c:order val="3"/>
          <c:tx>
            <c:v>TL ♀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(体長ー体重比!$E$11,体長ー体重比!$E$17,体長ー体重比!$E$22:$E$32)</c:f>
              <c:numCache>
                <c:formatCode>General</c:formatCode>
                <c:ptCount val="13"/>
                <c:pt idx="0">
                  <c:v>231.81</c:v>
                </c:pt>
                <c:pt idx="1">
                  <c:v>220.87</c:v>
                </c:pt>
                <c:pt idx="2">
                  <c:v>165.7</c:v>
                </c:pt>
                <c:pt idx="3">
                  <c:v>140.32</c:v>
                </c:pt>
                <c:pt idx="4">
                  <c:v>145.53</c:v>
                </c:pt>
                <c:pt idx="5">
                  <c:v>178.09</c:v>
                </c:pt>
                <c:pt idx="6">
                  <c:v>124.21</c:v>
                </c:pt>
                <c:pt idx="7">
                  <c:v>124.1</c:v>
                </c:pt>
                <c:pt idx="8">
                  <c:v>121.73</c:v>
                </c:pt>
                <c:pt idx="9">
                  <c:v>109.51</c:v>
                </c:pt>
                <c:pt idx="10">
                  <c:v>84.51</c:v>
                </c:pt>
                <c:pt idx="11">
                  <c:v>101.92</c:v>
                </c:pt>
                <c:pt idx="12">
                  <c:v>84.43</c:v>
                </c:pt>
              </c:numCache>
            </c:numRef>
          </c:xVal>
          <c:yVal>
            <c:numRef>
              <c:f>(体長ー体重比!$B$11,体長ー体重比!$B$17,体長ー体重比!$B$22:$B$32)</c:f>
              <c:numCache>
                <c:formatCode>General</c:formatCode>
                <c:ptCount val="13"/>
                <c:pt idx="0">
                  <c:v>249</c:v>
                </c:pt>
                <c:pt idx="1">
                  <c:v>254</c:v>
                </c:pt>
                <c:pt idx="2">
                  <c:v>221</c:v>
                </c:pt>
                <c:pt idx="3">
                  <c:v>209</c:v>
                </c:pt>
                <c:pt idx="4">
                  <c:v>233</c:v>
                </c:pt>
                <c:pt idx="5">
                  <c:v>240</c:v>
                </c:pt>
                <c:pt idx="6">
                  <c:v>209</c:v>
                </c:pt>
                <c:pt idx="7">
                  <c:v>207</c:v>
                </c:pt>
                <c:pt idx="8">
                  <c:v>205</c:v>
                </c:pt>
                <c:pt idx="9">
                  <c:v>203</c:v>
                </c:pt>
                <c:pt idx="10">
                  <c:v>183</c:v>
                </c:pt>
                <c:pt idx="11">
                  <c:v>195</c:v>
                </c:pt>
                <c:pt idx="12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AB3-4016-BD17-33F4E39FA923}"/>
            </c:ext>
          </c:extLst>
        </c:ser>
        <c:ser>
          <c:idx val="4"/>
          <c:order val="4"/>
          <c:tx>
            <c:v>FL ♀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(体長ー体重比!$E$11,体長ー体重比!$E$17,体長ー体重比!$E$22:$E$32)</c:f>
              <c:numCache>
                <c:formatCode>General</c:formatCode>
                <c:ptCount val="13"/>
                <c:pt idx="0">
                  <c:v>231.81</c:v>
                </c:pt>
                <c:pt idx="1">
                  <c:v>220.87</c:v>
                </c:pt>
                <c:pt idx="2">
                  <c:v>165.7</c:v>
                </c:pt>
                <c:pt idx="3">
                  <c:v>140.32</c:v>
                </c:pt>
                <c:pt idx="4">
                  <c:v>145.53</c:v>
                </c:pt>
                <c:pt idx="5">
                  <c:v>178.09</c:v>
                </c:pt>
                <c:pt idx="6">
                  <c:v>124.21</c:v>
                </c:pt>
                <c:pt idx="7">
                  <c:v>124.1</c:v>
                </c:pt>
                <c:pt idx="8">
                  <c:v>121.73</c:v>
                </c:pt>
                <c:pt idx="9">
                  <c:v>109.51</c:v>
                </c:pt>
                <c:pt idx="10">
                  <c:v>84.51</c:v>
                </c:pt>
                <c:pt idx="11">
                  <c:v>101.92</c:v>
                </c:pt>
                <c:pt idx="12">
                  <c:v>84.43</c:v>
                </c:pt>
              </c:numCache>
            </c:numRef>
          </c:xVal>
          <c:yVal>
            <c:numRef>
              <c:f>(体長ー体重比!$C$11,体長ー体重比!$C$17,体長ー体重比!$C$22:$C$32)</c:f>
              <c:numCache>
                <c:formatCode>General</c:formatCode>
                <c:ptCount val="13"/>
                <c:pt idx="0">
                  <c:v>217</c:v>
                </c:pt>
                <c:pt idx="1">
                  <c:v>212</c:v>
                </c:pt>
                <c:pt idx="2">
                  <c:v>192</c:v>
                </c:pt>
                <c:pt idx="3">
                  <c:v>183</c:v>
                </c:pt>
                <c:pt idx="4">
                  <c:v>199</c:v>
                </c:pt>
                <c:pt idx="5">
                  <c:v>202</c:v>
                </c:pt>
                <c:pt idx="6">
                  <c:v>185</c:v>
                </c:pt>
                <c:pt idx="7">
                  <c:v>183</c:v>
                </c:pt>
                <c:pt idx="8">
                  <c:v>178</c:v>
                </c:pt>
                <c:pt idx="9">
                  <c:v>174</c:v>
                </c:pt>
                <c:pt idx="10">
                  <c:v>159</c:v>
                </c:pt>
                <c:pt idx="11">
                  <c:v>164</c:v>
                </c:pt>
                <c:pt idx="12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AB3-4016-BD17-33F4E39FA923}"/>
            </c:ext>
          </c:extLst>
        </c:ser>
        <c:ser>
          <c:idx val="5"/>
          <c:order val="5"/>
          <c:tx>
            <c:v>SL ♀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15875">
                <a:solidFill>
                  <a:schemeClr val="bg2">
                    <a:lumMod val="75000"/>
                  </a:schemeClr>
                </a:solidFill>
              </a:ln>
              <a:effectLst/>
            </c:spPr>
          </c:marker>
          <c:xVal>
            <c:numRef>
              <c:f>(体長ー体重比!$E$11,体長ー体重比!$E$17,体長ー体重比!$E$22:$E$32)</c:f>
              <c:numCache>
                <c:formatCode>General</c:formatCode>
                <c:ptCount val="13"/>
                <c:pt idx="0">
                  <c:v>231.81</c:v>
                </c:pt>
                <c:pt idx="1">
                  <c:v>220.87</c:v>
                </c:pt>
                <c:pt idx="2">
                  <c:v>165.7</c:v>
                </c:pt>
                <c:pt idx="3">
                  <c:v>140.32</c:v>
                </c:pt>
                <c:pt idx="4">
                  <c:v>145.53</c:v>
                </c:pt>
                <c:pt idx="5">
                  <c:v>178.09</c:v>
                </c:pt>
                <c:pt idx="6">
                  <c:v>124.21</c:v>
                </c:pt>
                <c:pt idx="7">
                  <c:v>124.1</c:v>
                </c:pt>
                <c:pt idx="8">
                  <c:v>121.73</c:v>
                </c:pt>
                <c:pt idx="9">
                  <c:v>109.51</c:v>
                </c:pt>
                <c:pt idx="10">
                  <c:v>84.51</c:v>
                </c:pt>
                <c:pt idx="11">
                  <c:v>101.92</c:v>
                </c:pt>
                <c:pt idx="12">
                  <c:v>84.43</c:v>
                </c:pt>
              </c:numCache>
            </c:numRef>
          </c:xVal>
          <c:yVal>
            <c:numRef>
              <c:f>(体長ー体重比!$D$11,体長ー体重比!$D$17,体長ー体重比!$D$22:$D$32)</c:f>
              <c:numCache>
                <c:formatCode>General</c:formatCode>
                <c:ptCount val="13"/>
                <c:pt idx="0">
                  <c:v>189</c:v>
                </c:pt>
                <c:pt idx="1">
                  <c:v>183</c:v>
                </c:pt>
                <c:pt idx="2">
                  <c:v>166</c:v>
                </c:pt>
                <c:pt idx="3">
                  <c:v>161</c:v>
                </c:pt>
                <c:pt idx="4">
                  <c:v>174</c:v>
                </c:pt>
                <c:pt idx="5">
                  <c:v>177</c:v>
                </c:pt>
                <c:pt idx="6">
                  <c:v>160</c:v>
                </c:pt>
                <c:pt idx="7">
                  <c:v>160</c:v>
                </c:pt>
                <c:pt idx="8">
                  <c:v>154</c:v>
                </c:pt>
                <c:pt idx="9">
                  <c:v>151</c:v>
                </c:pt>
                <c:pt idx="10">
                  <c:v>137</c:v>
                </c:pt>
                <c:pt idx="11">
                  <c:v>143</c:v>
                </c:pt>
                <c:pt idx="12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AB3-4016-BD17-33F4E39FA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0063"/>
        <c:axId val="286321391"/>
      </c:scatterChart>
      <c:valAx>
        <c:axId val="28689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321391"/>
        <c:crosses val="autoZero"/>
        <c:crossBetween val="midCat"/>
      </c:valAx>
      <c:valAx>
        <c:axId val="2863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689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75382489008394"/>
          <c:y val="4.5314102166564584E-2"/>
          <c:w val="0.80888931161546962"/>
          <c:h val="0.80321106567996203"/>
        </c:manualLayout>
      </c:layout>
      <c:scatterChart>
        <c:scatterStyle val="lineMarker"/>
        <c:varyColors val="0"/>
        <c:ser>
          <c:idx val="0"/>
          <c:order val="0"/>
          <c:tx>
            <c:v>TL/SL ♂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(体長ー体長比!$D$2:$D$10,体長ー体長比!$D$12:$D$16,体長ー体長比!$D$18:$D$21)</c:f>
              <c:numCache>
                <c:formatCode>General</c:formatCode>
                <c:ptCount val="18"/>
                <c:pt idx="0">
                  <c:v>219</c:v>
                </c:pt>
                <c:pt idx="1">
                  <c:v>216</c:v>
                </c:pt>
                <c:pt idx="2">
                  <c:v>217</c:v>
                </c:pt>
                <c:pt idx="3">
                  <c:v>206</c:v>
                </c:pt>
                <c:pt idx="4">
                  <c:v>199</c:v>
                </c:pt>
                <c:pt idx="5">
                  <c:v>206</c:v>
                </c:pt>
                <c:pt idx="6">
                  <c:v>196</c:v>
                </c:pt>
                <c:pt idx="7">
                  <c:v>189</c:v>
                </c:pt>
                <c:pt idx="8">
                  <c:v>196</c:v>
                </c:pt>
                <c:pt idx="9">
                  <c:v>208</c:v>
                </c:pt>
                <c:pt idx="10">
                  <c:v>204</c:v>
                </c:pt>
                <c:pt idx="11">
                  <c:v>203</c:v>
                </c:pt>
                <c:pt idx="12">
                  <c:v>203</c:v>
                </c:pt>
                <c:pt idx="13">
                  <c:v>196</c:v>
                </c:pt>
                <c:pt idx="14">
                  <c:v>185</c:v>
                </c:pt>
                <c:pt idx="15">
                  <c:v>178</c:v>
                </c:pt>
                <c:pt idx="16">
                  <c:v>184</c:v>
                </c:pt>
                <c:pt idx="17">
                  <c:v>173</c:v>
                </c:pt>
              </c:numCache>
            </c:numRef>
          </c:xVal>
          <c:yVal>
            <c:numRef>
              <c:f>(体長ー体長比!$B$2:$B$10,体長ー体長比!$B$12:$B$16,体長ー体長比!$B$18:$B$21)</c:f>
              <c:numCache>
                <c:formatCode>General</c:formatCode>
                <c:ptCount val="18"/>
                <c:pt idx="0">
                  <c:v>342</c:v>
                </c:pt>
                <c:pt idx="1">
                  <c:v>319</c:v>
                </c:pt>
                <c:pt idx="2">
                  <c:v>320</c:v>
                </c:pt>
                <c:pt idx="3">
                  <c:v>298</c:v>
                </c:pt>
                <c:pt idx="4">
                  <c:v>287</c:v>
                </c:pt>
                <c:pt idx="5">
                  <c:v>308</c:v>
                </c:pt>
                <c:pt idx="6">
                  <c:v>297</c:v>
                </c:pt>
                <c:pt idx="7">
                  <c:v>299</c:v>
                </c:pt>
                <c:pt idx="8">
                  <c:v>288</c:v>
                </c:pt>
                <c:pt idx="9">
                  <c:v>306</c:v>
                </c:pt>
                <c:pt idx="10">
                  <c:v>301</c:v>
                </c:pt>
                <c:pt idx="11">
                  <c:v>282</c:v>
                </c:pt>
                <c:pt idx="12">
                  <c:v>293</c:v>
                </c:pt>
                <c:pt idx="13">
                  <c:v>292</c:v>
                </c:pt>
                <c:pt idx="14">
                  <c:v>274</c:v>
                </c:pt>
                <c:pt idx="15">
                  <c:v>269</c:v>
                </c:pt>
                <c:pt idx="16">
                  <c:v>283</c:v>
                </c:pt>
                <c:pt idx="1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12-4AE4-A314-EA24A1926F71}"/>
            </c:ext>
          </c:extLst>
        </c:ser>
        <c:ser>
          <c:idx val="1"/>
          <c:order val="1"/>
          <c:tx>
            <c:v>FL/SL 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accent1"/>
                </a:solidFill>
              </a:ln>
              <a:effectLst/>
            </c:spPr>
          </c:marker>
          <c:xVal>
            <c:numRef>
              <c:f>(体長ー体長比!$D$2:$D$10,体長ー体長比!$D$12:$D$16,体長ー体長比!$D$18:$D$21)</c:f>
              <c:numCache>
                <c:formatCode>General</c:formatCode>
                <c:ptCount val="18"/>
                <c:pt idx="0">
                  <c:v>219</c:v>
                </c:pt>
                <c:pt idx="1">
                  <c:v>216</c:v>
                </c:pt>
                <c:pt idx="2">
                  <c:v>217</c:v>
                </c:pt>
                <c:pt idx="3">
                  <c:v>206</c:v>
                </c:pt>
                <c:pt idx="4">
                  <c:v>199</c:v>
                </c:pt>
                <c:pt idx="5">
                  <c:v>206</c:v>
                </c:pt>
                <c:pt idx="6">
                  <c:v>196</c:v>
                </c:pt>
                <c:pt idx="7">
                  <c:v>189</c:v>
                </c:pt>
                <c:pt idx="8">
                  <c:v>196</c:v>
                </c:pt>
                <c:pt idx="9">
                  <c:v>208</c:v>
                </c:pt>
                <c:pt idx="10">
                  <c:v>204</c:v>
                </c:pt>
                <c:pt idx="11">
                  <c:v>203</c:v>
                </c:pt>
                <c:pt idx="12">
                  <c:v>203</c:v>
                </c:pt>
                <c:pt idx="13">
                  <c:v>196</c:v>
                </c:pt>
                <c:pt idx="14">
                  <c:v>185</c:v>
                </c:pt>
                <c:pt idx="15">
                  <c:v>178</c:v>
                </c:pt>
                <c:pt idx="16">
                  <c:v>184</c:v>
                </c:pt>
                <c:pt idx="17">
                  <c:v>173</c:v>
                </c:pt>
              </c:numCache>
            </c:numRef>
          </c:xVal>
          <c:yVal>
            <c:numRef>
              <c:f>(体長ー体長比!$C$2:$C$10,体長ー体長比!$C$12:$C$16,体長ー体長比!$C$18:$C$21)</c:f>
              <c:numCache>
                <c:formatCode>General</c:formatCode>
                <c:ptCount val="18"/>
                <c:pt idx="0">
                  <c:v>253</c:v>
                </c:pt>
                <c:pt idx="1">
                  <c:v>250</c:v>
                </c:pt>
                <c:pt idx="2">
                  <c:v>252</c:v>
                </c:pt>
                <c:pt idx="3">
                  <c:v>236</c:v>
                </c:pt>
                <c:pt idx="4">
                  <c:v>233</c:v>
                </c:pt>
                <c:pt idx="5">
                  <c:v>240</c:v>
                </c:pt>
                <c:pt idx="6">
                  <c:v>227</c:v>
                </c:pt>
                <c:pt idx="7">
                  <c:v>223</c:v>
                </c:pt>
                <c:pt idx="8">
                  <c:v>228</c:v>
                </c:pt>
                <c:pt idx="9">
                  <c:v>238</c:v>
                </c:pt>
                <c:pt idx="10">
                  <c:v>233</c:v>
                </c:pt>
                <c:pt idx="11">
                  <c:v>233</c:v>
                </c:pt>
                <c:pt idx="12">
                  <c:v>235</c:v>
                </c:pt>
                <c:pt idx="13">
                  <c:v>224</c:v>
                </c:pt>
                <c:pt idx="14">
                  <c:v>215</c:v>
                </c:pt>
                <c:pt idx="15">
                  <c:v>209</c:v>
                </c:pt>
                <c:pt idx="16">
                  <c:v>215</c:v>
                </c:pt>
                <c:pt idx="17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12-4AE4-A314-EA24A1926F71}"/>
            </c:ext>
          </c:extLst>
        </c:ser>
        <c:ser>
          <c:idx val="3"/>
          <c:order val="2"/>
          <c:tx>
            <c:v>TL/SL ♀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(体長ー体長比!$D$11,体長ー体長比!$D$17,体長ー体長比!$D$22:$D$32)</c:f>
              <c:numCache>
                <c:formatCode>General</c:formatCode>
                <c:ptCount val="13"/>
                <c:pt idx="0">
                  <c:v>189</c:v>
                </c:pt>
                <c:pt idx="1">
                  <c:v>183</c:v>
                </c:pt>
                <c:pt idx="2">
                  <c:v>166</c:v>
                </c:pt>
                <c:pt idx="3">
                  <c:v>161</c:v>
                </c:pt>
                <c:pt idx="4">
                  <c:v>174</c:v>
                </c:pt>
                <c:pt idx="5">
                  <c:v>177</c:v>
                </c:pt>
                <c:pt idx="6">
                  <c:v>160</c:v>
                </c:pt>
                <c:pt idx="7">
                  <c:v>160</c:v>
                </c:pt>
                <c:pt idx="8">
                  <c:v>154</c:v>
                </c:pt>
                <c:pt idx="9">
                  <c:v>151</c:v>
                </c:pt>
                <c:pt idx="10">
                  <c:v>137</c:v>
                </c:pt>
                <c:pt idx="11">
                  <c:v>143</c:v>
                </c:pt>
                <c:pt idx="12">
                  <c:v>134</c:v>
                </c:pt>
              </c:numCache>
            </c:numRef>
          </c:xVal>
          <c:yVal>
            <c:numRef>
              <c:f>(体長ー体長比!$B$11,体長ー体長比!$B$17,体長ー体長比!$B$22:$B$32)</c:f>
              <c:numCache>
                <c:formatCode>General</c:formatCode>
                <c:ptCount val="13"/>
                <c:pt idx="0">
                  <c:v>249</c:v>
                </c:pt>
                <c:pt idx="1">
                  <c:v>254</c:v>
                </c:pt>
                <c:pt idx="2">
                  <c:v>221</c:v>
                </c:pt>
                <c:pt idx="3">
                  <c:v>209</c:v>
                </c:pt>
                <c:pt idx="4">
                  <c:v>233</c:v>
                </c:pt>
                <c:pt idx="5">
                  <c:v>240</c:v>
                </c:pt>
                <c:pt idx="6">
                  <c:v>209</c:v>
                </c:pt>
                <c:pt idx="7">
                  <c:v>207</c:v>
                </c:pt>
                <c:pt idx="8">
                  <c:v>205</c:v>
                </c:pt>
                <c:pt idx="9">
                  <c:v>203</c:v>
                </c:pt>
                <c:pt idx="10">
                  <c:v>183</c:v>
                </c:pt>
                <c:pt idx="11">
                  <c:v>195</c:v>
                </c:pt>
                <c:pt idx="12">
                  <c:v>182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12-4AE4-A314-EA24A1926F71}"/>
            </c:ext>
          </c:extLst>
        </c:ser>
        <c:ser>
          <c:idx val="4"/>
          <c:order val="3"/>
          <c:tx>
            <c:v>FL/SL 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15875">
                <a:solidFill>
                  <a:schemeClr val="accent2"/>
                </a:solidFill>
              </a:ln>
              <a:effectLst/>
            </c:spPr>
          </c:marker>
          <c:xVal>
            <c:numRef>
              <c:f>(体長ー体長比!$D$11,体長ー体長比!$D$17,体長ー体長比!$D$22:$D$32)</c:f>
              <c:numCache>
                <c:formatCode>General</c:formatCode>
                <c:ptCount val="13"/>
                <c:pt idx="0">
                  <c:v>189</c:v>
                </c:pt>
                <c:pt idx="1">
                  <c:v>183</c:v>
                </c:pt>
                <c:pt idx="2">
                  <c:v>166</c:v>
                </c:pt>
                <c:pt idx="3">
                  <c:v>161</c:v>
                </c:pt>
                <c:pt idx="4">
                  <c:v>174</c:v>
                </c:pt>
                <c:pt idx="5">
                  <c:v>177</c:v>
                </c:pt>
                <c:pt idx="6">
                  <c:v>160</c:v>
                </c:pt>
                <c:pt idx="7">
                  <c:v>160</c:v>
                </c:pt>
                <c:pt idx="8">
                  <c:v>154</c:v>
                </c:pt>
                <c:pt idx="9">
                  <c:v>151</c:v>
                </c:pt>
                <c:pt idx="10">
                  <c:v>137</c:v>
                </c:pt>
                <c:pt idx="11">
                  <c:v>143</c:v>
                </c:pt>
                <c:pt idx="12">
                  <c:v>134</c:v>
                </c:pt>
              </c:numCache>
            </c:numRef>
          </c:xVal>
          <c:yVal>
            <c:numRef>
              <c:f>(体長ー体長比!$C$11,体長ー体長比!$C$17,体長ー体長比!$C$22:$C$32)</c:f>
              <c:numCache>
                <c:formatCode>General</c:formatCode>
                <c:ptCount val="13"/>
                <c:pt idx="0">
                  <c:v>217</c:v>
                </c:pt>
                <c:pt idx="1">
                  <c:v>212</c:v>
                </c:pt>
                <c:pt idx="2">
                  <c:v>192</c:v>
                </c:pt>
                <c:pt idx="3">
                  <c:v>183</c:v>
                </c:pt>
                <c:pt idx="4">
                  <c:v>199</c:v>
                </c:pt>
                <c:pt idx="5">
                  <c:v>202</c:v>
                </c:pt>
                <c:pt idx="6">
                  <c:v>185</c:v>
                </c:pt>
                <c:pt idx="7">
                  <c:v>183</c:v>
                </c:pt>
                <c:pt idx="8">
                  <c:v>178</c:v>
                </c:pt>
                <c:pt idx="9">
                  <c:v>174</c:v>
                </c:pt>
                <c:pt idx="10">
                  <c:v>159</c:v>
                </c:pt>
                <c:pt idx="11">
                  <c:v>164</c:v>
                </c:pt>
                <c:pt idx="12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12-4AE4-A314-EA24A1926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890063"/>
        <c:axId val="286321391"/>
      </c:scatterChart>
      <c:valAx>
        <c:axId val="286890063"/>
        <c:scaling>
          <c:orientation val="minMax"/>
          <c:min val="1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Standard length (mm)</a:t>
                </a:r>
                <a:endParaRPr lang="ja-JP" alt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86321391"/>
        <c:crosses val="autoZero"/>
        <c:crossBetween val="midCat"/>
      </c:valAx>
      <c:valAx>
        <c:axId val="286321391"/>
        <c:scaling>
          <c:orientation val="minMax"/>
          <c:min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TL</a:t>
                </a:r>
                <a:r>
                  <a:rPr lang="en-US" altLang="ja-JP" sz="1600" baseline="0"/>
                  <a:t> or FL (mm)</a:t>
                </a:r>
                <a:endParaRPr lang="ja-JP" altLang="en-US" sz="1600"/>
              </a:p>
            </c:rich>
          </c:tx>
          <c:layout>
            <c:manualLayout>
              <c:xMode val="edge"/>
              <c:yMode val="edge"/>
              <c:x val="2.9181272869722233E-2"/>
              <c:y val="0.317450686720181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2868900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2273991947058641"/>
          <c:y val="6.4734431666520834E-2"/>
          <c:w val="0.39672589694440091"/>
          <c:h val="0.11409469067221015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体長ー体長比!$N$2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plus>
            <c:minus>
              <c:numRef>
                <c:f>体長ー体長比!$N$2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A-4F8C-4123-9CC0-E47CA59813BA}"/>
            </c:ext>
          </c:extLst>
        </c:ser>
        <c:ser>
          <c:idx val="1"/>
          <c:order val="1"/>
          <c:tx>
            <c:strRef>
              <c:f>体長ー体長比!$K$3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体長ー体長比!$N$3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plus>
            <c:minus>
              <c:numRef>
                <c:f>体長ー体長比!$N$3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体長ー体長比!$L$3</c:f>
              <c:numCache>
                <c:formatCode>General</c:formatCode>
                <c:ptCount val="1"/>
                <c:pt idx="0">
                  <c:v>1.8615023698835544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8C-4123-9CC0-E47CA59813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67647"/>
        <c:axId val="1075751807"/>
      </c:barChart>
      <c:catAx>
        <c:axId val="107716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751807"/>
        <c:crosses val="autoZero"/>
        <c:auto val="1"/>
        <c:lblAlgn val="ctr"/>
        <c:lblOffset val="100"/>
        <c:noMultiLvlLbl val="0"/>
      </c:catAx>
      <c:valAx>
        <c:axId val="10757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1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GSI!$N$2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plus>
            <c:minus>
              <c:numRef>
                <c:f>GSI!$N$2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B62E-4994-B18A-05B571C69D74}"/>
            </c:ext>
          </c:extLst>
        </c:ser>
        <c:ser>
          <c:idx val="1"/>
          <c:order val="1"/>
          <c:tx>
            <c:strRef>
              <c:f>GSI!$K$3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GSI!$N$3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plus>
            <c:minus>
              <c:numRef>
                <c:f>GSI!$N$3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GSI!$L$3</c:f>
              <c:numCache>
                <c:formatCode>General</c:formatCode>
                <c:ptCount val="1"/>
                <c:pt idx="0">
                  <c:v>1.8615023698835544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2E-4994-B18A-05B571C69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67647"/>
        <c:axId val="1075751807"/>
      </c:barChart>
      <c:catAx>
        <c:axId val="107716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751807"/>
        <c:crosses val="autoZero"/>
        <c:auto val="1"/>
        <c:lblAlgn val="ctr"/>
        <c:lblOffset val="100"/>
        <c:noMultiLvlLbl val="0"/>
      </c:catAx>
      <c:valAx>
        <c:axId val="10757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1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TL-GSI 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(GSI!$B$2:$B$10,GSI!$B$12:$B$16,GSI!$B$18:$B$21)</c:f>
              <c:numCache>
                <c:formatCode>General</c:formatCode>
                <c:ptCount val="18"/>
                <c:pt idx="0">
                  <c:v>342</c:v>
                </c:pt>
                <c:pt idx="1">
                  <c:v>319</c:v>
                </c:pt>
                <c:pt idx="2">
                  <c:v>320</c:v>
                </c:pt>
                <c:pt idx="3">
                  <c:v>298</c:v>
                </c:pt>
                <c:pt idx="4">
                  <c:v>287</c:v>
                </c:pt>
                <c:pt idx="5">
                  <c:v>308</c:v>
                </c:pt>
                <c:pt idx="6">
                  <c:v>297</c:v>
                </c:pt>
                <c:pt idx="7">
                  <c:v>299</c:v>
                </c:pt>
                <c:pt idx="8">
                  <c:v>288</c:v>
                </c:pt>
                <c:pt idx="9">
                  <c:v>306</c:v>
                </c:pt>
                <c:pt idx="10">
                  <c:v>301</c:v>
                </c:pt>
                <c:pt idx="11">
                  <c:v>282</c:v>
                </c:pt>
                <c:pt idx="12">
                  <c:v>293</c:v>
                </c:pt>
                <c:pt idx="13">
                  <c:v>292</c:v>
                </c:pt>
                <c:pt idx="14">
                  <c:v>274</c:v>
                </c:pt>
                <c:pt idx="15">
                  <c:v>269</c:v>
                </c:pt>
                <c:pt idx="16">
                  <c:v>283</c:v>
                </c:pt>
                <c:pt idx="17">
                  <c:v>264</c:v>
                </c:pt>
              </c:numCache>
            </c:numRef>
          </c:xVal>
          <c:yVal>
            <c:numRef>
              <c:f>(GSI!$I$2:$I$10,GSI!$I$12:$I$16,GSI!$I$18:$I$21)</c:f>
              <c:numCache>
                <c:formatCode>General</c:formatCode>
                <c:ptCount val="18"/>
                <c:pt idx="0">
                  <c:v>0.13173164382272684</c:v>
                </c:pt>
                <c:pt idx="1">
                  <c:v>8.6088703249051435E-2</c:v>
                </c:pt>
                <c:pt idx="2">
                  <c:v>8.3849908663492359E-2</c:v>
                </c:pt>
                <c:pt idx="3">
                  <c:v>0.18459014151910849</c:v>
                </c:pt>
                <c:pt idx="4">
                  <c:v>4.5805522837324961E-2</c:v>
                </c:pt>
                <c:pt idx="5">
                  <c:v>0.16448389299236546</c:v>
                </c:pt>
                <c:pt idx="6">
                  <c:v>0.11841793637009553</c:v>
                </c:pt>
                <c:pt idx="7">
                  <c:v>0.17509301816590064</c:v>
                </c:pt>
                <c:pt idx="8">
                  <c:v>0.14543339150668994</c:v>
                </c:pt>
                <c:pt idx="9">
                  <c:v>0.10987878995982556</c:v>
                </c:pt>
                <c:pt idx="10">
                  <c:v>0.12649572649572649</c:v>
                </c:pt>
                <c:pt idx="11">
                  <c:v>9.8297349482183605E-2</c:v>
                </c:pt>
                <c:pt idx="12">
                  <c:v>0.16583747927031511</c:v>
                </c:pt>
                <c:pt idx="13">
                  <c:v>9.9356172005404975E-2</c:v>
                </c:pt>
                <c:pt idx="14">
                  <c:v>0.1221597849987784</c:v>
                </c:pt>
                <c:pt idx="15">
                  <c:v>0.13272378705205723</c:v>
                </c:pt>
                <c:pt idx="16">
                  <c:v>0.10038786219484372</c:v>
                </c:pt>
                <c:pt idx="17">
                  <c:v>5.8470206771913044E-2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A-4D83-B910-755F1A1B041C}"/>
            </c:ext>
          </c:extLst>
        </c:ser>
        <c:ser>
          <c:idx val="1"/>
          <c:order val="1"/>
          <c:tx>
            <c:v>TL-GSI 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(GSI!$B$11,GSI!$B$17,GSI!$B$22:$B$32)</c:f>
              <c:numCache>
                <c:formatCode>General</c:formatCode>
                <c:ptCount val="13"/>
                <c:pt idx="0">
                  <c:v>249</c:v>
                </c:pt>
                <c:pt idx="1">
                  <c:v>254</c:v>
                </c:pt>
                <c:pt idx="2">
                  <c:v>221</c:v>
                </c:pt>
                <c:pt idx="3">
                  <c:v>209</c:v>
                </c:pt>
                <c:pt idx="4">
                  <c:v>233</c:v>
                </c:pt>
                <c:pt idx="5">
                  <c:v>240</c:v>
                </c:pt>
                <c:pt idx="6">
                  <c:v>209</c:v>
                </c:pt>
                <c:pt idx="7">
                  <c:v>207</c:v>
                </c:pt>
                <c:pt idx="8">
                  <c:v>205</c:v>
                </c:pt>
                <c:pt idx="9">
                  <c:v>203</c:v>
                </c:pt>
                <c:pt idx="10">
                  <c:v>183</c:v>
                </c:pt>
                <c:pt idx="11">
                  <c:v>195</c:v>
                </c:pt>
                <c:pt idx="12">
                  <c:v>182</c:v>
                </c:pt>
              </c:numCache>
            </c:numRef>
          </c:xVal>
          <c:yVal>
            <c:numRef>
              <c:f>(GSI!$I$11,GSI!$I$17,GSI!$I$22:$I$32)</c:f>
              <c:numCache>
                <c:formatCode>General</c:formatCode>
                <c:ptCount val="13"/>
                <c:pt idx="0">
                  <c:v>2.329493982140546</c:v>
                </c:pt>
                <c:pt idx="1">
                  <c:v>1.4714537963507945</c:v>
                </c:pt>
                <c:pt idx="2">
                  <c:v>1.7079058539529273</c:v>
                </c:pt>
                <c:pt idx="3">
                  <c:v>1.3112884834663627</c:v>
                </c:pt>
                <c:pt idx="4">
                  <c:v>2.1988593417164846</c:v>
                </c:pt>
                <c:pt idx="5">
                  <c:v>3.3690830478971305</c:v>
                </c:pt>
                <c:pt idx="6">
                  <c:v>2.036873037597617</c:v>
                </c:pt>
                <c:pt idx="7">
                  <c:v>2.5463336019339247</c:v>
                </c:pt>
                <c:pt idx="8">
                  <c:v>2.2098085927873159</c:v>
                </c:pt>
                <c:pt idx="9">
                  <c:v>0.80357958177335409</c:v>
                </c:pt>
                <c:pt idx="10">
                  <c:v>2.2600875636019402</c:v>
                </c:pt>
                <c:pt idx="11">
                  <c:v>0.91248037676609117</c:v>
                </c:pt>
                <c:pt idx="12">
                  <c:v>1.0422835485017172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6A-4D83-B910-755F1A1B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47519"/>
        <c:axId val="1049997471"/>
      </c:scatterChart>
      <c:valAx>
        <c:axId val="63934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997471"/>
        <c:crosses val="autoZero"/>
        <c:crossBetween val="midCat"/>
      </c:valAx>
      <c:valAx>
        <c:axId val="10499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3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'GSI (2)'!$N$2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plus>
            <c:minus>
              <c:numRef>
                <c:f>'GSI (2)'!$N$2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8500-4B3D-BCB4-0A44635AACFA}"/>
            </c:ext>
          </c:extLst>
        </c:ser>
        <c:ser>
          <c:idx val="1"/>
          <c:order val="1"/>
          <c:tx>
            <c:strRef>
              <c:f>'GSI (2)'!$K$3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'GSI (2)'!$N$3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plus>
            <c:minus>
              <c:numRef>
                <c:f>'GSI (2)'!$N$3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'GSI (2)'!$L$3</c:f>
              <c:numCache>
                <c:formatCode>General</c:formatCode>
                <c:ptCount val="1"/>
                <c:pt idx="0">
                  <c:v>1.8615023698835544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00-4B3D-BCB4-0A44635AA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67647"/>
        <c:axId val="1075751807"/>
      </c:barChart>
      <c:catAx>
        <c:axId val="107716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751807"/>
        <c:crosses val="autoZero"/>
        <c:auto val="1"/>
        <c:lblAlgn val="ctr"/>
        <c:lblOffset val="100"/>
        <c:noMultiLvlLbl val="0"/>
      </c:catAx>
      <c:valAx>
        <c:axId val="10757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1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TL-GSI ♂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('GSI (2)'!$B$2:$B$10,'GSI (2)'!$B$12:$B$16,'GSI (2)'!$B$18:$B$21)</c:f>
              <c:numCache>
                <c:formatCode>General</c:formatCode>
                <c:ptCount val="18"/>
                <c:pt idx="0">
                  <c:v>342</c:v>
                </c:pt>
                <c:pt idx="1">
                  <c:v>319</c:v>
                </c:pt>
                <c:pt idx="2">
                  <c:v>320</c:v>
                </c:pt>
                <c:pt idx="3">
                  <c:v>298</c:v>
                </c:pt>
                <c:pt idx="4">
                  <c:v>287</c:v>
                </c:pt>
                <c:pt idx="5">
                  <c:v>308</c:v>
                </c:pt>
                <c:pt idx="6">
                  <c:v>297</c:v>
                </c:pt>
                <c:pt idx="7">
                  <c:v>299</c:v>
                </c:pt>
                <c:pt idx="8">
                  <c:v>288</c:v>
                </c:pt>
                <c:pt idx="9">
                  <c:v>306</c:v>
                </c:pt>
                <c:pt idx="10">
                  <c:v>301</c:v>
                </c:pt>
                <c:pt idx="11">
                  <c:v>282</c:v>
                </c:pt>
                <c:pt idx="12">
                  <c:v>293</c:v>
                </c:pt>
                <c:pt idx="13">
                  <c:v>292</c:v>
                </c:pt>
                <c:pt idx="14">
                  <c:v>274</c:v>
                </c:pt>
                <c:pt idx="15">
                  <c:v>269</c:v>
                </c:pt>
                <c:pt idx="16">
                  <c:v>283</c:v>
                </c:pt>
                <c:pt idx="17">
                  <c:v>264</c:v>
                </c:pt>
              </c:numCache>
            </c:numRef>
          </c:xVal>
          <c:yVal>
            <c:numRef>
              <c:f>('GSI (2)'!$I$2:$I$10,'GSI (2)'!$I$12:$I$16,'GSI (2)'!$I$18:$I$21)</c:f>
              <c:numCache>
                <c:formatCode>General</c:formatCode>
                <c:ptCount val="18"/>
                <c:pt idx="0">
                  <c:v>0.13173164382272684</c:v>
                </c:pt>
                <c:pt idx="1">
                  <c:v>8.6088703249051435E-2</c:v>
                </c:pt>
                <c:pt idx="2">
                  <c:v>8.3849908663492359E-2</c:v>
                </c:pt>
                <c:pt idx="3">
                  <c:v>0.18459014151910849</c:v>
                </c:pt>
                <c:pt idx="4">
                  <c:v>4.5805522837324961E-2</c:v>
                </c:pt>
                <c:pt idx="5">
                  <c:v>0.16448389299236546</c:v>
                </c:pt>
                <c:pt idx="6">
                  <c:v>0.11841793637009553</c:v>
                </c:pt>
                <c:pt idx="7">
                  <c:v>0.17509301816590064</c:v>
                </c:pt>
                <c:pt idx="8">
                  <c:v>0.14543339150668994</c:v>
                </c:pt>
                <c:pt idx="9">
                  <c:v>0.10987878995982556</c:v>
                </c:pt>
                <c:pt idx="10">
                  <c:v>0.12649572649572649</c:v>
                </c:pt>
                <c:pt idx="11">
                  <c:v>9.8297349482183605E-2</c:v>
                </c:pt>
                <c:pt idx="12">
                  <c:v>0.16583747927031511</c:v>
                </c:pt>
                <c:pt idx="13">
                  <c:v>9.9356172005404975E-2</c:v>
                </c:pt>
                <c:pt idx="14">
                  <c:v>0.1221597849987784</c:v>
                </c:pt>
                <c:pt idx="15">
                  <c:v>0.13272378705205723</c:v>
                </c:pt>
                <c:pt idx="16">
                  <c:v>0.10038786219484372</c:v>
                </c:pt>
                <c:pt idx="17">
                  <c:v>5.8470206771913044E-2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B-423C-9F0B-DBE912055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47519"/>
        <c:axId val="1049997471"/>
      </c:scatterChart>
      <c:valAx>
        <c:axId val="639347519"/>
        <c:scaling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997471"/>
        <c:crosses val="autoZero"/>
        <c:crossBetween val="midCat"/>
      </c:valAx>
      <c:valAx>
        <c:axId val="10499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3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'GSI (3)'!$N$2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plus>
            <c:minus>
              <c:numRef>
                <c:f>'GSI (3)'!$N$2</c:f>
                <c:numCache>
                  <c:formatCode>General</c:formatCode>
                  <c:ptCount val="1"/>
                  <c:pt idx="0">
                    <c:v>8.8554847276706688E-3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ED50-4AD0-90F4-AE5F2CE96732}"/>
            </c:ext>
          </c:extLst>
        </c:ser>
        <c:ser>
          <c:idx val="1"/>
          <c:order val="1"/>
          <c:tx>
            <c:strRef>
              <c:f>'GSI (3)'!$K$3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'GSI (3)'!$N$3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plus>
            <c:minus>
              <c:numRef>
                <c:f>'GSI (3)'!$N$3</c:f>
                <c:numCache>
                  <c:formatCode>General</c:formatCode>
                  <c:ptCount val="1"/>
                  <c:pt idx="0">
                    <c:v>0.19694395009440649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'GSI (3)'!$L$3</c:f>
              <c:numCache>
                <c:formatCode>General</c:formatCode>
                <c:ptCount val="1"/>
                <c:pt idx="0">
                  <c:v>1.8615023698835544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50-4AD0-90F4-AE5F2CE9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7167647"/>
        <c:axId val="1075751807"/>
      </c:barChart>
      <c:catAx>
        <c:axId val="107716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5751807"/>
        <c:crosses val="autoZero"/>
        <c:auto val="1"/>
        <c:lblAlgn val="ctr"/>
        <c:lblOffset val="100"/>
        <c:noMultiLvlLbl val="0"/>
      </c:catAx>
      <c:valAx>
        <c:axId val="107575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771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TL-GSI 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('GSI (3)'!$B$11,'GSI (3)'!$B$17,'GSI (3)'!$B$22:$B$32)</c:f>
              <c:numCache>
                <c:formatCode>General</c:formatCode>
                <c:ptCount val="13"/>
                <c:pt idx="0">
                  <c:v>249</c:v>
                </c:pt>
                <c:pt idx="1">
                  <c:v>254</c:v>
                </c:pt>
                <c:pt idx="2">
                  <c:v>221</c:v>
                </c:pt>
                <c:pt idx="3">
                  <c:v>209</c:v>
                </c:pt>
                <c:pt idx="4">
                  <c:v>233</c:v>
                </c:pt>
                <c:pt idx="5">
                  <c:v>240</c:v>
                </c:pt>
                <c:pt idx="6">
                  <c:v>209</c:v>
                </c:pt>
                <c:pt idx="7">
                  <c:v>207</c:v>
                </c:pt>
                <c:pt idx="8">
                  <c:v>205</c:v>
                </c:pt>
                <c:pt idx="9">
                  <c:v>203</c:v>
                </c:pt>
                <c:pt idx="10">
                  <c:v>183</c:v>
                </c:pt>
                <c:pt idx="11">
                  <c:v>195</c:v>
                </c:pt>
                <c:pt idx="12">
                  <c:v>182</c:v>
                </c:pt>
              </c:numCache>
            </c:numRef>
          </c:xVal>
          <c:yVal>
            <c:numRef>
              <c:f>('GSI (3)'!$I$11,'GSI (3)'!$I$17,'GSI (3)'!$I$22:$I$32)</c:f>
              <c:numCache>
                <c:formatCode>General</c:formatCode>
                <c:ptCount val="13"/>
                <c:pt idx="0">
                  <c:v>2.329493982140546</c:v>
                </c:pt>
                <c:pt idx="1">
                  <c:v>1.4714537963507945</c:v>
                </c:pt>
                <c:pt idx="2">
                  <c:v>1.7079058539529273</c:v>
                </c:pt>
                <c:pt idx="3">
                  <c:v>1.3112884834663627</c:v>
                </c:pt>
                <c:pt idx="4">
                  <c:v>2.1988593417164846</c:v>
                </c:pt>
                <c:pt idx="5">
                  <c:v>3.3690830478971305</c:v>
                </c:pt>
                <c:pt idx="6">
                  <c:v>2.036873037597617</c:v>
                </c:pt>
                <c:pt idx="7">
                  <c:v>2.5463336019339247</c:v>
                </c:pt>
                <c:pt idx="8">
                  <c:v>2.2098085927873159</c:v>
                </c:pt>
                <c:pt idx="9">
                  <c:v>0.80357958177335409</c:v>
                </c:pt>
                <c:pt idx="10">
                  <c:v>2.2600875636019402</c:v>
                </c:pt>
                <c:pt idx="11">
                  <c:v>0.91248037676609117</c:v>
                </c:pt>
                <c:pt idx="12">
                  <c:v>1.0422835485017172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4B-44C5-8E91-0C4DC963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347519"/>
        <c:axId val="1049997471"/>
      </c:scatterChart>
      <c:valAx>
        <c:axId val="639347519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49997471"/>
        <c:crosses val="autoZero"/>
        <c:crossBetween val="midCat"/>
      </c:valAx>
      <c:valAx>
        <c:axId val="10499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934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549189</xdr:colOff>
      <xdr:row>2</xdr:row>
      <xdr:rowOff>52522</xdr:rowOff>
    </xdr:from>
    <xdr:to>
      <xdr:col>19</xdr:col>
      <xdr:colOff>283175</xdr:colOff>
      <xdr:row>27</xdr:row>
      <xdr:rowOff>145877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C85809E-6834-AB62-DE8E-C196BD4EB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328145</xdr:colOff>
      <xdr:row>4</xdr:row>
      <xdr:rowOff>194055</xdr:rowOff>
    </xdr:from>
    <xdr:to>
      <xdr:col>22</xdr:col>
      <xdr:colOff>63760</xdr:colOff>
      <xdr:row>30</xdr:row>
      <xdr:rowOff>62347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D65646-9999-4108-83A0-28D13876D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330361</xdr:colOff>
      <xdr:row>31</xdr:row>
      <xdr:rowOff>67197</xdr:rowOff>
    </xdr:from>
    <xdr:to>
      <xdr:col>18</xdr:col>
      <xdr:colOff>288563</xdr:colOff>
      <xdr:row>43</xdr:row>
      <xdr:rowOff>109637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AFEA543-D926-E1A3-82D4-4C12F6E7A4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330361</xdr:colOff>
      <xdr:row>31</xdr:row>
      <xdr:rowOff>67197</xdr:rowOff>
    </xdr:from>
    <xdr:to>
      <xdr:col>18</xdr:col>
      <xdr:colOff>288563</xdr:colOff>
      <xdr:row>43</xdr:row>
      <xdr:rowOff>109637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504ED6E-3794-41DA-AECF-FBA940D63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555078</xdr:colOff>
      <xdr:row>7</xdr:row>
      <xdr:rowOff>35253</xdr:rowOff>
    </xdr:from>
    <xdr:to>
      <xdr:col>17</xdr:col>
      <xdr:colOff>528803</xdr:colOff>
      <xdr:row>19</xdr:row>
      <xdr:rowOff>19488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6A89C6E-C814-2A72-211D-D2F963CC3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330361</xdr:colOff>
      <xdr:row>31</xdr:row>
      <xdr:rowOff>67197</xdr:rowOff>
    </xdr:from>
    <xdr:to>
      <xdr:col>18</xdr:col>
      <xdr:colOff>288563</xdr:colOff>
      <xdr:row>43</xdr:row>
      <xdr:rowOff>109637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7CE2476-BCDF-47C3-B87C-4BD9612BAB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555078</xdr:colOff>
      <xdr:row>7</xdr:row>
      <xdr:rowOff>35253</xdr:rowOff>
    </xdr:from>
    <xdr:to>
      <xdr:col>17</xdr:col>
      <xdr:colOff>528803</xdr:colOff>
      <xdr:row>19</xdr:row>
      <xdr:rowOff>19488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C87004B-2E64-4CCF-A24C-E24764670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330361</xdr:colOff>
      <xdr:row>31</xdr:row>
      <xdr:rowOff>67197</xdr:rowOff>
    </xdr:from>
    <xdr:to>
      <xdr:col>18</xdr:col>
      <xdr:colOff>288563</xdr:colOff>
      <xdr:row>43</xdr:row>
      <xdr:rowOff>109637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EF9C458-5341-492E-93BE-4FE785A5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555078</xdr:colOff>
      <xdr:row>7</xdr:row>
      <xdr:rowOff>35253</xdr:rowOff>
    </xdr:from>
    <xdr:to>
      <xdr:col>17</xdr:col>
      <xdr:colOff>528803</xdr:colOff>
      <xdr:row>19</xdr:row>
      <xdr:rowOff>19488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5772A8-EE7C-4FB5-810C-22A1A308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"/>
  <sheetViews>
    <sheetView zoomScale="74" workbookViewId="0">
      <selection activeCell="L20" sqref="L20"/>
    </sheetView>
  </sheetViews>
  <sheetFormatPr defaultRowHeight="18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342</v>
      </c>
      <c r="C2">
        <v>253</v>
      </c>
      <c r="D2">
        <v>219</v>
      </c>
      <c r="E2">
        <v>318.83</v>
      </c>
      <c r="F2">
        <v>2.77</v>
      </c>
      <c r="G2">
        <v>0.42</v>
      </c>
      <c r="H2">
        <v>7.0000000000000007E-2</v>
      </c>
      <c r="I2" t="s">
        <v>9</v>
      </c>
    </row>
    <row r="3" spans="1:9">
      <c r="A3">
        <v>2</v>
      </c>
      <c r="B3">
        <v>319</v>
      </c>
      <c r="C3">
        <v>250</v>
      </c>
      <c r="D3">
        <v>216</v>
      </c>
      <c r="E3">
        <v>313.63</v>
      </c>
      <c r="F3">
        <v>3.43</v>
      </c>
      <c r="G3">
        <v>0.27</v>
      </c>
      <c r="H3">
        <v>0.06</v>
      </c>
      <c r="I3" t="s">
        <v>9</v>
      </c>
    </row>
    <row r="4" spans="1:9">
      <c r="A4">
        <v>3</v>
      </c>
      <c r="B4">
        <v>320</v>
      </c>
      <c r="C4">
        <v>252</v>
      </c>
      <c r="D4">
        <v>217</v>
      </c>
      <c r="E4">
        <v>333.93</v>
      </c>
      <c r="F4">
        <v>3.97</v>
      </c>
      <c r="G4">
        <v>0.28000000000000003</v>
      </c>
      <c r="H4">
        <v>7.0000000000000007E-2</v>
      </c>
      <c r="I4" t="s">
        <v>9</v>
      </c>
    </row>
    <row r="5" spans="1:9">
      <c r="A5">
        <v>4</v>
      </c>
      <c r="B5">
        <v>298</v>
      </c>
      <c r="C5">
        <v>236</v>
      </c>
      <c r="D5">
        <v>206</v>
      </c>
      <c r="E5">
        <v>292.54000000000002</v>
      </c>
      <c r="F5">
        <v>3.45</v>
      </c>
      <c r="G5">
        <v>0.54</v>
      </c>
      <c r="H5">
        <v>0.09</v>
      </c>
      <c r="I5" t="s">
        <v>9</v>
      </c>
    </row>
    <row r="6" spans="1:9">
      <c r="A6">
        <v>5</v>
      </c>
      <c r="B6">
        <v>287</v>
      </c>
      <c r="C6">
        <v>233</v>
      </c>
      <c r="D6">
        <v>199</v>
      </c>
      <c r="E6">
        <v>305.64</v>
      </c>
      <c r="F6">
        <v>3.51</v>
      </c>
      <c r="G6">
        <v>0.14000000000000001</v>
      </c>
      <c r="H6">
        <v>0.04</v>
      </c>
      <c r="I6" t="s">
        <v>9</v>
      </c>
    </row>
    <row r="7" spans="1:9">
      <c r="A7">
        <v>6</v>
      </c>
      <c r="B7">
        <v>308</v>
      </c>
      <c r="C7">
        <v>240</v>
      </c>
      <c r="D7">
        <v>206</v>
      </c>
      <c r="E7">
        <v>322.22000000000003</v>
      </c>
      <c r="F7">
        <v>2.93</v>
      </c>
      <c r="G7">
        <v>0.53</v>
      </c>
      <c r="H7">
        <v>0.12</v>
      </c>
      <c r="I7" t="s">
        <v>9</v>
      </c>
    </row>
    <row r="8" spans="1:9">
      <c r="A8">
        <v>7</v>
      </c>
      <c r="B8">
        <v>297</v>
      </c>
      <c r="C8">
        <v>227</v>
      </c>
      <c r="D8">
        <v>196</v>
      </c>
      <c r="E8">
        <v>253.34</v>
      </c>
      <c r="F8">
        <v>2.86</v>
      </c>
      <c r="G8">
        <v>0.3</v>
      </c>
      <c r="H8">
        <v>0.08</v>
      </c>
      <c r="I8" t="s">
        <v>9</v>
      </c>
    </row>
    <row r="9" spans="1:9">
      <c r="A9">
        <v>8</v>
      </c>
      <c r="B9">
        <v>299</v>
      </c>
      <c r="C9">
        <v>223</v>
      </c>
      <c r="D9">
        <v>189</v>
      </c>
      <c r="E9">
        <v>228.45</v>
      </c>
      <c r="F9">
        <v>3.21</v>
      </c>
      <c r="G9">
        <v>0.4</v>
      </c>
      <c r="H9">
        <v>0.1</v>
      </c>
      <c r="I9" t="s">
        <v>9</v>
      </c>
    </row>
    <row r="10" spans="1:9">
      <c r="A10">
        <v>9</v>
      </c>
      <c r="B10">
        <v>288</v>
      </c>
      <c r="C10">
        <v>228</v>
      </c>
      <c r="D10">
        <v>196</v>
      </c>
      <c r="E10">
        <v>240.66</v>
      </c>
      <c r="F10">
        <v>3.08</v>
      </c>
      <c r="G10">
        <v>0.35</v>
      </c>
      <c r="H10">
        <v>0.04</v>
      </c>
      <c r="I10" t="s">
        <v>9</v>
      </c>
    </row>
    <row r="11" spans="1:9">
      <c r="A11">
        <v>10</v>
      </c>
      <c r="B11">
        <v>249</v>
      </c>
      <c r="C11">
        <v>217</v>
      </c>
      <c r="D11">
        <v>189</v>
      </c>
      <c r="E11">
        <v>231.81</v>
      </c>
      <c r="F11">
        <v>4.43</v>
      </c>
      <c r="G11">
        <v>5.4</v>
      </c>
      <c r="H11">
        <v>0.05</v>
      </c>
      <c r="I11" t="s">
        <v>10</v>
      </c>
    </row>
    <row r="12" spans="1:9">
      <c r="A12">
        <v>11</v>
      </c>
      <c r="B12">
        <v>306</v>
      </c>
      <c r="C12">
        <v>238</v>
      </c>
      <c r="D12">
        <v>208</v>
      </c>
      <c r="E12">
        <v>291.23</v>
      </c>
      <c r="F12">
        <v>3.7</v>
      </c>
      <c r="G12">
        <v>0.32</v>
      </c>
      <c r="H12">
        <v>0.04</v>
      </c>
      <c r="I12" t="s">
        <v>9</v>
      </c>
    </row>
    <row r="13" spans="1:9">
      <c r="A13">
        <v>12</v>
      </c>
      <c r="B13">
        <v>301</v>
      </c>
      <c r="C13">
        <v>233</v>
      </c>
      <c r="D13">
        <v>204</v>
      </c>
      <c r="E13">
        <v>292.5</v>
      </c>
      <c r="F13">
        <v>2.77</v>
      </c>
      <c r="G13">
        <v>0.37</v>
      </c>
      <c r="H13">
        <v>0.1</v>
      </c>
      <c r="I13" t="s">
        <v>9</v>
      </c>
    </row>
    <row r="14" spans="1:9">
      <c r="A14">
        <v>13</v>
      </c>
      <c r="B14">
        <v>282</v>
      </c>
      <c r="C14">
        <v>233</v>
      </c>
      <c r="D14">
        <v>203</v>
      </c>
      <c r="E14">
        <v>284.85000000000002</v>
      </c>
      <c r="F14">
        <v>2.33</v>
      </c>
      <c r="G14">
        <v>0.28000000000000003</v>
      </c>
      <c r="H14">
        <v>0.09</v>
      </c>
      <c r="I14" t="s">
        <v>9</v>
      </c>
    </row>
    <row r="15" spans="1:9">
      <c r="A15">
        <v>14</v>
      </c>
      <c r="B15">
        <v>293</v>
      </c>
      <c r="C15">
        <v>235</v>
      </c>
      <c r="D15">
        <v>203</v>
      </c>
      <c r="E15">
        <v>241.2</v>
      </c>
      <c r="F15">
        <v>1.74</v>
      </c>
      <c r="G15">
        <v>0.4</v>
      </c>
      <c r="H15">
        <v>7.0000000000000007E-2</v>
      </c>
      <c r="I15" t="s">
        <v>9</v>
      </c>
    </row>
    <row r="16" spans="1:9">
      <c r="A16">
        <v>15</v>
      </c>
      <c r="B16">
        <v>292</v>
      </c>
      <c r="C16">
        <v>224</v>
      </c>
      <c r="D16">
        <v>196</v>
      </c>
      <c r="E16">
        <v>251.62</v>
      </c>
      <c r="F16">
        <v>2.08</v>
      </c>
      <c r="G16">
        <v>0.25</v>
      </c>
      <c r="H16">
        <v>0.08</v>
      </c>
      <c r="I16" t="s">
        <v>9</v>
      </c>
    </row>
    <row r="17" spans="1:9">
      <c r="A17">
        <v>16</v>
      </c>
      <c r="B17">
        <v>254</v>
      </c>
      <c r="C17">
        <v>212</v>
      </c>
      <c r="D17">
        <v>183</v>
      </c>
      <c r="E17">
        <v>220.87</v>
      </c>
      <c r="F17">
        <v>2.2400000000000002</v>
      </c>
      <c r="G17">
        <v>3.25</v>
      </c>
      <c r="H17">
        <v>7.0000000000000007E-2</v>
      </c>
      <c r="I17" t="s">
        <v>10</v>
      </c>
    </row>
    <row r="18" spans="1:9">
      <c r="A18">
        <v>17</v>
      </c>
      <c r="B18">
        <v>274</v>
      </c>
      <c r="C18">
        <v>215</v>
      </c>
      <c r="D18">
        <v>185</v>
      </c>
      <c r="E18">
        <v>204.65</v>
      </c>
      <c r="F18">
        <v>1.79</v>
      </c>
      <c r="G18">
        <v>0.25</v>
      </c>
      <c r="H18">
        <v>0.06</v>
      </c>
      <c r="I18" t="s">
        <v>9</v>
      </c>
    </row>
    <row r="19" spans="1:9">
      <c r="A19">
        <v>18</v>
      </c>
      <c r="B19">
        <v>269</v>
      </c>
      <c r="C19">
        <v>209</v>
      </c>
      <c r="D19">
        <v>178</v>
      </c>
      <c r="E19">
        <v>203.43</v>
      </c>
      <c r="F19">
        <v>1.86</v>
      </c>
      <c r="G19">
        <v>0.27</v>
      </c>
      <c r="H19">
        <v>7.0000000000000007E-2</v>
      </c>
      <c r="I19" t="s">
        <v>9</v>
      </c>
    </row>
    <row r="20" spans="1:9">
      <c r="A20">
        <v>19</v>
      </c>
      <c r="B20">
        <v>283</v>
      </c>
      <c r="C20">
        <v>215</v>
      </c>
      <c r="D20">
        <v>184</v>
      </c>
      <c r="E20">
        <v>219.15</v>
      </c>
      <c r="F20">
        <v>2.52</v>
      </c>
      <c r="G20">
        <v>0.22</v>
      </c>
      <c r="H20">
        <v>0.05</v>
      </c>
      <c r="I20" t="s">
        <v>9</v>
      </c>
    </row>
    <row r="21" spans="1:9">
      <c r="A21">
        <v>20</v>
      </c>
      <c r="B21">
        <v>264</v>
      </c>
      <c r="C21">
        <v>202</v>
      </c>
      <c r="D21">
        <v>173</v>
      </c>
      <c r="E21">
        <v>188.13</v>
      </c>
      <c r="F21">
        <v>2</v>
      </c>
      <c r="G21">
        <v>0.11</v>
      </c>
      <c r="I21" t="s">
        <v>9</v>
      </c>
    </row>
    <row r="22" spans="1:9">
      <c r="A22">
        <v>21</v>
      </c>
      <c r="B22">
        <v>221</v>
      </c>
      <c r="C22">
        <v>192</v>
      </c>
      <c r="D22">
        <v>166</v>
      </c>
      <c r="E22">
        <v>165.7</v>
      </c>
      <c r="F22">
        <v>1.1200000000000001</v>
      </c>
      <c r="G22">
        <v>2.83</v>
      </c>
      <c r="I22" t="s">
        <v>10</v>
      </c>
    </row>
    <row r="23" spans="1:9">
      <c r="A23">
        <v>22</v>
      </c>
      <c r="B23">
        <v>209</v>
      </c>
      <c r="C23">
        <v>183</v>
      </c>
      <c r="D23">
        <v>161</v>
      </c>
      <c r="E23">
        <v>140.32</v>
      </c>
      <c r="F23">
        <v>1.39</v>
      </c>
      <c r="G23">
        <v>1.84</v>
      </c>
      <c r="I23" t="s">
        <v>10</v>
      </c>
    </row>
    <row r="24" spans="1:9">
      <c r="A24">
        <v>23</v>
      </c>
      <c r="B24">
        <v>233</v>
      </c>
      <c r="C24">
        <v>199</v>
      </c>
      <c r="D24">
        <v>174</v>
      </c>
      <c r="E24">
        <v>145.53</v>
      </c>
      <c r="F24">
        <v>1.61</v>
      </c>
      <c r="G24">
        <v>3.2</v>
      </c>
      <c r="I24" t="s">
        <v>10</v>
      </c>
    </row>
    <row r="25" spans="1:9">
      <c r="A25">
        <v>24</v>
      </c>
      <c r="B25">
        <v>240</v>
      </c>
      <c r="C25">
        <v>202</v>
      </c>
      <c r="D25">
        <v>177</v>
      </c>
      <c r="E25">
        <v>178.09</v>
      </c>
      <c r="F25">
        <v>2.46</v>
      </c>
      <c r="G25">
        <v>6</v>
      </c>
      <c r="I25" t="s">
        <v>10</v>
      </c>
    </row>
    <row r="26" spans="1:9">
      <c r="A26">
        <v>25</v>
      </c>
      <c r="B26">
        <v>209</v>
      </c>
      <c r="C26">
        <v>185</v>
      </c>
      <c r="D26">
        <v>160</v>
      </c>
      <c r="E26">
        <v>124.21</v>
      </c>
      <c r="F26">
        <v>1.4</v>
      </c>
      <c r="G26">
        <v>2.5299999999999998</v>
      </c>
      <c r="I26" t="s">
        <v>10</v>
      </c>
    </row>
    <row r="27" spans="1:9">
      <c r="A27">
        <v>26</v>
      </c>
      <c r="B27">
        <v>207</v>
      </c>
      <c r="C27">
        <v>183</v>
      </c>
      <c r="D27">
        <v>160</v>
      </c>
      <c r="E27">
        <v>124.1</v>
      </c>
      <c r="F27">
        <v>1.54</v>
      </c>
      <c r="G27">
        <v>3.16</v>
      </c>
      <c r="I27" t="s">
        <v>10</v>
      </c>
    </row>
    <row r="28" spans="1:9">
      <c r="A28">
        <v>27</v>
      </c>
      <c r="B28">
        <v>205</v>
      </c>
      <c r="C28">
        <v>178</v>
      </c>
      <c r="D28">
        <v>154</v>
      </c>
      <c r="E28">
        <v>121.73</v>
      </c>
      <c r="F28">
        <v>1.57</v>
      </c>
      <c r="G28">
        <v>2.69</v>
      </c>
      <c r="I28" t="s">
        <v>10</v>
      </c>
    </row>
    <row r="29" spans="1:9">
      <c r="A29">
        <v>28</v>
      </c>
      <c r="B29">
        <v>203</v>
      </c>
      <c r="C29">
        <v>174</v>
      </c>
      <c r="D29">
        <v>151</v>
      </c>
      <c r="E29">
        <v>109.51</v>
      </c>
      <c r="F29">
        <v>1.1100000000000001</v>
      </c>
      <c r="G29">
        <v>0.88</v>
      </c>
      <c r="I29" t="s">
        <v>10</v>
      </c>
    </row>
    <row r="30" spans="1:9">
      <c r="A30">
        <v>29</v>
      </c>
      <c r="B30">
        <v>183</v>
      </c>
      <c r="C30">
        <v>159</v>
      </c>
      <c r="D30">
        <v>137</v>
      </c>
      <c r="E30">
        <v>84.51</v>
      </c>
      <c r="F30">
        <v>0.69</v>
      </c>
      <c r="G30">
        <v>1.91</v>
      </c>
      <c r="I30" t="s">
        <v>10</v>
      </c>
    </row>
    <row r="31" spans="1:9">
      <c r="A31">
        <v>30</v>
      </c>
      <c r="B31">
        <v>195</v>
      </c>
      <c r="C31">
        <v>164</v>
      </c>
      <c r="D31">
        <v>143</v>
      </c>
      <c r="E31">
        <v>101.92</v>
      </c>
      <c r="F31">
        <v>1.01</v>
      </c>
      <c r="G31">
        <v>0.93</v>
      </c>
      <c r="I31" t="s">
        <v>10</v>
      </c>
    </row>
    <row r="32" spans="1:9">
      <c r="A32">
        <v>31</v>
      </c>
      <c r="B32">
        <v>182</v>
      </c>
      <c r="C32">
        <v>156</v>
      </c>
      <c r="D32">
        <v>134</v>
      </c>
      <c r="E32">
        <v>84.43</v>
      </c>
      <c r="F32">
        <v>0.7</v>
      </c>
      <c r="G32">
        <v>0.88</v>
      </c>
      <c r="I32" t="s">
        <v>10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4BA43-533F-4BB3-ABDD-F4858B2B0035}">
  <dimension ref="A1:N69"/>
  <sheetViews>
    <sheetView zoomScale="58" zoomScaleNormal="45" workbookViewId="0">
      <selection activeCell="X44" sqref="X44"/>
    </sheetView>
  </sheetViews>
  <sheetFormatPr defaultRowHeight="18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L1" t="s">
        <v>14</v>
      </c>
      <c r="M1" t="s">
        <v>15</v>
      </c>
      <c r="N1" t="s">
        <v>16</v>
      </c>
    </row>
    <row r="2" spans="1:14">
      <c r="A2">
        <v>1</v>
      </c>
      <c r="B2">
        <v>342</v>
      </c>
      <c r="C2">
        <v>253</v>
      </c>
      <c r="D2">
        <v>219</v>
      </c>
      <c r="E2">
        <v>318.83</v>
      </c>
      <c r="F2">
        <v>2.77</v>
      </c>
      <c r="G2">
        <v>0.42</v>
      </c>
      <c r="H2">
        <v>7.0000000000000007E-2</v>
      </c>
      <c r="I2">
        <f>G2/E2*100</f>
        <v>0.13173164382272684</v>
      </c>
      <c r="J2" t="s">
        <v>9</v>
      </c>
      <c r="K2" t="s">
        <v>12</v>
      </c>
      <c r="L2">
        <f>AVERAGE(I2:I10,I12:I16,I18:I21)</f>
        <v>0.11939451763098911</v>
      </c>
      <c r="M2">
        <f>_xlfn.STDEV.P(I2:I10,I12:I16,I18:I21)</f>
        <v>3.7570639809779018E-2</v>
      </c>
      <c r="N2">
        <f>M2/SQRT(COUNT(I2:I10,I12:I16,I18:I21))</f>
        <v>8.8554847276706688E-3</v>
      </c>
    </row>
    <row r="3" spans="1:14">
      <c r="A3">
        <v>2</v>
      </c>
      <c r="B3">
        <v>319</v>
      </c>
      <c r="C3">
        <v>250</v>
      </c>
      <c r="D3">
        <v>216</v>
      </c>
      <c r="E3">
        <v>313.63</v>
      </c>
      <c r="F3">
        <v>3.43</v>
      </c>
      <c r="G3">
        <v>0.27</v>
      </c>
      <c r="H3">
        <v>0.06</v>
      </c>
      <c r="I3">
        <f t="shared" ref="I3:I32" si="0">G3/E3*100</f>
        <v>8.6088703249051435E-2</v>
      </c>
      <c r="J3" t="s">
        <v>9</v>
      </c>
      <c r="K3" t="s">
        <v>13</v>
      </c>
      <c r="L3">
        <f>AVERAGE(I11,I17,I22:I32)</f>
        <v>1.8615023698835544</v>
      </c>
      <c r="M3">
        <f>_xlfn.STDEV.P(I11,I17,I22:I32)</f>
        <v>0.7100915104578035</v>
      </c>
      <c r="N3">
        <f>M3/SQRT(COUNT(I11,I17,I22:I32))</f>
        <v>0.19694395009440649</v>
      </c>
    </row>
    <row r="4" spans="1:14">
      <c r="A4">
        <v>3</v>
      </c>
      <c r="B4">
        <v>320</v>
      </c>
      <c r="C4">
        <v>252</v>
      </c>
      <c r="D4">
        <v>217</v>
      </c>
      <c r="E4">
        <v>333.93</v>
      </c>
      <c r="F4">
        <v>3.97</v>
      </c>
      <c r="G4">
        <v>0.28000000000000003</v>
      </c>
      <c r="H4">
        <v>7.0000000000000007E-2</v>
      </c>
      <c r="I4">
        <f t="shared" si="0"/>
        <v>8.3849908663492359E-2</v>
      </c>
      <c r="J4" t="s">
        <v>9</v>
      </c>
    </row>
    <row r="5" spans="1:14">
      <c r="A5">
        <v>4</v>
      </c>
      <c r="B5">
        <v>298</v>
      </c>
      <c r="C5">
        <v>236</v>
      </c>
      <c r="D5">
        <v>206</v>
      </c>
      <c r="E5">
        <v>292.54000000000002</v>
      </c>
      <c r="F5">
        <v>3.45</v>
      </c>
      <c r="G5">
        <v>0.54</v>
      </c>
      <c r="H5">
        <v>0.09</v>
      </c>
      <c r="I5">
        <f t="shared" si="0"/>
        <v>0.18459014151910849</v>
      </c>
      <c r="J5" t="s">
        <v>9</v>
      </c>
    </row>
    <row r="6" spans="1:14">
      <c r="A6">
        <v>5</v>
      </c>
      <c r="B6">
        <v>287</v>
      </c>
      <c r="C6">
        <v>233</v>
      </c>
      <c r="D6">
        <v>199</v>
      </c>
      <c r="E6">
        <v>305.64</v>
      </c>
      <c r="F6">
        <v>3.51</v>
      </c>
      <c r="G6">
        <v>0.14000000000000001</v>
      </c>
      <c r="H6">
        <v>0.04</v>
      </c>
      <c r="I6">
        <f t="shared" si="0"/>
        <v>4.5805522837324961E-2</v>
      </c>
      <c r="J6" t="s">
        <v>9</v>
      </c>
    </row>
    <row r="7" spans="1:14">
      <c r="A7">
        <v>6</v>
      </c>
      <c r="B7">
        <v>308</v>
      </c>
      <c r="C7">
        <v>240</v>
      </c>
      <c r="D7">
        <v>206</v>
      </c>
      <c r="E7">
        <v>322.22000000000003</v>
      </c>
      <c r="F7">
        <v>2.93</v>
      </c>
      <c r="G7">
        <v>0.53</v>
      </c>
      <c r="H7">
        <v>0.12</v>
      </c>
      <c r="I7">
        <f t="shared" si="0"/>
        <v>0.16448389299236546</v>
      </c>
      <c r="J7" t="s">
        <v>9</v>
      </c>
    </row>
    <row r="8" spans="1:14">
      <c r="A8">
        <v>7</v>
      </c>
      <c r="B8">
        <v>297</v>
      </c>
      <c r="C8">
        <v>227</v>
      </c>
      <c r="D8">
        <v>196</v>
      </c>
      <c r="E8">
        <v>253.34</v>
      </c>
      <c r="F8">
        <v>2.86</v>
      </c>
      <c r="G8">
        <v>0.3</v>
      </c>
      <c r="H8">
        <v>0.08</v>
      </c>
      <c r="I8">
        <f t="shared" si="0"/>
        <v>0.11841793637009553</v>
      </c>
      <c r="J8" t="s">
        <v>9</v>
      </c>
    </row>
    <row r="9" spans="1:14">
      <c r="A9">
        <v>8</v>
      </c>
      <c r="B9">
        <v>299</v>
      </c>
      <c r="C9">
        <v>223</v>
      </c>
      <c r="D9">
        <v>189</v>
      </c>
      <c r="E9">
        <v>228.45</v>
      </c>
      <c r="F9">
        <v>3.21</v>
      </c>
      <c r="G9">
        <v>0.4</v>
      </c>
      <c r="H9">
        <v>0.1</v>
      </c>
      <c r="I9">
        <f t="shared" si="0"/>
        <v>0.17509301816590064</v>
      </c>
      <c r="J9" t="s">
        <v>9</v>
      </c>
    </row>
    <row r="10" spans="1:14">
      <c r="A10">
        <v>9</v>
      </c>
      <c r="B10">
        <v>288</v>
      </c>
      <c r="C10">
        <v>228</v>
      </c>
      <c r="D10">
        <v>196</v>
      </c>
      <c r="E10">
        <v>240.66</v>
      </c>
      <c r="F10">
        <v>3.08</v>
      </c>
      <c r="G10">
        <v>0.35</v>
      </c>
      <c r="H10">
        <v>0.04</v>
      </c>
      <c r="I10">
        <f t="shared" si="0"/>
        <v>0.14543339150668994</v>
      </c>
      <c r="J10" t="s">
        <v>9</v>
      </c>
    </row>
    <row r="11" spans="1:14">
      <c r="A11">
        <v>10</v>
      </c>
      <c r="B11">
        <v>249</v>
      </c>
      <c r="C11">
        <v>217</v>
      </c>
      <c r="D11">
        <v>189</v>
      </c>
      <c r="E11">
        <v>231.81</v>
      </c>
      <c r="F11">
        <v>4.43</v>
      </c>
      <c r="G11">
        <v>5.4</v>
      </c>
      <c r="H11">
        <v>0.05</v>
      </c>
      <c r="I11">
        <f t="shared" si="0"/>
        <v>2.329493982140546</v>
      </c>
      <c r="J11" t="s">
        <v>10</v>
      </c>
    </row>
    <row r="12" spans="1:14">
      <c r="A12">
        <v>11</v>
      </c>
      <c r="B12">
        <v>306</v>
      </c>
      <c r="C12">
        <v>238</v>
      </c>
      <c r="D12">
        <v>208</v>
      </c>
      <c r="E12">
        <v>291.23</v>
      </c>
      <c r="F12">
        <v>3.7</v>
      </c>
      <c r="G12">
        <v>0.32</v>
      </c>
      <c r="H12">
        <v>0.04</v>
      </c>
      <c r="I12">
        <f t="shared" si="0"/>
        <v>0.10987878995982556</v>
      </c>
      <c r="J12" t="s">
        <v>9</v>
      </c>
    </row>
    <row r="13" spans="1:14">
      <c r="A13">
        <v>12</v>
      </c>
      <c r="B13">
        <v>301</v>
      </c>
      <c r="C13">
        <v>233</v>
      </c>
      <c r="D13">
        <v>204</v>
      </c>
      <c r="E13">
        <v>292.5</v>
      </c>
      <c r="F13">
        <v>2.77</v>
      </c>
      <c r="G13">
        <v>0.37</v>
      </c>
      <c r="H13">
        <v>0.1</v>
      </c>
      <c r="I13">
        <f t="shared" si="0"/>
        <v>0.12649572649572649</v>
      </c>
      <c r="J13" t="s">
        <v>9</v>
      </c>
    </row>
    <row r="14" spans="1:14">
      <c r="A14">
        <v>13</v>
      </c>
      <c r="B14">
        <v>282</v>
      </c>
      <c r="C14">
        <v>233</v>
      </c>
      <c r="D14">
        <v>203</v>
      </c>
      <c r="E14">
        <v>284.85000000000002</v>
      </c>
      <c r="F14">
        <v>2.33</v>
      </c>
      <c r="G14">
        <v>0.28000000000000003</v>
      </c>
      <c r="H14">
        <v>0.09</v>
      </c>
      <c r="I14">
        <f t="shared" si="0"/>
        <v>9.8297349482183605E-2</v>
      </c>
      <c r="J14" t="s">
        <v>9</v>
      </c>
    </row>
    <row r="15" spans="1:14">
      <c r="A15">
        <v>14</v>
      </c>
      <c r="B15">
        <v>293</v>
      </c>
      <c r="C15">
        <v>235</v>
      </c>
      <c r="D15">
        <v>203</v>
      </c>
      <c r="E15">
        <v>241.2</v>
      </c>
      <c r="F15">
        <v>1.74</v>
      </c>
      <c r="G15">
        <v>0.4</v>
      </c>
      <c r="H15">
        <v>7.0000000000000007E-2</v>
      </c>
      <c r="I15">
        <f t="shared" si="0"/>
        <v>0.16583747927031511</v>
      </c>
      <c r="J15" t="s">
        <v>9</v>
      </c>
    </row>
    <row r="16" spans="1:14">
      <c r="A16">
        <v>15</v>
      </c>
      <c r="B16">
        <v>292</v>
      </c>
      <c r="C16">
        <v>224</v>
      </c>
      <c r="D16">
        <v>196</v>
      </c>
      <c r="E16">
        <v>251.62</v>
      </c>
      <c r="F16">
        <v>2.08</v>
      </c>
      <c r="G16">
        <v>0.25</v>
      </c>
      <c r="H16">
        <v>0.08</v>
      </c>
      <c r="I16">
        <f t="shared" si="0"/>
        <v>9.9356172005404975E-2</v>
      </c>
      <c r="J16" t="s">
        <v>9</v>
      </c>
    </row>
    <row r="17" spans="1:10">
      <c r="A17">
        <v>16</v>
      </c>
      <c r="B17">
        <v>254</v>
      </c>
      <c r="C17">
        <v>212</v>
      </c>
      <c r="D17">
        <v>183</v>
      </c>
      <c r="E17">
        <v>220.87</v>
      </c>
      <c r="F17">
        <v>2.2400000000000002</v>
      </c>
      <c r="G17">
        <v>3.25</v>
      </c>
      <c r="H17">
        <v>7.0000000000000007E-2</v>
      </c>
      <c r="I17">
        <f t="shared" si="0"/>
        <v>1.4714537963507945</v>
      </c>
      <c r="J17" t="s">
        <v>10</v>
      </c>
    </row>
    <row r="18" spans="1:10">
      <c r="A18">
        <v>17</v>
      </c>
      <c r="B18">
        <v>274</v>
      </c>
      <c r="C18">
        <v>215</v>
      </c>
      <c r="D18">
        <v>185</v>
      </c>
      <c r="E18">
        <v>204.65</v>
      </c>
      <c r="F18">
        <v>1.79</v>
      </c>
      <c r="G18">
        <v>0.25</v>
      </c>
      <c r="H18">
        <v>0.06</v>
      </c>
      <c r="I18">
        <f t="shared" si="0"/>
        <v>0.1221597849987784</v>
      </c>
      <c r="J18" t="s">
        <v>9</v>
      </c>
    </row>
    <row r="19" spans="1:10">
      <c r="A19">
        <v>18</v>
      </c>
      <c r="B19">
        <v>269</v>
      </c>
      <c r="C19">
        <v>209</v>
      </c>
      <c r="D19">
        <v>178</v>
      </c>
      <c r="E19">
        <v>203.43</v>
      </c>
      <c r="F19">
        <v>1.86</v>
      </c>
      <c r="G19">
        <v>0.27</v>
      </c>
      <c r="H19">
        <v>7.0000000000000007E-2</v>
      </c>
      <c r="I19">
        <f t="shared" si="0"/>
        <v>0.13272378705205723</v>
      </c>
      <c r="J19" t="s">
        <v>9</v>
      </c>
    </row>
    <row r="20" spans="1:10">
      <c r="A20">
        <v>19</v>
      </c>
      <c r="B20">
        <v>283</v>
      </c>
      <c r="C20">
        <v>215</v>
      </c>
      <c r="D20">
        <v>184</v>
      </c>
      <c r="E20">
        <v>219.15</v>
      </c>
      <c r="F20">
        <v>2.52</v>
      </c>
      <c r="G20">
        <v>0.22</v>
      </c>
      <c r="H20">
        <v>0.05</v>
      </c>
      <c r="I20">
        <f t="shared" si="0"/>
        <v>0.10038786219484372</v>
      </c>
      <c r="J20" t="s">
        <v>9</v>
      </c>
    </row>
    <row r="21" spans="1:10">
      <c r="A21">
        <v>20</v>
      </c>
      <c r="B21">
        <v>264</v>
      </c>
      <c r="C21">
        <v>202</v>
      </c>
      <c r="D21">
        <v>173</v>
      </c>
      <c r="E21">
        <v>188.13</v>
      </c>
      <c r="F21">
        <v>2</v>
      </c>
      <c r="G21">
        <v>0.11</v>
      </c>
      <c r="I21">
        <f t="shared" si="0"/>
        <v>5.8470206771913044E-2</v>
      </c>
      <c r="J21" t="s">
        <v>9</v>
      </c>
    </row>
    <row r="22" spans="1:10">
      <c r="A22">
        <v>21</v>
      </c>
      <c r="B22">
        <v>221</v>
      </c>
      <c r="C22">
        <v>192</v>
      </c>
      <c r="D22">
        <v>166</v>
      </c>
      <c r="E22">
        <v>165.7</v>
      </c>
      <c r="F22">
        <v>1.1200000000000001</v>
      </c>
      <c r="G22">
        <v>2.83</v>
      </c>
      <c r="I22">
        <f t="shared" si="0"/>
        <v>1.7079058539529273</v>
      </c>
      <c r="J22" t="s">
        <v>10</v>
      </c>
    </row>
    <row r="23" spans="1:10">
      <c r="A23">
        <v>22</v>
      </c>
      <c r="B23">
        <v>209</v>
      </c>
      <c r="C23">
        <v>183</v>
      </c>
      <c r="D23">
        <v>161</v>
      </c>
      <c r="E23">
        <v>140.32</v>
      </c>
      <c r="F23">
        <v>1.39</v>
      </c>
      <c r="G23">
        <v>1.84</v>
      </c>
      <c r="I23">
        <f t="shared" si="0"/>
        <v>1.3112884834663627</v>
      </c>
      <c r="J23" t="s">
        <v>10</v>
      </c>
    </row>
    <row r="24" spans="1:10">
      <c r="A24">
        <v>23</v>
      </c>
      <c r="B24">
        <v>233</v>
      </c>
      <c r="C24">
        <v>199</v>
      </c>
      <c r="D24">
        <v>174</v>
      </c>
      <c r="E24">
        <v>145.53</v>
      </c>
      <c r="F24">
        <v>1.61</v>
      </c>
      <c r="G24">
        <v>3.2</v>
      </c>
      <c r="I24">
        <f t="shared" si="0"/>
        <v>2.1988593417164846</v>
      </c>
      <c r="J24" t="s">
        <v>10</v>
      </c>
    </row>
    <row r="25" spans="1:10">
      <c r="A25">
        <v>24</v>
      </c>
      <c r="B25">
        <v>240</v>
      </c>
      <c r="C25">
        <v>202</v>
      </c>
      <c r="D25">
        <v>177</v>
      </c>
      <c r="E25">
        <v>178.09</v>
      </c>
      <c r="F25">
        <v>2.46</v>
      </c>
      <c r="G25">
        <v>6</v>
      </c>
      <c r="I25">
        <f t="shared" si="0"/>
        <v>3.3690830478971305</v>
      </c>
      <c r="J25" t="s">
        <v>10</v>
      </c>
    </row>
    <row r="26" spans="1:10">
      <c r="A26">
        <v>25</v>
      </c>
      <c r="B26">
        <v>209</v>
      </c>
      <c r="C26">
        <v>185</v>
      </c>
      <c r="D26">
        <v>160</v>
      </c>
      <c r="E26">
        <v>124.21</v>
      </c>
      <c r="F26">
        <v>1.4</v>
      </c>
      <c r="G26">
        <v>2.5299999999999998</v>
      </c>
      <c r="I26">
        <f t="shared" si="0"/>
        <v>2.036873037597617</v>
      </c>
      <c r="J26" t="s">
        <v>10</v>
      </c>
    </row>
    <row r="27" spans="1:10">
      <c r="A27">
        <v>26</v>
      </c>
      <c r="B27">
        <v>207</v>
      </c>
      <c r="C27">
        <v>183</v>
      </c>
      <c r="D27">
        <v>160</v>
      </c>
      <c r="E27">
        <v>124.1</v>
      </c>
      <c r="F27">
        <v>1.54</v>
      </c>
      <c r="G27">
        <v>3.16</v>
      </c>
      <c r="I27">
        <f t="shared" si="0"/>
        <v>2.5463336019339247</v>
      </c>
      <c r="J27" t="s">
        <v>10</v>
      </c>
    </row>
    <row r="28" spans="1:10">
      <c r="A28">
        <v>27</v>
      </c>
      <c r="B28">
        <v>205</v>
      </c>
      <c r="C28">
        <v>178</v>
      </c>
      <c r="D28">
        <v>154</v>
      </c>
      <c r="E28">
        <v>121.73</v>
      </c>
      <c r="F28">
        <v>1.57</v>
      </c>
      <c r="G28">
        <v>2.69</v>
      </c>
      <c r="I28">
        <f t="shared" si="0"/>
        <v>2.2098085927873159</v>
      </c>
      <c r="J28" t="s">
        <v>10</v>
      </c>
    </row>
    <row r="29" spans="1:10">
      <c r="A29">
        <v>28</v>
      </c>
      <c r="B29">
        <v>203</v>
      </c>
      <c r="C29">
        <v>174</v>
      </c>
      <c r="D29">
        <v>151</v>
      </c>
      <c r="E29">
        <v>109.51</v>
      </c>
      <c r="F29">
        <v>1.1100000000000001</v>
      </c>
      <c r="G29">
        <v>0.88</v>
      </c>
      <c r="I29">
        <f t="shared" si="0"/>
        <v>0.80357958177335409</v>
      </c>
      <c r="J29" t="s">
        <v>10</v>
      </c>
    </row>
    <row r="30" spans="1:10">
      <c r="A30">
        <v>29</v>
      </c>
      <c r="B30">
        <v>183</v>
      </c>
      <c r="C30">
        <v>159</v>
      </c>
      <c r="D30">
        <v>137</v>
      </c>
      <c r="E30">
        <v>84.51</v>
      </c>
      <c r="F30">
        <v>0.69</v>
      </c>
      <c r="G30">
        <v>1.91</v>
      </c>
      <c r="I30">
        <f t="shared" si="0"/>
        <v>2.2600875636019402</v>
      </c>
      <c r="J30" t="s">
        <v>10</v>
      </c>
    </row>
    <row r="31" spans="1:10">
      <c r="A31">
        <v>30</v>
      </c>
      <c r="B31">
        <v>195</v>
      </c>
      <c r="C31">
        <v>164</v>
      </c>
      <c r="D31">
        <v>143</v>
      </c>
      <c r="E31">
        <v>101.92</v>
      </c>
      <c r="F31">
        <v>1.01</v>
      </c>
      <c r="G31">
        <v>0.93</v>
      </c>
      <c r="I31">
        <f t="shared" si="0"/>
        <v>0.91248037676609117</v>
      </c>
      <c r="J31" t="s">
        <v>10</v>
      </c>
    </row>
    <row r="32" spans="1:10">
      <c r="A32">
        <v>31</v>
      </c>
      <c r="B32">
        <v>182</v>
      </c>
      <c r="C32">
        <v>156</v>
      </c>
      <c r="D32">
        <v>134</v>
      </c>
      <c r="E32">
        <v>84.43</v>
      </c>
      <c r="F32">
        <v>0.7</v>
      </c>
      <c r="G32">
        <v>0.88</v>
      </c>
      <c r="I32">
        <f t="shared" si="0"/>
        <v>1.0422835485017172</v>
      </c>
      <c r="J32" t="s">
        <v>10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1046A-97D2-4DE2-969F-E8CC0A980E1A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F2EE-185B-4DFF-A09D-F232598DB143}">
  <dimension ref="A1:N69"/>
  <sheetViews>
    <sheetView zoomScale="58" zoomScaleNormal="45" workbookViewId="0">
      <selection activeCell="T43" sqref="T43"/>
    </sheetView>
  </sheetViews>
  <sheetFormatPr defaultRowHeight="18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L1" t="s">
        <v>14</v>
      </c>
      <c r="M1" t="s">
        <v>15</v>
      </c>
      <c r="N1" t="s">
        <v>16</v>
      </c>
    </row>
    <row r="2" spans="1:14">
      <c r="A2">
        <v>1</v>
      </c>
      <c r="B2">
        <v>342</v>
      </c>
      <c r="C2">
        <v>253</v>
      </c>
      <c r="D2">
        <v>219</v>
      </c>
      <c r="E2">
        <v>318.83</v>
      </c>
      <c r="F2">
        <v>2.77</v>
      </c>
      <c r="G2">
        <v>0.42</v>
      </c>
      <c r="H2">
        <v>7.0000000000000007E-2</v>
      </c>
      <c r="I2">
        <f>G2/E2*100</f>
        <v>0.13173164382272684</v>
      </c>
      <c r="J2" t="s">
        <v>9</v>
      </c>
      <c r="K2" t="s">
        <v>12</v>
      </c>
      <c r="L2">
        <f>AVERAGE(I2:I10,I12:I16,I18:I21)</f>
        <v>0.11939451763098911</v>
      </c>
      <c r="M2">
        <f>_xlfn.STDEV.P(I2:I10,I12:I16,I18:I21)</f>
        <v>3.7570639809779018E-2</v>
      </c>
      <c r="N2">
        <f>M2/SQRT(COUNT(I2:I10,I12:I16,I18:I21))</f>
        <v>8.8554847276706688E-3</v>
      </c>
    </row>
    <row r="3" spans="1:14">
      <c r="A3">
        <v>2</v>
      </c>
      <c r="B3">
        <v>319</v>
      </c>
      <c r="C3">
        <v>250</v>
      </c>
      <c r="D3">
        <v>216</v>
      </c>
      <c r="E3">
        <v>313.63</v>
      </c>
      <c r="F3">
        <v>3.43</v>
      </c>
      <c r="G3">
        <v>0.27</v>
      </c>
      <c r="H3">
        <v>0.06</v>
      </c>
      <c r="I3">
        <f>G3/E3*100</f>
        <v>8.6088703249051435E-2</v>
      </c>
      <c r="J3" t="s">
        <v>9</v>
      </c>
      <c r="K3" t="s">
        <v>13</v>
      </c>
      <c r="L3">
        <f>AVERAGE(I11,I17,I22:I32)</f>
        <v>1.8615023698835544</v>
      </c>
      <c r="M3">
        <f>_xlfn.STDEV.P(I11,I17,I22:I32)</f>
        <v>0.7100915104578035</v>
      </c>
      <c r="N3">
        <f>M3/SQRT(COUNT(I11,I17,I22:I32))</f>
        <v>0.19694395009440649</v>
      </c>
    </row>
    <row r="4" spans="1:14">
      <c r="A4">
        <v>3</v>
      </c>
      <c r="B4">
        <v>320</v>
      </c>
      <c r="C4">
        <v>252</v>
      </c>
      <c r="D4">
        <v>217</v>
      </c>
      <c r="E4">
        <v>333.93</v>
      </c>
      <c r="F4">
        <v>3.97</v>
      </c>
      <c r="G4">
        <v>0.28000000000000003</v>
      </c>
      <c r="H4">
        <v>7.0000000000000007E-2</v>
      </c>
      <c r="I4">
        <f>G4/E4*100</f>
        <v>8.3849908663492359E-2</v>
      </c>
      <c r="J4" t="s">
        <v>9</v>
      </c>
    </row>
    <row r="5" spans="1:14">
      <c r="A5">
        <v>4</v>
      </c>
      <c r="B5">
        <v>298</v>
      </c>
      <c r="C5">
        <v>236</v>
      </c>
      <c r="D5">
        <v>206</v>
      </c>
      <c r="E5">
        <v>292.54000000000002</v>
      </c>
      <c r="F5">
        <v>3.45</v>
      </c>
      <c r="G5">
        <v>0.54</v>
      </c>
      <c r="H5">
        <v>0.09</v>
      </c>
      <c r="I5">
        <f>G5/E5*100</f>
        <v>0.18459014151910849</v>
      </c>
      <c r="J5" t="s">
        <v>9</v>
      </c>
    </row>
    <row r="6" spans="1:14">
      <c r="A6">
        <v>5</v>
      </c>
      <c r="B6">
        <v>287</v>
      </c>
      <c r="C6">
        <v>233</v>
      </c>
      <c r="D6">
        <v>199</v>
      </c>
      <c r="E6">
        <v>305.64</v>
      </c>
      <c r="F6">
        <v>3.51</v>
      </c>
      <c r="G6">
        <v>0.14000000000000001</v>
      </c>
      <c r="H6">
        <v>0.04</v>
      </c>
      <c r="I6">
        <f>G6/E6*100</f>
        <v>4.5805522837324961E-2</v>
      </c>
      <c r="J6" t="s">
        <v>9</v>
      </c>
    </row>
    <row r="7" spans="1:14">
      <c r="A7">
        <v>6</v>
      </c>
      <c r="B7">
        <v>308</v>
      </c>
      <c r="C7">
        <v>240</v>
      </c>
      <c r="D7">
        <v>206</v>
      </c>
      <c r="E7">
        <v>322.22000000000003</v>
      </c>
      <c r="F7">
        <v>2.93</v>
      </c>
      <c r="G7">
        <v>0.53</v>
      </c>
      <c r="H7">
        <v>0.12</v>
      </c>
      <c r="I7">
        <f>G7/E7*100</f>
        <v>0.16448389299236546</v>
      </c>
      <c r="J7" t="s">
        <v>9</v>
      </c>
    </row>
    <row r="8" spans="1:14">
      <c r="A8">
        <v>7</v>
      </c>
      <c r="B8">
        <v>297</v>
      </c>
      <c r="C8">
        <v>227</v>
      </c>
      <c r="D8">
        <v>196</v>
      </c>
      <c r="E8">
        <v>253.34</v>
      </c>
      <c r="F8">
        <v>2.86</v>
      </c>
      <c r="G8">
        <v>0.3</v>
      </c>
      <c r="H8">
        <v>0.08</v>
      </c>
      <c r="I8">
        <f>G8/E8*100</f>
        <v>0.11841793637009553</v>
      </c>
      <c r="J8" t="s">
        <v>9</v>
      </c>
    </row>
    <row r="9" spans="1:14">
      <c r="A9">
        <v>8</v>
      </c>
      <c r="B9">
        <v>299</v>
      </c>
      <c r="C9">
        <v>223</v>
      </c>
      <c r="D9">
        <v>189</v>
      </c>
      <c r="E9">
        <v>228.45</v>
      </c>
      <c r="F9">
        <v>3.21</v>
      </c>
      <c r="G9">
        <v>0.4</v>
      </c>
      <c r="H9">
        <v>0.1</v>
      </c>
      <c r="I9">
        <f>G9/E9*100</f>
        <v>0.17509301816590064</v>
      </c>
      <c r="J9" t="s">
        <v>9</v>
      </c>
    </row>
    <row r="10" spans="1:14">
      <c r="A10">
        <v>9</v>
      </c>
      <c r="B10">
        <v>288</v>
      </c>
      <c r="C10">
        <v>228</v>
      </c>
      <c r="D10">
        <v>196</v>
      </c>
      <c r="E10">
        <v>240.66</v>
      </c>
      <c r="F10">
        <v>3.08</v>
      </c>
      <c r="G10">
        <v>0.35</v>
      </c>
      <c r="H10">
        <v>0.04</v>
      </c>
      <c r="I10">
        <f>G10/E10*100</f>
        <v>0.14543339150668994</v>
      </c>
      <c r="J10" t="s">
        <v>9</v>
      </c>
    </row>
    <row r="11" spans="1:14">
      <c r="A11">
        <v>10</v>
      </c>
      <c r="B11">
        <v>249</v>
      </c>
      <c r="C11">
        <v>217</v>
      </c>
      <c r="D11">
        <v>189</v>
      </c>
      <c r="E11">
        <v>231.81</v>
      </c>
      <c r="F11">
        <v>4.43</v>
      </c>
      <c r="G11">
        <v>5.4</v>
      </c>
      <c r="H11">
        <v>0.05</v>
      </c>
      <c r="I11">
        <f>G11/E11*100</f>
        <v>2.329493982140546</v>
      </c>
      <c r="J11" t="s">
        <v>10</v>
      </c>
    </row>
    <row r="12" spans="1:14">
      <c r="A12">
        <v>11</v>
      </c>
      <c r="B12">
        <v>306</v>
      </c>
      <c r="C12">
        <v>238</v>
      </c>
      <c r="D12">
        <v>208</v>
      </c>
      <c r="E12">
        <v>291.23</v>
      </c>
      <c r="F12">
        <v>3.7</v>
      </c>
      <c r="G12">
        <v>0.32</v>
      </c>
      <c r="H12">
        <v>0.04</v>
      </c>
      <c r="I12">
        <f>G12/E12*100</f>
        <v>0.10987878995982556</v>
      </c>
      <c r="J12" t="s">
        <v>9</v>
      </c>
    </row>
    <row r="13" spans="1:14">
      <c r="A13">
        <v>12</v>
      </c>
      <c r="B13">
        <v>301</v>
      </c>
      <c r="C13">
        <v>233</v>
      </c>
      <c r="D13">
        <v>204</v>
      </c>
      <c r="E13">
        <v>292.5</v>
      </c>
      <c r="F13">
        <v>2.77</v>
      </c>
      <c r="G13">
        <v>0.37</v>
      </c>
      <c r="H13">
        <v>0.1</v>
      </c>
      <c r="I13">
        <f>G13/E13*100</f>
        <v>0.12649572649572649</v>
      </c>
      <c r="J13" t="s">
        <v>9</v>
      </c>
    </row>
    <row r="14" spans="1:14">
      <c r="A14">
        <v>13</v>
      </c>
      <c r="B14">
        <v>282</v>
      </c>
      <c r="C14">
        <v>233</v>
      </c>
      <c r="D14">
        <v>203</v>
      </c>
      <c r="E14">
        <v>284.85000000000002</v>
      </c>
      <c r="F14">
        <v>2.33</v>
      </c>
      <c r="G14">
        <v>0.28000000000000003</v>
      </c>
      <c r="H14">
        <v>0.09</v>
      </c>
      <c r="I14">
        <f>G14/E14*100</f>
        <v>9.8297349482183605E-2</v>
      </c>
      <c r="J14" t="s">
        <v>9</v>
      </c>
    </row>
    <row r="15" spans="1:14">
      <c r="A15">
        <v>14</v>
      </c>
      <c r="B15">
        <v>293</v>
      </c>
      <c r="C15">
        <v>235</v>
      </c>
      <c r="D15">
        <v>203</v>
      </c>
      <c r="E15">
        <v>241.2</v>
      </c>
      <c r="F15">
        <v>1.74</v>
      </c>
      <c r="G15">
        <v>0.4</v>
      </c>
      <c r="H15">
        <v>7.0000000000000007E-2</v>
      </c>
      <c r="I15">
        <f>G15/E15*100</f>
        <v>0.16583747927031511</v>
      </c>
      <c r="J15" t="s">
        <v>9</v>
      </c>
    </row>
    <row r="16" spans="1:14">
      <c r="A16">
        <v>15</v>
      </c>
      <c r="B16">
        <v>292</v>
      </c>
      <c r="C16">
        <v>224</v>
      </c>
      <c r="D16">
        <v>196</v>
      </c>
      <c r="E16">
        <v>251.62</v>
      </c>
      <c r="F16">
        <v>2.08</v>
      </c>
      <c r="G16">
        <v>0.25</v>
      </c>
      <c r="H16">
        <v>0.08</v>
      </c>
      <c r="I16">
        <f>G16/E16*100</f>
        <v>9.9356172005404975E-2</v>
      </c>
      <c r="J16" t="s">
        <v>9</v>
      </c>
    </row>
    <row r="17" spans="1:10">
      <c r="A17">
        <v>16</v>
      </c>
      <c r="B17">
        <v>254</v>
      </c>
      <c r="C17">
        <v>212</v>
      </c>
      <c r="D17">
        <v>183</v>
      </c>
      <c r="E17">
        <v>220.87</v>
      </c>
      <c r="F17">
        <v>2.2400000000000002</v>
      </c>
      <c r="G17">
        <v>3.25</v>
      </c>
      <c r="H17">
        <v>7.0000000000000007E-2</v>
      </c>
      <c r="I17">
        <f>G17/E17*100</f>
        <v>1.4714537963507945</v>
      </c>
      <c r="J17" t="s">
        <v>10</v>
      </c>
    </row>
    <row r="18" spans="1:10">
      <c r="A18">
        <v>17</v>
      </c>
      <c r="B18">
        <v>274</v>
      </c>
      <c r="C18">
        <v>215</v>
      </c>
      <c r="D18">
        <v>185</v>
      </c>
      <c r="E18">
        <v>204.65</v>
      </c>
      <c r="F18">
        <v>1.79</v>
      </c>
      <c r="G18">
        <v>0.25</v>
      </c>
      <c r="H18">
        <v>0.06</v>
      </c>
      <c r="I18">
        <f>G18/E18*100</f>
        <v>0.1221597849987784</v>
      </c>
      <c r="J18" t="s">
        <v>9</v>
      </c>
    </row>
    <row r="19" spans="1:10">
      <c r="A19">
        <v>18</v>
      </c>
      <c r="B19">
        <v>269</v>
      </c>
      <c r="C19">
        <v>209</v>
      </c>
      <c r="D19">
        <v>178</v>
      </c>
      <c r="E19">
        <v>203.43</v>
      </c>
      <c r="F19">
        <v>1.86</v>
      </c>
      <c r="G19">
        <v>0.27</v>
      </c>
      <c r="H19">
        <v>7.0000000000000007E-2</v>
      </c>
      <c r="I19">
        <f>G19/E19*100</f>
        <v>0.13272378705205723</v>
      </c>
      <c r="J19" t="s">
        <v>9</v>
      </c>
    </row>
    <row r="20" spans="1:10">
      <c r="A20">
        <v>19</v>
      </c>
      <c r="B20">
        <v>283</v>
      </c>
      <c r="C20">
        <v>215</v>
      </c>
      <c r="D20">
        <v>184</v>
      </c>
      <c r="E20">
        <v>219.15</v>
      </c>
      <c r="F20">
        <v>2.52</v>
      </c>
      <c r="G20">
        <v>0.22</v>
      </c>
      <c r="H20">
        <v>0.05</v>
      </c>
      <c r="I20">
        <f>G20/E20*100</f>
        <v>0.10038786219484372</v>
      </c>
      <c r="J20" t="s">
        <v>9</v>
      </c>
    </row>
    <row r="21" spans="1:10">
      <c r="A21">
        <v>20</v>
      </c>
      <c r="B21">
        <v>264</v>
      </c>
      <c r="C21">
        <v>202</v>
      </c>
      <c r="D21">
        <v>173</v>
      </c>
      <c r="E21">
        <v>188.13</v>
      </c>
      <c r="F21">
        <v>2</v>
      </c>
      <c r="G21">
        <v>0.11</v>
      </c>
      <c r="I21">
        <f>G21/E21*100</f>
        <v>5.8470206771913044E-2</v>
      </c>
      <c r="J21" t="s">
        <v>9</v>
      </c>
    </row>
    <row r="22" spans="1:10">
      <c r="A22">
        <v>21</v>
      </c>
      <c r="B22">
        <v>221</v>
      </c>
      <c r="C22">
        <v>192</v>
      </c>
      <c r="D22">
        <v>166</v>
      </c>
      <c r="E22">
        <v>165.7</v>
      </c>
      <c r="F22">
        <v>1.1200000000000001</v>
      </c>
      <c r="G22">
        <v>2.83</v>
      </c>
      <c r="I22">
        <f>G22/E22*100</f>
        <v>1.7079058539529273</v>
      </c>
      <c r="J22" t="s">
        <v>10</v>
      </c>
    </row>
    <row r="23" spans="1:10">
      <c r="A23">
        <v>22</v>
      </c>
      <c r="B23">
        <v>209</v>
      </c>
      <c r="C23">
        <v>183</v>
      </c>
      <c r="D23">
        <v>161</v>
      </c>
      <c r="E23">
        <v>140.32</v>
      </c>
      <c r="F23">
        <v>1.39</v>
      </c>
      <c r="G23">
        <v>1.84</v>
      </c>
      <c r="I23">
        <f>G23/E23*100</f>
        <v>1.3112884834663627</v>
      </c>
      <c r="J23" t="s">
        <v>10</v>
      </c>
    </row>
    <row r="24" spans="1:10">
      <c r="A24">
        <v>23</v>
      </c>
      <c r="B24">
        <v>233</v>
      </c>
      <c r="C24">
        <v>199</v>
      </c>
      <c r="D24">
        <v>174</v>
      </c>
      <c r="E24">
        <v>145.53</v>
      </c>
      <c r="F24">
        <v>1.61</v>
      </c>
      <c r="G24">
        <v>3.2</v>
      </c>
      <c r="I24">
        <f>G24/E24*100</f>
        <v>2.1988593417164846</v>
      </c>
      <c r="J24" t="s">
        <v>10</v>
      </c>
    </row>
    <row r="25" spans="1:10">
      <c r="A25">
        <v>24</v>
      </c>
      <c r="B25">
        <v>240</v>
      </c>
      <c r="C25">
        <v>202</v>
      </c>
      <c r="D25">
        <v>177</v>
      </c>
      <c r="E25">
        <v>178.09</v>
      </c>
      <c r="F25">
        <v>2.46</v>
      </c>
      <c r="G25">
        <v>6</v>
      </c>
      <c r="I25">
        <f>G25/E25*100</f>
        <v>3.3690830478971305</v>
      </c>
      <c r="J25" t="s">
        <v>10</v>
      </c>
    </row>
    <row r="26" spans="1:10">
      <c r="A26">
        <v>25</v>
      </c>
      <c r="B26">
        <v>209</v>
      </c>
      <c r="C26">
        <v>185</v>
      </c>
      <c r="D26">
        <v>160</v>
      </c>
      <c r="E26">
        <v>124.21</v>
      </c>
      <c r="F26">
        <v>1.4</v>
      </c>
      <c r="G26">
        <v>2.5299999999999998</v>
      </c>
      <c r="I26">
        <f>G26/E26*100</f>
        <v>2.036873037597617</v>
      </c>
      <c r="J26" t="s">
        <v>10</v>
      </c>
    </row>
    <row r="27" spans="1:10">
      <c r="A27">
        <v>26</v>
      </c>
      <c r="B27">
        <v>207</v>
      </c>
      <c r="C27">
        <v>183</v>
      </c>
      <c r="D27">
        <v>160</v>
      </c>
      <c r="E27">
        <v>124.1</v>
      </c>
      <c r="F27">
        <v>1.54</v>
      </c>
      <c r="G27">
        <v>3.16</v>
      </c>
      <c r="I27">
        <f>G27/E27*100</f>
        <v>2.5463336019339247</v>
      </c>
      <c r="J27" t="s">
        <v>10</v>
      </c>
    </row>
    <row r="28" spans="1:10">
      <c r="A28">
        <v>27</v>
      </c>
      <c r="B28">
        <v>205</v>
      </c>
      <c r="C28">
        <v>178</v>
      </c>
      <c r="D28">
        <v>154</v>
      </c>
      <c r="E28">
        <v>121.73</v>
      </c>
      <c r="F28">
        <v>1.57</v>
      </c>
      <c r="G28">
        <v>2.69</v>
      </c>
      <c r="I28">
        <f>G28/E28*100</f>
        <v>2.2098085927873159</v>
      </c>
      <c r="J28" t="s">
        <v>10</v>
      </c>
    </row>
    <row r="29" spans="1:10">
      <c r="A29">
        <v>28</v>
      </c>
      <c r="B29">
        <v>203</v>
      </c>
      <c r="C29">
        <v>174</v>
      </c>
      <c r="D29">
        <v>151</v>
      </c>
      <c r="E29">
        <v>109.51</v>
      </c>
      <c r="F29">
        <v>1.1100000000000001</v>
      </c>
      <c r="G29">
        <v>0.88</v>
      </c>
      <c r="I29">
        <f>G29/E29*100</f>
        <v>0.80357958177335409</v>
      </c>
      <c r="J29" t="s">
        <v>10</v>
      </c>
    </row>
    <row r="30" spans="1:10">
      <c r="A30">
        <v>29</v>
      </c>
      <c r="B30">
        <v>183</v>
      </c>
      <c r="C30">
        <v>159</v>
      </c>
      <c r="D30">
        <v>137</v>
      </c>
      <c r="E30">
        <v>84.51</v>
      </c>
      <c r="F30">
        <v>0.69</v>
      </c>
      <c r="G30">
        <v>1.91</v>
      </c>
      <c r="I30">
        <f>G30/E30*100</f>
        <v>2.2600875636019402</v>
      </c>
      <c r="J30" t="s">
        <v>10</v>
      </c>
    </row>
    <row r="31" spans="1:10">
      <c r="A31">
        <v>30</v>
      </c>
      <c r="B31">
        <v>195</v>
      </c>
      <c r="C31">
        <v>164</v>
      </c>
      <c r="D31">
        <v>143</v>
      </c>
      <c r="E31">
        <v>101.92</v>
      </c>
      <c r="F31">
        <v>1.01</v>
      </c>
      <c r="G31">
        <v>0.93</v>
      </c>
      <c r="I31">
        <f>G31/E31*100</f>
        <v>0.91248037676609117</v>
      </c>
      <c r="J31" t="s">
        <v>10</v>
      </c>
    </row>
    <row r="32" spans="1:10">
      <c r="A32">
        <v>31</v>
      </c>
      <c r="B32">
        <v>182</v>
      </c>
      <c r="C32">
        <v>156</v>
      </c>
      <c r="D32">
        <v>134</v>
      </c>
      <c r="E32">
        <v>84.43</v>
      </c>
      <c r="F32">
        <v>0.7</v>
      </c>
      <c r="G32">
        <v>0.88</v>
      </c>
      <c r="I32">
        <f>G32/E32*100</f>
        <v>1.0422835485017172</v>
      </c>
      <c r="J32" t="s">
        <v>10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D7C00-F4A6-4EE3-A687-3E6F523C9619}">
  <dimension ref="A1:N69"/>
  <sheetViews>
    <sheetView zoomScale="58" zoomScaleNormal="45" workbookViewId="0">
      <selection activeCell="U24" sqref="U24"/>
    </sheetView>
  </sheetViews>
  <sheetFormatPr defaultRowHeight="18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L1" t="s">
        <v>14</v>
      </c>
      <c r="M1" t="s">
        <v>15</v>
      </c>
      <c r="N1" t="s">
        <v>16</v>
      </c>
    </row>
    <row r="2" spans="1:14">
      <c r="A2">
        <v>1</v>
      </c>
      <c r="B2">
        <v>342</v>
      </c>
      <c r="C2">
        <v>253</v>
      </c>
      <c r="D2">
        <v>219</v>
      </c>
      <c r="E2">
        <v>318.83</v>
      </c>
      <c r="F2">
        <v>2.77</v>
      </c>
      <c r="G2">
        <v>0.42</v>
      </c>
      <c r="H2">
        <v>7.0000000000000007E-2</v>
      </c>
      <c r="I2">
        <f>G2/E2*100</f>
        <v>0.13173164382272684</v>
      </c>
      <c r="J2" t="s">
        <v>9</v>
      </c>
      <c r="K2" t="s">
        <v>12</v>
      </c>
      <c r="L2">
        <f>AVERAGE(I2:I10,I12:I16,I18:I21)</f>
        <v>0.11939451763098911</v>
      </c>
      <c r="M2">
        <f>_xlfn.STDEV.P(I2:I10,I12:I16,I18:I21)</f>
        <v>3.7570639809779018E-2</v>
      </c>
      <c r="N2">
        <f>M2/SQRT(COUNT(I2:I10,I12:I16,I18:I21))</f>
        <v>8.8554847276706688E-3</v>
      </c>
    </row>
    <row r="3" spans="1:14">
      <c r="A3">
        <v>2</v>
      </c>
      <c r="B3">
        <v>319</v>
      </c>
      <c r="C3">
        <v>250</v>
      </c>
      <c r="D3">
        <v>216</v>
      </c>
      <c r="E3">
        <v>313.63</v>
      </c>
      <c r="F3">
        <v>3.43</v>
      </c>
      <c r="G3">
        <v>0.27</v>
      </c>
      <c r="H3">
        <v>0.06</v>
      </c>
      <c r="I3">
        <f>G3/E3*100</f>
        <v>8.6088703249051435E-2</v>
      </c>
      <c r="J3" t="s">
        <v>9</v>
      </c>
      <c r="K3" t="s">
        <v>13</v>
      </c>
      <c r="L3">
        <f>AVERAGE(I11,I17,I22:I32)</f>
        <v>1.8615023698835544</v>
      </c>
      <c r="M3">
        <f>_xlfn.STDEV.P(I11,I17,I22:I32)</f>
        <v>0.7100915104578035</v>
      </c>
      <c r="N3">
        <f>M3/SQRT(COUNT(I11,I17,I22:I32))</f>
        <v>0.19694395009440649</v>
      </c>
    </row>
    <row r="4" spans="1:14">
      <c r="A4">
        <v>3</v>
      </c>
      <c r="B4">
        <v>320</v>
      </c>
      <c r="C4">
        <v>252</v>
      </c>
      <c r="D4">
        <v>217</v>
      </c>
      <c r="E4">
        <v>333.93</v>
      </c>
      <c r="F4">
        <v>3.97</v>
      </c>
      <c r="G4">
        <v>0.28000000000000003</v>
      </c>
      <c r="H4">
        <v>7.0000000000000007E-2</v>
      </c>
      <c r="I4">
        <f>G4/E4*100</f>
        <v>8.3849908663492359E-2</v>
      </c>
      <c r="J4" t="s">
        <v>9</v>
      </c>
    </row>
    <row r="5" spans="1:14">
      <c r="A5">
        <v>4</v>
      </c>
      <c r="B5">
        <v>298</v>
      </c>
      <c r="C5">
        <v>236</v>
      </c>
      <c r="D5">
        <v>206</v>
      </c>
      <c r="E5">
        <v>292.54000000000002</v>
      </c>
      <c r="F5">
        <v>3.45</v>
      </c>
      <c r="G5">
        <v>0.54</v>
      </c>
      <c r="H5">
        <v>0.09</v>
      </c>
      <c r="I5">
        <f>G5/E5*100</f>
        <v>0.18459014151910849</v>
      </c>
      <c r="J5" t="s">
        <v>9</v>
      </c>
    </row>
    <row r="6" spans="1:14">
      <c r="A6">
        <v>5</v>
      </c>
      <c r="B6">
        <v>287</v>
      </c>
      <c r="C6">
        <v>233</v>
      </c>
      <c r="D6">
        <v>199</v>
      </c>
      <c r="E6">
        <v>305.64</v>
      </c>
      <c r="F6">
        <v>3.51</v>
      </c>
      <c r="G6">
        <v>0.14000000000000001</v>
      </c>
      <c r="H6">
        <v>0.04</v>
      </c>
      <c r="I6">
        <f>G6/E6*100</f>
        <v>4.5805522837324961E-2</v>
      </c>
      <c r="J6" t="s">
        <v>9</v>
      </c>
    </row>
    <row r="7" spans="1:14">
      <c r="A7">
        <v>6</v>
      </c>
      <c r="B7">
        <v>308</v>
      </c>
      <c r="C7">
        <v>240</v>
      </c>
      <c r="D7">
        <v>206</v>
      </c>
      <c r="E7">
        <v>322.22000000000003</v>
      </c>
      <c r="F7">
        <v>2.93</v>
      </c>
      <c r="G7">
        <v>0.53</v>
      </c>
      <c r="H7">
        <v>0.12</v>
      </c>
      <c r="I7">
        <f>G7/E7*100</f>
        <v>0.16448389299236546</v>
      </c>
      <c r="J7" t="s">
        <v>9</v>
      </c>
    </row>
    <row r="8" spans="1:14">
      <c r="A8">
        <v>7</v>
      </c>
      <c r="B8">
        <v>297</v>
      </c>
      <c r="C8">
        <v>227</v>
      </c>
      <c r="D8">
        <v>196</v>
      </c>
      <c r="E8">
        <v>253.34</v>
      </c>
      <c r="F8">
        <v>2.86</v>
      </c>
      <c r="G8">
        <v>0.3</v>
      </c>
      <c r="H8">
        <v>0.08</v>
      </c>
      <c r="I8">
        <f>G8/E8*100</f>
        <v>0.11841793637009553</v>
      </c>
      <c r="J8" t="s">
        <v>9</v>
      </c>
    </row>
    <row r="9" spans="1:14">
      <c r="A9">
        <v>8</v>
      </c>
      <c r="B9">
        <v>299</v>
      </c>
      <c r="C9">
        <v>223</v>
      </c>
      <c r="D9">
        <v>189</v>
      </c>
      <c r="E9">
        <v>228.45</v>
      </c>
      <c r="F9">
        <v>3.21</v>
      </c>
      <c r="G9">
        <v>0.4</v>
      </c>
      <c r="H9">
        <v>0.1</v>
      </c>
      <c r="I9">
        <f>G9/E9*100</f>
        <v>0.17509301816590064</v>
      </c>
      <c r="J9" t="s">
        <v>9</v>
      </c>
    </row>
    <row r="10" spans="1:14">
      <c r="A10">
        <v>9</v>
      </c>
      <c r="B10">
        <v>288</v>
      </c>
      <c r="C10">
        <v>228</v>
      </c>
      <c r="D10">
        <v>196</v>
      </c>
      <c r="E10">
        <v>240.66</v>
      </c>
      <c r="F10">
        <v>3.08</v>
      </c>
      <c r="G10">
        <v>0.35</v>
      </c>
      <c r="H10">
        <v>0.04</v>
      </c>
      <c r="I10">
        <f>G10/E10*100</f>
        <v>0.14543339150668994</v>
      </c>
      <c r="J10" t="s">
        <v>9</v>
      </c>
    </row>
    <row r="11" spans="1:14">
      <c r="A11">
        <v>10</v>
      </c>
      <c r="B11">
        <v>249</v>
      </c>
      <c r="C11">
        <v>217</v>
      </c>
      <c r="D11">
        <v>189</v>
      </c>
      <c r="E11">
        <v>231.81</v>
      </c>
      <c r="F11">
        <v>4.43</v>
      </c>
      <c r="G11">
        <v>5.4</v>
      </c>
      <c r="H11">
        <v>0.05</v>
      </c>
      <c r="I11">
        <f>G11/E11*100</f>
        <v>2.329493982140546</v>
      </c>
      <c r="J11" t="s">
        <v>10</v>
      </c>
    </row>
    <row r="12" spans="1:14">
      <c r="A12">
        <v>11</v>
      </c>
      <c r="B12">
        <v>306</v>
      </c>
      <c r="C12">
        <v>238</v>
      </c>
      <c r="D12">
        <v>208</v>
      </c>
      <c r="E12">
        <v>291.23</v>
      </c>
      <c r="F12">
        <v>3.7</v>
      </c>
      <c r="G12">
        <v>0.32</v>
      </c>
      <c r="H12">
        <v>0.04</v>
      </c>
      <c r="I12">
        <f>G12/E12*100</f>
        <v>0.10987878995982556</v>
      </c>
      <c r="J12" t="s">
        <v>9</v>
      </c>
    </row>
    <row r="13" spans="1:14">
      <c r="A13">
        <v>12</v>
      </c>
      <c r="B13">
        <v>301</v>
      </c>
      <c r="C13">
        <v>233</v>
      </c>
      <c r="D13">
        <v>204</v>
      </c>
      <c r="E13">
        <v>292.5</v>
      </c>
      <c r="F13">
        <v>2.77</v>
      </c>
      <c r="G13">
        <v>0.37</v>
      </c>
      <c r="H13">
        <v>0.1</v>
      </c>
      <c r="I13">
        <f>G13/E13*100</f>
        <v>0.12649572649572649</v>
      </c>
      <c r="J13" t="s">
        <v>9</v>
      </c>
    </row>
    <row r="14" spans="1:14">
      <c r="A14">
        <v>13</v>
      </c>
      <c r="B14">
        <v>282</v>
      </c>
      <c r="C14">
        <v>233</v>
      </c>
      <c r="D14">
        <v>203</v>
      </c>
      <c r="E14">
        <v>284.85000000000002</v>
      </c>
      <c r="F14">
        <v>2.33</v>
      </c>
      <c r="G14">
        <v>0.28000000000000003</v>
      </c>
      <c r="H14">
        <v>0.09</v>
      </c>
      <c r="I14">
        <f>G14/E14*100</f>
        <v>9.8297349482183605E-2</v>
      </c>
      <c r="J14" t="s">
        <v>9</v>
      </c>
    </row>
    <row r="15" spans="1:14">
      <c r="A15">
        <v>14</v>
      </c>
      <c r="B15">
        <v>293</v>
      </c>
      <c r="C15">
        <v>235</v>
      </c>
      <c r="D15">
        <v>203</v>
      </c>
      <c r="E15">
        <v>241.2</v>
      </c>
      <c r="F15">
        <v>1.74</v>
      </c>
      <c r="G15">
        <v>0.4</v>
      </c>
      <c r="H15">
        <v>7.0000000000000007E-2</v>
      </c>
      <c r="I15">
        <f>G15/E15*100</f>
        <v>0.16583747927031511</v>
      </c>
      <c r="J15" t="s">
        <v>9</v>
      </c>
    </row>
    <row r="16" spans="1:14">
      <c r="A16">
        <v>15</v>
      </c>
      <c r="B16">
        <v>292</v>
      </c>
      <c r="C16">
        <v>224</v>
      </c>
      <c r="D16">
        <v>196</v>
      </c>
      <c r="E16">
        <v>251.62</v>
      </c>
      <c r="F16">
        <v>2.08</v>
      </c>
      <c r="G16">
        <v>0.25</v>
      </c>
      <c r="H16">
        <v>0.08</v>
      </c>
      <c r="I16">
        <f>G16/E16*100</f>
        <v>9.9356172005404975E-2</v>
      </c>
      <c r="J16" t="s">
        <v>9</v>
      </c>
    </row>
    <row r="17" spans="1:10">
      <c r="A17">
        <v>16</v>
      </c>
      <c r="B17">
        <v>254</v>
      </c>
      <c r="C17">
        <v>212</v>
      </c>
      <c r="D17">
        <v>183</v>
      </c>
      <c r="E17">
        <v>220.87</v>
      </c>
      <c r="F17">
        <v>2.2400000000000002</v>
      </c>
      <c r="G17">
        <v>3.25</v>
      </c>
      <c r="H17">
        <v>7.0000000000000007E-2</v>
      </c>
      <c r="I17">
        <f>G17/E17*100</f>
        <v>1.4714537963507945</v>
      </c>
      <c r="J17" t="s">
        <v>10</v>
      </c>
    </row>
    <row r="18" spans="1:10">
      <c r="A18">
        <v>17</v>
      </c>
      <c r="B18">
        <v>274</v>
      </c>
      <c r="C18">
        <v>215</v>
      </c>
      <c r="D18">
        <v>185</v>
      </c>
      <c r="E18">
        <v>204.65</v>
      </c>
      <c r="F18">
        <v>1.79</v>
      </c>
      <c r="G18">
        <v>0.25</v>
      </c>
      <c r="H18">
        <v>0.06</v>
      </c>
      <c r="I18">
        <f>G18/E18*100</f>
        <v>0.1221597849987784</v>
      </c>
      <c r="J18" t="s">
        <v>9</v>
      </c>
    </row>
    <row r="19" spans="1:10">
      <c r="A19">
        <v>18</v>
      </c>
      <c r="B19">
        <v>269</v>
      </c>
      <c r="C19">
        <v>209</v>
      </c>
      <c r="D19">
        <v>178</v>
      </c>
      <c r="E19">
        <v>203.43</v>
      </c>
      <c r="F19">
        <v>1.86</v>
      </c>
      <c r="G19">
        <v>0.27</v>
      </c>
      <c r="H19">
        <v>7.0000000000000007E-2</v>
      </c>
      <c r="I19">
        <f>G19/E19*100</f>
        <v>0.13272378705205723</v>
      </c>
      <c r="J19" t="s">
        <v>9</v>
      </c>
    </row>
    <row r="20" spans="1:10">
      <c r="A20">
        <v>19</v>
      </c>
      <c r="B20">
        <v>283</v>
      </c>
      <c r="C20">
        <v>215</v>
      </c>
      <c r="D20">
        <v>184</v>
      </c>
      <c r="E20">
        <v>219.15</v>
      </c>
      <c r="F20">
        <v>2.52</v>
      </c>
      <c r="G20">
        <v>0.22</v>
      </c>
      <c r="H20">
        <v>0.05</v>
      </c>
      <c r="I20">
        <f>G20/E20*100</f>
        <v>0.10038786219484372</v>
      </c>
      <c r="J20" t="s">
        <v>9</v>
      </c>
    </row>
    <row r="21" spans="1:10">
      <c r="A21">
        <v>20</v>
      </c>
      <c r="B21">
        <v>264</v>
      </c>
      <c r="C21">
        <v>202</v>
      </c>
      <c r="D21">
        <v>173</v>
      </c>
      <c r="E21">
        <v>188.13</v>
      </c>
      <c r="F21">
        <v>2</v>
      </c>
      <c r="G21">
        <v>0.11</v>
      </c>
      <c r="I21">
        <f>G21/E21*100</f>
        <v>5.8470206771913044E-2</v>
      </c>
      <c r="J21" t="s">
        <v>9</v>
      </c>
    </row>
    <row r="22" spans="1:10">
      <c r="A22">
        <v>21</v>
      </c>
      <c r="B22">
        <v>221</v>
      </c>
      <c r="C22">
        <v>192</v>
      </c>
      <c r="D22">
        <v>166</v>
      </c>
      <c r="E22">
        <v>165.7</v>
      </c>
      <c r="F22">
        <v>1.1200000000000001</v>
      </c>
      <c r="G22">
        <v>2.83</v>
      </c>
      <c r="I22">
        <f>G22/E22*100</f>
        <v>1.7079058539529273</v>
      </c>
      <c r="J22" t="s">
        <v>10</v>
      </c>
    </row>
    <row r="23" spans="1:10">
      <c r="A23">
        <v>22</v>
      </c>
      <c r="B23">
        <v>209</v>
      </c>
      <c r="C23">
        <v>183</v>
      </c>
      <c r="D23">
        <v>161</v>
      </c>
      <c r="E23">
        <v>140.32</v>
      </c>
      <c r="F23">
        <v>1.39</v>
      </c>
      <c r="G23">
        <v>1.84</v>
      </c>
      <c r="I23">
        <f>G23/E23*100</f>
        <v>1.3112884834663627</v>
      </c>
      <c r="J23" t="s">
        <v>10</v>
      </c>
    </row>
    <row r="24" spans="1:10">
      <c r="A24">
        <v>23</v>
      </c>
      <c r="B24">
        <v>233</v>
      </c>
      <c r="C24">
        <v>199</v>
      </c>
      <c r="D24">
        <v>174</v>
      </c>
      <c r="E24">
        <v>145.53</v>
      </c>
      <c r="F24">
        <v>1.61</v>
      </c>
      <c r="G24">
        <v>3.2</v>
      </c>
      <c r="I24">
        <f>G24/E24*100</f>
        <v>2.1988593417164846</v>
      </c>
      <c r="J24" t="s">
        <v>10</v>
      </c>
    </row>
    <row r="25" spans="1:10">
      <c r="A25">
        <v>24</v>
      </c>
      <c r="B25">
        <v>240</v>
      </c>
      <c r="C25">
        <v>202</v>
      </c>
      <c r="D25">
        <v>177</v>
      </c>
      <c r="E25">
        <v>178.09</v>
      </c>
      <c r="F25">
        <v>2.46</v>
      </c>
      <c r="G25">
        <v>6</v>
      </c>
      <c r="I25">
        <f>G25/E25*100</f>
        <v>3.3690830478971305</v>
      </c>
      <c r="J25" t="s">
        <v>10</v>
      </c>
    </row>
    <row r="26" spans="1:10">
      <c r="A26">
        <v>25</v>
      </c>
      <c r="B26">
        <v>209</v>
      </c>
      <c r="C26">
        <v>185</v>
      </c>
      <c r="D26">
        <v>160</v>
      </c>
      <c r="E26">
        <v>124.21</v>
      </c>
      <c r="F26">
        <v>1.4</v>
      </c>
      <c r="G26">
        <v>2.5299999999999998</v>
      </c>
      <c r="I26">
        <f>G26/E26*100</f>
        <v>2.036873037597617</v>
      </c>
      <c r="J26" t="s">
        <v>10</v>
      </c>
    </row>
    <row r="27" spans="1:10">
      <c r="A27">
        <v>26</v>
      </c>
      <c r="B27">
        <v>207</v>
      </c>
      <c r="C27">
        <v>183</v>
      </c>
      <c r="D27">
        <v>160</v>
      </c>
      <c r="E27">
        <v>124.1</v>
      </c>
      <c r="F27">
        <v>1.54</v>
      </c>
      <c r="G27">
        <v>3.16</v>
      </c>
      <c r="I27">
        <f>G27/E27*100</f>
        <v>2.5463336019339247</v>
      </c>
      <c r="J27" t="s">
        <v>10</v>
      </c>
    </row>
    <row r="28" spans="1:10">
      <c r="A28">
        <v>27</v>
      </c>
      <c r="B28">
        <v>205</v>
      </c>
      <c r="C28">
        <v>178</v>
      </c>
      <c r="D28">
        <v>154</v>
      </c>
      <c r="E28">
        <v>121.73</v>
      </c>
      <c r="F28">
        <v>1.57</v>
      </c>
      <c r="G28">
        <v>2.69</v>
      </c>
      <c r="I28">
        <f>G28/E28*100</f>
        <v>2.2098085927873159</v>
      </c>
      <c r="J28" t="s">
        <v>10</v>
      </c>
    </row>
    <row r="29" spans="1:10">
      <c r="A29">
        <v>28</v>
      </c>
      <c r="B29">
        <v>203</v>
      </c>
      <c r="C29">
        <v>174</v>
      </c>
      <c r="D29">
        <v>151</v>
      </c>
      <c r="E29">
        <v>109.51</v>
      </c>
      <c r="F29">
        <v>1.1100000000000001</v>
      </c>
      <c r="G29">
        <v>0.88</v>
      </c>
      <c r="I29">
        <f>G29/E29*100</f>
        <v>0.80357958177335409</v>
      </c>
      <c r="J29" t="s">
        <v>10</v>
      </c>
    </row>
    <row r="30" spans="1:10">
      <c r="A30">
        <v>29</v>
      </c>
      <c r="B30">
        <v>183</v>
      </c>
      <c r="C30">
        <v>159</v>
      </c>
      <c r="D30">
        <v>137</v>
      </c>
      <c r="E30">
        <v>84.51</v>
      </c>
      <c r="F30">
        <v>0.69</v>
      </c>
      <c r="G30">
        <v>1.91</v>
      </c>
      <c r="I30">
        <f>G30/E30*100</f>
        <v>2.2600875636019402</v>
      </c>
      <c r="J30" t="s">
        <v>10</v>
      </c>
    </row>
    <row r="31" spans="1:10">
      <c r="A31">
        <v>30</v>
      </c>
      <c r="B31">
        <v>195</v>
      </c>
      <c r="C31">
        <v>164</v>
      </c>
      <c r="D31">
        <v>143</v>
      </c>
      <c r="E31">
        <v>101.92</v>
      </c>
      <c r="F31">
        <v>1.01</v>
      </c>
      <c r="G31">
        <v>0.93</v>
      </c>
      <c r="I31">
        <f>G31/E31*100</f>
        <v>0.91248037676609117</v>
      </c>
      <c r="J31" t="s">
        <v>10</v>
      </c>
    </row>
    <row r="32" spans="1:10">
      <c r="A32">
        <v>31</v>
      </c>
      <c r="B32">
        <v>182</v>
      </c>
      <c r="C32">
        <v>156</v>
      </c>
      <c r="D32">
        <v>134</v>
      </c>
      <c r="E32">
        <v>84.43</v>
      </c>
      <c r="F32">
        <v>0.7</v>
      </c>
      <c r="G32">
        <v>0.88</v>
      </c>
      <c r="I32">
        <f>G32/E32*100</f>
        <v>1.0422835485017172</v>
      </c>
      <c r="J32" t="s">
        <v>10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73B60-46BD-478C-AF2D-B0A1AB64D337}">
  <dimension ref="A1:N69"/>
  <sheetViews>
    <sheetView tabSelected="1" zoomScale="58" zoomScaleNormal="45" workbookViewId="0">
      <selection activeCell="T43" sqref="T43"/>
    </sheetView>
  </sheetViews>
  <sheetFormatPr defaultRowHeight="18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8</v>
      </c>
      <c r="L1" t="s">
        <v>14</v>
      </c>
      <c r="M1" t="s">
        <v>15</v>
      </c>
      <c r="N1" t="s">
        <v>16</v>
      </c>
    </row>
    <row r="2" spans="1:14">
      <c r="A2">
        <v>1</v>
      </c>
      <c r="B2">
        <v>342</v>
      </c>
      <c r="C2">
        <v>253</v>
      </c>
      <c r="D2">
        <v>219</v>
      </c>
      <c r="E2">
        <v>318.83</v>
      </c>
      <c r="F2">
        <v>2.77</v>
      </c>
      <c r="G2">
        <v>0.42</v>
      </c>
      <c r="H2">
        <v>7.0000000000000007E-2</v>
      </c>
      <c r="I2">
        <f>G2/E2*100</f>
        <v>0.13173164382272684</v>
      </c>
      <c r="J2" t="s">
        <v>9</v>
      </c>
      <c r="K2" t="s">
        <v>12</v>
      </c>
      <c r="L2">
        <f>AVERAGE(I2:I10,I12:I16,I18:I21)</f>
        <v>0.11939451763098911</v>
      </c>
      <c r="M2">
        <f>_xlfn.STDEV.P(I2:I10,I12:I16,I18:I21)</f>
        <v>3.7570639809779018E-2</v>
      </c>
      <c r="N2">
        <f>M2/SQRT(COUNT(I2:I10,I12:I16,I18:I21))</f>
        <v>8.8554847276706688E-3</v>
      </c>
    </row>
    <row r="3" spans="1:14">
      <c r="A3">
        <v>2</v>
      </c>
      <c r="B3">
        <v>319</v>
      </c>
      <c r="C3">
        <v>250</v>
      </c>
      <c r="D3">
        <v>216</v>
      </c>
      <c r="E3">
        <v>313.63</v>
      </c>
      <c r="F3">
        <v>3.43</v>
      </c>
      <c r="G3">
        <v>0.27</v>
      </c>
      <c r="H3">
        <v>0.06</v>
      </c>
      <c r="I3">
        <f>G3/E3*100</f>
        <v>8.6088703249051435E-2</v>
      </c>
      <c r="J3" t="s">
        <v>9</v>
      </c>
      <c r="K3" t="s">
        <v>13</v>
      </c>
      <c r="L3">
        <f>AVERAGE(I11,I17,I22:I32)</f>
        <v>1.8615023698835544</v>
      </c>
      <c r="M3">
        <f>_xlfn.STDEV.P(I11,I17,I22:I32)</f>
        <v>0.7100915104578035</v>
      </c>
      <c r="N3">
        <f>M3/SQRT(COUNT(I11,I17,I22:I32))</f>
        <v>0.19694395009440649</v>
      </c>
    </row>
    <row r="4" spans="1:14">
      <c r="A4">
        <v>3</v>
      </c>
      <c r="B4">
        <v>320</v>
      </c>
      <c r="C4">
        <v>252</v>
      </c>
      <c r="D4">
        <v>217</v>
      </c>
      <c r="E4">
        <v>333.93</v>
      </c>
      <c r="F4">
        <v>3.97</v>
      </c>
      <c r="G4">
        <v>0.28000000000000003</v>
      </c>
      <c r="H4">
        <v>7.0000000000000007E-2</v>
      </c>
      <c r="I4">
        <f>G4/E4*100</f>
        <v>8.3849908663492359E-2</v>
      </c>
      <c r="J4" t="s">
        <v>9</v>
      </c>
    </row>
    <row r="5" spans="1:14">
      <c r="A5">
        <v>4</v>
      </c>
      <c r="B5">
        <v>298</v>
      </c>
      <c r="C5">
        <v>236</v>
      </c>
      <c r="D5">
        <v>206</v>
      </c>
      <c r="E5">
        <v>292.54000000000002</v>
      </c>
      <c r="F5">
        <v>3.45</v>
      </c>
      <c r="G5">
        <v>0.54</v>
      </c>
      <c r="H5">
        <v>0.09</v>
      </c>
      <c r="I5">
        <f>G5/E5*100</f>
        <v>0.18459014151910849</v>
      </c>
      <c r="J5" t="s">
        <v>9</v>
      </c>
    </row>
    <row r="6" spans="1:14">
      <c r="A6">
        <v>5</v>
      </c>
      <c r="B6">
        <v>287</v>
      </c>
      <c r="C6">
        <v>233</v>
      </c>
      <c r="D6">
        <v>199</v>
      </c>
      <c r="E6">
        <v>305.64</v>
      </c>
      <c r="F6">
        <v>3.51</v>
      </c>
      <c r="G6">
        <v>0.14000000000000001</v>
      </c>
      <c r="H6">
        <v>0.04</v>
      </c>
      <c r="I6">
        <f>G6/E6*100</f>
        <v>4.5805522837324961E-2</v>
      </c>
      <c r="J6" t="s">
        <v>9</v>
      </c>
    </row>
    <row r="7" spans="1:14">
      <c r="A7">
        <v>6</v>
      </c>
      <c r="B7">
        <v>308</v>
      </c>
      <c r="C7">
        <v>240</v>
      </c>
      <c r="D7">
        <v>206</v>
      </c>
      <c r="E7">
        <v>322.22000000000003</v>
      </c>
      <c r="F7">
        <v>2.93</v>
      </c>
      <c r="G7">
        <v>0.53</v>
      </c>
      <c r="H7">
        <v>0.12</v>
      </c>
      <c r="I7">
        <f>G7/E7*100</f>
        <v>0.16448389299236546</v>
      </c>
      <c r="J7" t="s">
        <v>9</v>
      </c>
    </row>
    <row r="8" spans="1:14">
      <c r="A8">
        <v>7</v>
      </c>
      <c r="B8">
        <v>297</v>
      </c>
      <c r="C8">
        <v>227</v>
      </c>
      <c r="D8">
        <v>196</v>
      </c>
      <c r="E8">
        <v>253.34</v>
      </c>
      <c r="F8">
        <v>2.86</v>
      </c>
      <c r="G8">
        <v>0.3</v>
      </c>
      <c r="H8">
        <v>0.08</v>
      </c>
      <c r="I8">
        <f>G8/E8*100</f>
        <v>0.11841793637009553</v>
      </c>
      <c r="J8" t="s">
        <v>9</v>
      </c>
    </row>
    <row r="9" spans="1:14">
      <c r="A9">
        <v>8</v>
      </c>
      <c r="B9">
        <v>299</v>
      </c>
      <c r="C9">
        <v>223</v>
      </c>
      <c r="D9">
        <v>189</v>
      </c>
      <c r="E9">
        <v>228.45</v>
      </c>
      <c r="F9">
        <v>3.21</v>
      </c>
      <c r="G9">
        <v>0.4</v>
      </c>
      <c r="H9">
        <v>0.1</v>
      </c>
      <c r="I9">
        <f>G9/E9*100</f>
        <v>0.17509301816590064</v>
      </c>
      <c r="J9" t="s">
        <v>9</v>
      </c>
    </row>
    <row r="10" spans="1:14">
      <c r="A10">
        <v>9</v>
      </c>
      <c r="B10">
        <v>288</v>
      </c>
      <c r="C10">
        <v>228</v>
      </c>
      <c r="D10">
        <v>196</v>
      </c>
      <c r="E10">
        <v>240.66</v>
      </c>
      <c r="F10">
        <v>3.08</v>
      </c>
      <c r="G10">
        <v>0.35</v>
      </c>
      <c r="H10">
        <v>0.04</v>
      </c>
      <c r="I10">
        <f>G10/E10*100</f>
        <v>0.14543339150668994</v>
      </c>
      <c r="J10" t="s">
        <v>9</v>
      </c>
    </row>
    <row r="11" spans="1:14">
      <c r="A11">
        <v>10</v>
      </c>
      <c r="B11">
        <v>249</v>
      </c>
      <c r="C11">
        <v>217</v>
      </c>
      <c r="D11">
        <v>189</v>
      </c>
      <c r="E11">
        <v>231.81</v>
      </c>
      <c r="F11">
        <v>4.43</v>
      </c>
      <c r="G11">
        <v>5.4</v>
      </c>
      <c r="H11">
        <v>0.05</v>
      </c>
      <c r="I11">
        <f>G11/E11*100</f>
        <v>2.329493982140546</v>
      </c>
      <c r="J11" t="s">
        <v>10</v>
      </c>
    </row>
    <row r="12" spans="1:14">
      <c r="A12">
        <v>11</v>
      </c>
      <c r="B12">
        <v>306</v>
      </c>
      <c r="C12">
        <v>238</v>
      </c>
      <c r="D12">
        <v>208</v>
      </c>
      <c r="E12">
        <v>291.23</v>
      </c>
      <c r="F12">
        <v>3.7</v>
      </c>
      <c r="G12">
        <v>0.32</v>
      </c>
      <c r="H12">
        <v>0.04</v>
      </c>
      <c r="I12">
        <f>G12/E12*100</f>
        <v>0.10987878995982556</v>
      </c>
      <c r="J12" t="s">
        <v>9</v>
      </c>
    </row>
    <row r="13" spans="1:14">
      <c r="A13">
        <v>12</v>
      </c>
      <c r="B13">
        <v>301</v>
      </c>
      <c r="C13">
        <v>233</v>
      </c>
      <c r="D13">
        <v>204</v>
      </c>
      <c r="E13">
        <v>292.5</v>
      </c>
      <c r="F13">
        <v>2.77</v>
      </c>
      <c r="G13">
        <v>0.37</v>
      </c>
      <c r="H13">
        <v>0.1</v>
      </c>
      <c r="I13">
        <f>G13/E13*100</f>
        <v>0.12649572649572649</v>
      </c>
      <c r="J13" t="s">
        <v>9</v>
      </c>
    </row>
    <row r="14" spans="1:14">
      <c r="A14">
        <v>13</v>
      </c>
      <c r="B14">
        <v>282</v>
      </c>
      <c r="C14">
        <v>233</v>
      </c>
      <c r="D14">
        <v>203</v>
      </c>
      <c r="E14">
        <v>284.85000000000002</v>
      </c>
      <c r="F14">
        <v>2.33</v>
      </c>
      <c r="G14">
        <v>0.28000000000000003</v>
      </c>
      <c r="H14">
        <v>0.09</v>
      </c>
      <c r="I14">
        <f>G14/E14*100</f>
        <v>9.8297349482183605E-2</v>
      </c>
      <c r="J14" t="s">
        <v>9</v>
      </c>
    </row>
    <row r="15" spans="1:14">
      <c r="A15">
        <v>14</v>
      </c>
      <c r="B15">
        <v>293</v>
      </c>
      <c r="C15">
        <v>235</v>
      </c>
      <c r="D15">
        <v>203</v>
      </c>
      <c r="E15">
        <v>241.2</v>
      </c>
      <c r="F15">
        <v>1.74</v>
      </c>
      <c r="G15">
        <v>0.4</v>
      </c>
      <c r="H15">
        <v>7.0000000000000007E-2</v>
      </c>
      <c r="I15">
        <f>G15/E15*100</f>
        <v>0.16583747927031511</v>
      </c>
      <c r="J15" t="s">
        <v>9</v>
      </c>
    </row>
    <row r="16" spans="1:14">
      <c r="A16">
        <v>15</v>
      </c>
      <c r="B16">
        <v>292</v>
      </c>
      <c r="C16">
        <v>224</v>
      </c>
      <c r="D16">
        <v>196</v>
      </c>
      <c r="E16">
        <v>251.62</v>
      </c>
      <c r="F16">
        <v>2.08</v>
      </c>
      <c r="G16">
        <v>0.25</v>
      </c>
      <c r="H16">
        <v>0.08</v>
      </c>
      <c r="I16">
        <f>G16/E16*100</f>
        <v>9.9356172005404975E-2</v>
      </c>
      <c r="J16" t="s">
        <v>9</v>
      </c>
    </row>
    <row r="17" spans="1:10">
      <c r="A17">
        <v>16</v>
      </c>
      <c r="B17">
        <v>254</v>
      </c>
      <c r="C17">
        <v>212</v>
      </c>
      <c r="D17">
        <v>183</v>
      </c>
      <c r="E17">
        <v>220.87</v>
      </c>
      <c r="F17">
        <v>2.2400000000000002</v>
      </c>
      <c r="G17">
        <v>3.25</v>
      </c>
      <c r="H17">
        <v>7.0000000000000007E-2</v>
      </c>
      <c r="I17">
        <f>G17/E17*100</f>
        <v>1.4714537963507945</v>
      </c>
      <c r="J17" t="s">
        <v>10</v>
      </c>
    </row>
    <row r="18" spans="1:10">
      <c r="A18">
        <v>17</v>
      </c>
      <c r="B18">
        <v>274</v>
      </c>
      <c r="C18">
        <v>215</v>
      </c>
      <c r="D18">
        <v>185</v>
      </c>
      <c r="E18">
        <v>204.65</v>
      </c>
      <c r="F18">
        <v>1.79</v>
      </c>
      <c r="G18">
        <v>0.25</v>
      </c>
      <c r="H18">
        <v>0.06</v>
      </c>
      <c r="I18">
        <f>G18/E18*100</f>
        <v>0.1221597849987784</v>
      </c>
      <c r="J18" t="s">
        <v>9</v>
      </c>
    </row>
    <row r="19" spans="1:10">
      <c r="A19">
        <v>18</v>
      </c>
      <c r="B19">
        <v>269</v>
      </c>
      <c r="C19">
        <v>209</v>
      </c>
      <c r="D19">
        <v>178</v>
      </c>
      <c r="E19">
        <v>203.43</v>
      </c>
      <c r="F19">
        <v>1.86</v>
      </c>
      <c r="G19">
        <v>0.27</v>
      </c>
      <c r="H19">
        <v>7.0000000000000007E-2</v>
      </c>
      <c r="I19">
        <f>G19/E19*100</f>
        <v>0.13272378705205723</v>
      </c>
      <c r="J19" t="s">
        <v>9</v>
      </c>
    </row>
    <row r="20" spans="1:10">
      <c r="A20">
        <v>19</v>
      </c>
      <c r="B20">
        <v>283</v>
      </c>
      <c r="C20">
        <v>215</v>
      </c>
      <c r="D20">
        <v>184</v>
      </c>
      <c r="E20">
        <v>219.15</v>
      </c>
      <c r="F20">
        <v>2.52</v>
      </c>
      <c r="G20">
        <v>0.22</v>
      </c>
      <c r="H20">
        <v>0.05</v>
      </c>
      <c r="I20">
        <f>G20/E20*100</f>
        <v>0.10038786219484372</v>
      </c>
      <c r="J20" t="s">
        <v>9</v>
      </c>
    </row>
    <row r="21" spans="1:10">
      <c r="A21">
        <v>20</v>
      </c>
      <c r="B21">
        <v>264</v>
      </c>
      <c r="C21">
        <v>202</v>
      </c>
      <c r="D21">
        <v>173</v>
      </c>
      <c r="E21">
        <v>188.13</v>
      </c>
      <c r="F21">
        <v>2</v>
      </c>
      <c r="G21">
        <v>0.11</v>
      </c>
      <c r="I21">
        <f>G21/E21*100</f>
        <v>5.8470206771913044E-2</v>
      </c>
      <c r="J21" t="s">
        <v>9</v>
      </c>
    </row>
    <row r="22" spans="1:10">
      <c r="A22">
        <v>21</v>
      </c>
      <c r="B22">
        <v>221</v>
      </c>
      <c r="C22">
        <v>192</v>
      </c>
      <c r="D22">
        <v>166</v>
      </c>
      <c r="E22">
        <v>165.7</v>
      </c>
      <c r="F22">
        <v>1.1200000000000001</v>
      </c>
      <c r="G22">
        <v>2.83</v>
      </c>
      <c r="I22">
        <f>G22/E22*100</f>
        <v>1.7079058539529273</v>
      </c>
      <c r="J22" t="s">
        <v>10</v>
      </c>
    </row>
    <row r="23" spans="1:10">
      <c r="A23">
        <v>22</v>
      </c>
      <c r="B23">
        <v>209</v>
      </c>
      <c r="C23">
        <v>183</v>
      </c>
      <c r="D23">
        <v>161</v>
      </c>
      <c r="E23">
        <v>140.32</v>
      </c>
      <c r="F23">
        <v>1.39</v>
      </c>
      <c r="G23">
        <v>1.84</v>
      </c>
      <c r="I23">
        <f>G23/E23*100</f>
        <v>1.3112884834663627</v>
      </c>
      <c r="J23" t="s">
        <v>10</v>
      </c>
    </row>
    <row r="24" spans="1:10">
      <c r="A24">
        <v>23</v>
      </c>
      <c r="B24">
        <v>233</v>
      </c>
      <c r="C24">
        <v>199</v>
      </c>
      <c r="D24">
        <v>174</v>
      </c>
      <c r="E24">
        <v>145.53</v>
      </c>
      <c r="F24">
        <v>1.61</v>
      </c>
      <c r="G24">
        <v>3.2</v>
      </c>
      <c r="I24">
        <f>G24/E24*100</f>
        <v>2.1988593417164846</v>
      </c>
      <c r="J24" t="s">
        <v>10</v>
      </c>
    </row>
    <row r="25" spans="1:10">
      <c r="A25">
        <v>24</v>
      </c>
      <c r="B25">
        <v>240</v>
      </c>
      <c r="C25">
        <v>202</v>
      </c>
      <c r="D25">
        <v>177</v>
      </c>
      <c r="E25">
        <v>178.09</v>
      </c>
      <c r="F25">
        <v>2.46</v>
      </c>
      <c r="G25">
        <v>6</v>
      </c>
      <c r="I25">
        <f>G25/E25*100</f>
        <v>3.3690830478971305</v>
      </c>
      <c r="J25" t="s">
        <v>10</v>
      </c>
    </row>
    <row r="26" spans="1:10">
      <c r="A26">
        <v>25</v>
      </c>
      <c r="B26">
        <v>209</v>
      </c>
      <c r="C26">
        <v>185</v>
      </c>
      <c r="D26">
        <v>160</v>
      </c>
      <c r="E26">
        <v>124.21</v>
      </c>
      <c r="F26">
        <v>1.4</v>
      </c>
      <c r="G26">
        <v>2.5299999999999998</v>
      </c>
      <c r="I26">
        <f>G26/E26*100</f>
        <v>2.036873037597617</v>
      </c>
      <c r="J26" t="s">
        <v>10</v>
      </c>
    </row>
    <row r="27" spans="1:10">
      <c r="A27">
        <v>26</v>
      </c>
      <c r="B27">
        <v>207</v>
      </c>
      <c r="C27">
        <v>183</v>
      </c>
      <c r="D27">
        <v>160</v>
      </c>
      <c r="E27">
        <v>124.1</v>
      </c>
      <c r="F27">
        <v>1.54</v>
      </c>
      <c r="G27">
        <v>3.16</v>
      </c>
      <c r="I27">
        <f>G27/E27*100</f>
        <v>2.5463336019339247</v>
      </c>
      <c r="J27" t="s">
        <v>10</v>
      </c>
    </row>
    <row r="28" spans="1:10">
      <c r="A28">
        <v>27</v>
      </c>
      <c r="B28">
        <v>205</v>
      </c>
      <c r="C28">
        <v>178</v>
      </c>
      <c r="D28">
        <v>154</v>
      </c>
      <c r="E28">
        <v>121.73</v>
      </c>
      <c r="F28">
        <v>1.57</v>
      </c>
      <c r="G28">
        <v>2.69</v>
      </c>
      <c r="I28">
        <f>G28/E28*100</f>
        <v>2.2098085927873159</v>
      </c>
      <c r="J28" t="s">
        <v>10</v>
      </c>
    </row>
    <row r="29" spans="1:10">
      <c r="A29">
        <v>28</v>
      </c>
      <c r="B29">
        <v>203</v>
      </c>
      <c r="C29">
        <v>174</v>
      </c>
      <c r="D29">
        <v>151</v>
      </c>
      <c r="E29">
        <v>109.51</v>
      </c>
      <c r="F29">
        <v>1.1100000000000001</v>
      </c>
      <c r="G29">
        <v>0.88</v>
      </c>
      <c r="I29">
        <f>G29/E29*100</f>
        <v>0.80357958177335409</v>
      </c>
      <c r="J29" t="s">
        <v>10</v>
      </c>
    </row>
    <row r="30" spans="1:10">
      <c r="A30">
        <v>29</v>
      </c>
      <c r="B30">
        <v>183</v>
      </c>
      <c r="C30">
        <v>159</v>
      </c>
      <c r="D30">
        <v>137</v>
      </c>
      <c r="E30">
        <v>84.51</v>
      </c>
      <c r="F30">
        <v>0.69</v>
      </c>
      <c r="G30">
        <v>1.91</v>
      </c>
      <c r="I30">
        <f>G30/E30*100</f>
        <v>2.2600875636019402</v>
      </c>
      <c r="J30" t="s">
        <v>10</v>
      </c>
    </row>
    <row r="31" spans="1:10">
      <c r="A31">
        <v>30</v>
      </c>
      <c r="B31">
        <v>195</v>
      </c>
      <c r="C31">
        <v>164</v>
      </c>
      <c r="D31">
        <v>143</v>
      </c>
      <c r="E31">
        <v>101.92</v>
      </c>
      <c r="F31">
        <v>1.01</v>
      </c>
      <c r="G31">
        <v>0.93</v>
      </c>
      <c r="I31">
        <f>G31/E31*100</f>
        <v>0.91248037676609117</v>
      </c>
      <c r="J31" t="s">
        <v>10</v>
      </c>
    </row>
    <row r="32" spans="1:10">
      <c r="A32">
        <v>31</v>
      </c>
      <c r="B32">
        <v>182</v>
      </c>
      <c r="C32">
        <v>156</v>
      </c>
      <c r="D32">
        <v>134</v>
      </c>
      <c r="E32">
        <v>84.43</v>
      </c>
      <c r="F32">
        <v>0.7</v>
      </c>
      <c r="G32">
        <v>0.88</v>
      </c>
      <c r="I32">
        <f>G32/E32*100</f>
        <v>1.0422835485017172</v>
      </c>
      <c r="J32" t="s">
        <v>10</v>
      </c>
    </row>
    <row r="33" spans="1:1">
      <c r="A33">
        <v>32</v>
      </c>
    </row>
    <row r="34" spans="1:1">
      <c r="A34">
        <v>33</v>
      </c>
    </row>
    <row r="35" spans="1:1">
      <c r="A35">
        <v>34</v>
      </c>
    </row>
    <row r="36" spans="1:1">
      <c r="A36">
        <v>35</v>
      </c>
    </row>
    <row r="37" spans="1:1">
      <c r="A37">
        <v>36</v>
      </c>
    </row>
    <row r="38" spans="1:1">
      <c r="A38">
        <v>37</v>
      </c>
    </row>
    <row r="39" spans="1:1">
      <c r="A39">
        <v>38</v>
      </c>
    </row>
    <row r="40" spans="1:1">
      <c r="A40">
        <v>39</v>
      </c>
    </row>
    <row r="41" spans="1:1">
      <c r="A41">
        <v>40</v>
      </c>
    </row>
    <row r="42" spans="1:1">
      <c r="A42">
        <v>41</v>
      </c>
    </row>
    <row r="43" spans="1:1">
      <c r="A43">
        <v>42</v>
      </c>
    </row>
    <row r="44" spans="1:1">
      <c r="A44">
        <v>43</v>
      </c>
    </row>
    <row r="45" spans="1:1">
      <c r="A45">
        <v>44</v>
      </c>
    </row>
    <row r="46" spans="1:1">
      <c r="A46">
        <v>45</v>
      </c>
    </row>
    <row r="47" spans="1:1">
      <c r="A47">
        <v>46</v>
      </c>
    </row>
    <row r="48" spans="1:1">
      <c r="A48">
        <v>47</v>
      </c>
    </row>
    <row r="49" spans="1:1">
      <c r="A49">
        <v>48</v>
      </c>
    </row>
    <row r="50" spans="1:1">
      <c r="A50">
        <v>49</v>
      </c>
    </row>
    <row r="51" spans="1:1">
      <c r="A51">
        <v>50</v>
      </c>
    </row>
    <row r="52" spans="1:1">
      <c r="A52">
        <v>51</v>
      </c>
    </row>
    <row r="53" spans="1:1">
      <c r="A53">
        <v>52</v>
      </c>
    </row>
    <row r="54" spans="1:1">
      <c r="A54">
        <v>53</v>
      </c>
    </row>
    <row r="55" spans="1:1">
      <c r="A55">
        <v>54</v>
      </c>
    </row>
    <row r="56" spans="1:1">
      <c r="A56">
        <v>55</v>
      </c>
    </row>
    <row r="57" spans="1:1">
      <c r="A57">
        <v>56</v>
      </c>
    </row>
    <row r="58" spans="1:1">
      <c r="A58">
        <v>57</v>
      </c>
    </row>
    <row r="59" spans="1:1">
      <c r="A59">
        <v>58</v>
      </c>
    </row>
    <row r="60" spans="1:1">
      <c r="A60">
        <v>59</v>
      </c>
    </row>
    <row r="61" spans="1:1">
      <c r="A61">
        <v>60</v>
      </c>
    </row>
    <row r="62" spans="1:1">
      <c r="A62">
        <v>61</v>
      </c>
    </row>
    <row r="63" spans="1:1">
      <c r="A63">
        <v>62</v>
      </c>
    </row>
    <row r="64" spans="1:1">
      <c r="A64">
        <v>63</v>
      </c>
    </row>
    <row r="65" spans="1:1">
      <c r="A65">
        <v>64</v>
      </c>
    </row>
    <row r="66" spans="1:1">
      <c r="A66">
        <v>65</v>
      </c>
    </row>
    <row r="67" spans="1:1">
      <c r="A67">
        <v>66</v>
      </c>
    </row>
    <row r="68" spans="1:1">
      <c r="A68">
        <v>67</v>
      </c>
    </row>
    <row r="69" spans="1:1">
      <c r="A69">
        <v>68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体長ー体重比</vt:lpstr>
      <vt:lpstr>体長ー体長比</vt:lpstr>
      <vt:lpstr>Sheet1</vt:lpstr>
      <vt:lpstr>GSI</vt:lpstr>
      <vt:lpstr>GSI (2)</vt:lpstr>
      <vt:lpstr>GSI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天谷　貴史</dc:creator>
  <cp:lastModifiedBy>天谷　貴史</cp:lastModifiedBy>
  <dcterms:created xsi:type="dcterms:W3CDTF">2015-06-05T18:19:34Z</dcterms:created>
  <dcterms:modified xsi:type="dcterms:W3CDTF">2024-01-03T08:50:31Z</dcterms:modified>
</cp:coreProperties>
</file>