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241560\Downloads\"/>
    </mc:Choice>
  </mc:AlternateContent>
  <xr:revisionPtr revIDLastSave="0" documentId="13_ncr:1_{F24FD449-FE57-414B-81F6-49AC345EE80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riff - Common Claim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D8" i="3"/>
  <c r="D7" i="3"/>
  <c r="D6" i="3"/>
  <c r="D5" i="3"/>
  <c r="D4" i="3"/>
  <c r="D3" i="3" l="1"/>
  <c r="F3" i="3"/>
  <c r="D14" i="3"/>
  <c r="D13" i="3"/>
  <c r="D12" i="3"/>
  <c r="D11" i="3"/>
  <c r="D10" i="3"/>
  <c r="D9" i="3"/>
  <c r="F8" i="3" l="1"/>
  <c r="F7" i="3"/>
  <c r="G7" i="3" s="1"/>
  <c r="F14" i="3"/>
  <c r="G14" i="3" s="1"/>
  <c r="F6" i="3"/>
  <c r="F5" i="3"/>
  <c r="F13" i="3"/>
  <c r="G13" i="3" s="1"/>
  <c r="H13" i="3" s="1"/>
  <c r="F4" i="3"/>
  <c r="F11" i="3"/>
  <c r="F10" i="3"/>
  <c r="F9" i="3"/>
  <c r="G3" i="3"/>
  <c r="H3" i="3" s="1"/>
  <c r="G12" i="3"/>
  <c r="G5" i="3" l="1"/>
  <c r="H5" i="3" s="1"/>
  <c r="G4" i="3"/>
  <c r="H4" i="3" s="1"/>
  <c r="G6" i="3"/>
  <c r="H6" i="3" s="1"/>
  <c r="H7" i="3"/>
  <c r="J10" i="3" s="1"/>
  <c r="H12" i="3"/>
  <c r="H14" i="3"/>
  <c r="G9" i="3"/>
  <c r="H9" i="3" s="1"/>
  <c r="G11" i="3" l="1"/>
  <c r="H11" i="3" s="1"/>
  <c r="G8" i="3"/>
  <c r="H8" i="3" s="1"/>
  <c r="G10" i="3" l="1"/>
  <c r="H10" i="3" s="1"/>
  <c r="J6" i="3" s="1"/>
</calcChain>
</file>

<file path=xl/sharedStrings.xml><?xml version="1.0" encoding="utf-8"?>
<sst xmlns="http://schemas.openxmlformats.org/spreadsheetml/2006/main" count="22" uniqueCount="22">
  <si>
    <t>E(N)</t>
  </si>
  <si>
    <t>Risk Factors</t>
  </si>
  <si>
    <t>E(Y)</t>
  </si>
  <si>
    <t>Pure Premium</t>
  </si>
  <si>
    <t>Tariff</t>
  </si>
  <si>
    <t>Standard Insured</t>
  </si>
  <si>
    <t>Zone C</t>
  </si>
  <si>
    <t>Zone D</t>
  </si>
  <si>
    <t>Zone E</t>
  </si>
  <si>
    <t>Brand 12</t>
  </si>
  <si>
    <t>Brand 3</t>
  </si>
  <si>
    <t>Power 4</t>
  </si>
  <si>
    <t>beta_Y</t>
  </si>
  <si>
    <t>beta_N</t>
  </si>
  <si>
    <t>Examples of Premiums</t>
  </si>
  <si>
    <t>Highest Risk</t>
  </si>
  <si>
    <t>Lowest Risk</t>
  </si>
  <si>
    <t>Age 18-24</t>
  </si>
  <si>
    <t>Age 24-34</t>
  </si>
  <si>
    <t>Age 34-44</t>
  </si>
  <si>
    <t>Age 64-100</t>
  </si>
  <si>
    <t>Fuel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</si>
</sst>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-* #,##0.00\ [$€-816]_-;\-* #,##0.00\ [$€-816]_-;_-* &quot;-&quot;??\ [$€-816]_-;_-@_-"/>
    <numFmt numFmtId="166" formatCode="0.00000"/>
    <numFmt numFmtId="167" formatCode="#,##0.00\ &quot;€&quot;"/>
    <numFmt numFmtId="170" formatCode="0.0000"/>
    <numFmt numFmtId="171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7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166" fontId="5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70" fontId="7" fillId="0" borderId="0" xfId="1" applyNumberFormat="1" applyFont="1" applyAlignment="1">
      <alignment horizontal="center"/>
    </xf>
    <xf numFmtId="170" fontId="7" fillId="0" borderId="1" xfId="1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vertical="center"/>
    </xf>
    <xf numFmtId="0" fontId="0" fillId="0" borderId="2" xfId="0" applyBorder="1"/>
    <xf numFmtId="171" fontId="0" fillId="0" borderId="2" xfId="0" applyNumberForma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170" fontId="7" fillId="0" borderId="2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7" fontId="10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7"/>
  <sheetViews>
    <sheetView tabSelected="1" workbookViewId="0"/>
  </sheetViews>
  <sheetFormatPr defaultColWidth="8.85546875" defaultRowHeight="15" x14ac:dyDescent="0.25"/>
  <cols>
    <col min="2" max="2" width="16.140625" bestFit="1" customWidth="1"/>
    <col min="3" max="3" width="12.85546875" bestFit="1" customWidth="1"/>
    <col min="4" max="4" width="12.7109375" customWidth="1"/>
    <col min="5" max="5" width="8.7109375" bestFit="1" customWidth="1"/>
    <col min="6" max="6" width="13.7109375" customWidth="1"/>
    <col min="7" max="7" width="17.140625" bestFit="1" customWidth="1"/>
    <col min="8" max="8" width="12.85546875" bestFit="1" customWidth="1"/>
    <col min="10" max="13" width="17.42578125" customWidth="1"/>
  </cols>
  <sheetData>
    <row r="2" spans="2:13" ht="18.75" x14ac:dyDescent="0.3">
      <c r="B2" s="2" t="s">
        <v>1</v>
      </c>
      <c r="C2" s="2" t="s">
        <v>13</v>
      </c>
      <c r="D2" s="2" t="s">
        <v>0</v>
      </c>
      <c r="E2" s="2" t="s">
        <v>12</v>
      </c>
      <c r="F2" s="2" t="s">
        <v>2</v>
      </c>
      <c r="G2" s="2" t="s">
        <v>3</v>
      </c>
      <c r="H2" s="2" t="s">
        <v>4</v>
      </c>
      <c r="J2" s="32" t="s">
        <v>14</v>
      </c>
      <c r="K2" s="32"/>
      <c r="L2" s="32"/>
      <c r="M2" s="32"/>
    </row>
    <row r="3" spans="2:13" ht="18.75" x14ac:dyDescent="0.3">
      <c r="B3" s="3" t="s">
        <v>5</v>
      </c>
      <c r="C3" s="28">
        <v>-2.68852919197096</v>
      </c>
      <c r="D3" s="5">
        <f>EXP(C3)</f>
        <v>6.7980852661030558E-2</v>
      </c>
      <c r="E3" s="28">
        <v>7.0829803835396996</v>
      </c>
      <c r="F3" s="13">
        <f>EXP(E3)</f>
        <v>1191.5144017486125</v>
      </c>
      <c r="G3" s="17">
        <f>D3*F3</f>
        <v>81.000164988768404</v>
      </c>
      <c r="H3" s="6">
        <f>G3</f>
        <v>81.000164988768404</v>
      </c>
      <c r="J3" s="7"/>
      <c r="K3" s="7"/>
      <c r="L3" s="7"/>
      <c r="M3" s="7"/>
    </row>
    <row r="4" spans="2:13" x14ac:dyDescent="0.25">
      <c r="B4" s="20" t="s">
        <v>17</v>
      </c>
      <c r="C4" s="29">
        <v>0.82970075926071396</v>
      </c>
      <c r="D4" s="8">
        <f>EXP($C$3+C4)</f>
        <v>0.15585511820716488</v>
      </c>
      <c r="E4" s="29"/>
      <c r="F4" s="11">
        <f>F3</f>
        <v>1191.5144017486125</v>
      </c>
      <c r="G4" s="18">
        <f t="shared" ref="G4:G14" si="0">D4*F4</f>
        <v>185.70361793006936</v>
      </c>
      <c r="H4" s="15">
        <f>G4/$G$3</f>
        <v>2.292632588536323</v>
      </c>
      <c r="J4" s="34" t="s">
        <v>15</v>
      </c>
      <c r="K4" s="34"/>
      <c r="L4" s="34"/>
      <c r="M4" s="34"/>
    </row>
    <row r="5" spans="2:13" x14ac:dyDescent="0.25">
      <c r="B5" s="20" t="s">
        <v>18</v>
      </c>
      <c r="C5" s="29">
        <v>0.19627881865410601</v>
      </c>
      <c r="D5" s="8">
        <f>EXP($C$3+C5)</f>
        <v>8.2723597976801413E-2</v>
      </c>
      <c r="E5" s="29"/>
      <c r="F5" s="11">
        <f>F3</f>
        <v>1191.5144017486125</v>
      </c>
      <c r="G5" s="18">
        <f t="shared" si="0"/>
        <v>98.566358353821272</v>
      </c>
      <c r="H5" s="15">
        <f t="shared" ref="H5:H14" si="1">G5/$G$3</f>
        <v>1.2168661430194447</v>
      </c>
      <c r="J5" s="7"/>
      <c r="K5" s="7"/>
      <c r="L5" s="14"/>
      <c r="M5" s="14"/>
    </row>
    <row r="6" spans="2:13" ht="15.75" x14ac:dyDescent="0.25">
      <c r="B6" s="20" t="s">
        <v>19</v>
      </c>
      <c r="C6" s="29">
        <v>4.2046631416899898E-2</v>
      </c>
      <c r="D6" s="8">
        <f>EXP($C$3+C6)</f>
        <v>7.0900161998885713E-2</v>
      </c>
      <c r="E6" s="29"/>
      <c r="F6" s="11">
        <f>F3</f>
        <v>1191.5144017486125</v>
      </c>
      <c r="G6" s="18">
        <f t="shared" si="0"/>
        <v>84.478564107982024</v>
      </c>
      <c r="H6" s="15">
        <f t="shared" si="1"/>
        <v>1.0429431115318832</v>
      </c>
      <c r="J6" s="33">
        <f>(((H3*H4)*H10)*H11)*H14</f>
        <v>465.01995475765716</v>
      </c>
      <c r="K6" s="33"/>
      <c r="L6" s="33"/>
      <c r="M6" s="33"/>
    </row>
    <row r="7" spans="2:13" x14ac:dyDescent="0.25">
      <c r="B7" s="3" t="s">
        <v>20</v>
      </c>
      <c r="C7" s="28">
        <v>-8.8682717068202299E-2</v>
      </c>
      <c r="D7" s="9">
        <f>EXP($C$3+C7)</f>
        <v>6.22117177299066E-2</v>
      </c>
      <c r="E7" s="28"/>
      <c r="F7" s="12">
        <f>F3</f>
        <v>1191.5144017486125</v>
      </c>
      <c r="G7" s="19">
        <f>D7*F7</f>
        <v>74.126157632703212</v>
      </c>
      <c r="H7" s="16">
        <f>G7/$G$3</f>
        <v>0.91513588451309513</v>
      </c>
      <c r="J7" s="7"/>
      <c r="K7" s="7"/>
      <c r="L7" s="7"/>
      <c r="M7" s="7"/>
    </row>
    <row r="8" spans="2:13" x14ac:dyDescent="0.25">
      <c r="B8" t="s">
        <v>6</v>
      </c>
      <c r="C8" s="29">
        <v>0.16401632782539799</v>
      </c>
      <c r="D8" s="8">
        <f>EXP($C$3+C8)</f>
        <v>8.0097321561839879E-2</v>
      </c>
      <c r="E8" s="29"/>
      <c r="F8" s="11">
        <f>F3</f>
        <v>1191.5144017486125</v>
      </c>
      <c r="G8" s="18">
        <f t="shared" si="0"/>
        <v>95.437112182421885</v>
      </c>
      <c r="H8" s="15">
        <f t="shared" si="1"/>
        <v>1.1782335529273962</v>
      </c>
      <c r="J8" s="34" t="s">
        <v>16</v>
      </c>
      <c r="K8" s="34"/>
      <c r="L8" s="34"/>
      <c r="M8" s="34"/>
    </row>
    <row r="9" spans="2:13" x14ac:dyDescent="0.25">
      <c r="B9" t="s">
        <v>7</v>
      </c>
      <c r="C9" s="29">
        <v>0.40378548310397699</v>
      </c>
      <c r="D9" s="8">
        <f t="shared" ref="D9:D14" si="2">EXP($C$3+C9)</f>
        <v>0.10180014923878027</v>
      </c>
      <c r="E9" s="29"/>
      <c r="F9" s="11">
        <f>F3</f>
        <v>1191.5144017486125</v>
      </c>
      <c r="G9" s="18">
        <f t="shared" si="0"/>
        <v>121.29634391816474</v>
      </c>
      <c r="H9" s="15">
        <f t="shared" si="1"/>
        <v>1.4974826771647176</v>
      </c>
      <c r="J9" s="7"/>
      <c r="K9" s="14"/>
      <c r="L9" s="7"/>
      <c r="M9" s="7"/>
    </row>
    <row r="10" spans="2:13" ht="15.75" x14ac:dyDescent="0.25">
      <c r="B10" s="3" t="s">
        <v>8</v>
      </c>
      <c r="C10" s="28">
        <v>0.57378976759586298</v>
      </c>
      <c r="D10" s="9">
        <f t="shared" si="2"/>
        <v>0.12066472774380291</v>
      </c>
      <c r="E10" s="28"/>
      <c r="F10" s="12">
        <f>F3</f>
        <v>1191.5144017486125</v>
      </c>
      <c r="G10" s="19">
        <f t="shared" si="0"/>
        <v>143.77376088981651</v>
      </c>
      <c r="H10" s="16">
        <f t="shared" si="1"/>
        <v>1.7749810868873217</v>
      </c>
      <c r="J10" s="33">
        <f>(H3*H7)*H13</f>
        <v>63.931353905331029</v>
      </c>
      <c r="K10" s="33"/>
      <c r="L10" s="33"/>
      <c r="M10" s="33"/>
    </row>
    <row r="11" spans="2:13" x14ac:dyDescent="0.25">
      <c r="B11" s="1" t="s">
        <v>10</v>
      </c>
      <c r="C11" s="29">
        <v>0.176409788335711</v>
      </c>
      <c r="D11" s="8">
        <f t="shared" si="2"/>
        <v>8.1096181433590528E-2</v>
      </c>
      <c r="E11" s="29"/>
      <c r="F11" s="11">
        <f>F3</f>
        <v>1191.5144017486125</v>
      </c>
      <c r="G11" s="18">
        <f t="shared" si="0"/>
        <v>96.62726810494155</v>
      </c>
      <c r="H11" s="15">
        <f t="shared" si="1"/>
        <v>1.1929268059928029</v>
      </c>
    </row>
    <row r="12" spans="2:13" x14ac:dyDescent="0.25">
      <c r="B12" s="4" t="s">
        <v>9</v>
      </c>
      <c r="C12" s="28">
        <v>-0.14979174623234001</v>
      </c>
      <c r="D12" s="9">
        <f t="shared" si="2"/>
        <v>5.8523848672518849E-2</v>
      </c>
      <c r="E12" s="28">
        <v>0.16064868789318101</v>
      </c>
      <c r="F12" s="31">
        <f>EXP(E3+E12)</f>
        <v>1399.1624288061387</v>
      </c>
      <c r="G12" s="19">
        <f t="shared" si="0"/>
        <v>81.884370251724391</v>
      </c>
      <c r="H12" s="16">
        <f t="shared" si="1"/>
        <v>1.0109160921225111</v>
      </c>
    </row>
    <row r="13" spans="2:13" x14ac:dyDescent="0.25">
      <c r="B13" s="4" t="s">
        <v>11</v>
      </c>
      <c r="C13" s="28">
        <v>-0.14795856201198801</v>
      </c>
      <c r="D13" s="9">
        <f t="shared" si="2"/>
        <v>5.8631232065117597E-2</v>
      </c>
      <c r="E13" s="10"/>
      <c r="F13" s="12">
        <f>F3</f>
        <v>1191.5144017486125</v>
      </c>
      <c r="G13" s="19">
        <f t="shared" si="0"/>
        <v>69.859957397852654</v>
      </c>
      <c r="H13" s="16">
        <f t="shared" si="1"/>
        <v>0.86246685309270088</v>
      </c>
    </row>
    <row r="14" spans="2:13" x14ac:dyDescent="0.25">
      <c r="B14" s="22" t="s">
        <v>21</v>
      </c>
      <c r="C14" s="30">
        <v>0.16772881136289999</v>
      </c>
      <c r="D14" s="24">
        <f t="shared" si="2"/>
        <v>8.0395234205262497E-2</v>
      </c>
      <c r="E14" s="23"/>
      <c r="F14" s="25">
        <f>F3</f>
        <v>1191.5144017486125</v>
      </c>
      <c r="G14" s="26">
        <f t="shared" si="0"/>
        <v>95.792079387522932</v>
      </c>
      <c r="H14" s="27">
        <f t="shared" si="1"/>
        <v>1.1826158551751789</v>
      </c>
    </row>
    <row r="16" spans="2:13" x14ac:dyDescent="0.25">
      <c r="C16" s="21"/>
      <c r="D16" s="21"/>
      <c r="E16" s="21"/>
    </row>
    <row r="17" spans="3:5" x14ac:dyDescent="0.25">
      <c r="C17" s="21"/>
      <c r="D17" s="21"/>
      <c r="E17" s="21"/>
    </row>
  </sheetData>
  <mergeCells count="5">
    <mergeCell ref="J2:M2"/>
    <mergeCell ref="J10:M10"/>
    <mergeCell ref="J4:M4"/>
    <mergeCell ref="J6:M6"/>
    <mergeCell ref="J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Tariff - Common 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Francisco Jose da Costa Reis Perestrello de Vasconcell</cp:lastModifiedBy>
  <dcterms:created xsi:type="dcterms:W3CDTF">2013-12-04T00:23:26Z</dcterms:created>
  <dcterms:modified xsi:type="dcterms:W3CDTF">2025-06-27T22:45:20Z</dcterms:modified>
</cp:coreProperties>
</file>