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0"/>
  </bookViews>
  <sheets>
    <sheet name="#summary" r:id="rId11" sheetId="11"/>
    <sheet name="#system" sheetId="4" state="hidden" r:id="rId1"/>
    <sheet name="Token" sheetId="6" r:id="rId2"/>
    <sheet name="POST" sheetId="5" r:id="rId3"/>
    <sheet name="GET" sheetId="7" r:id="rId4"/>
    <sheet name="PUT" sheetId="8" r:id="rId5"/>
    <sheet name="DELETE" sheetId="9" r:id="rId6"/>
    <sheet name="#data" r:id="rId10"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comments5.xml><?xml version="1.0" encoding="utf-8"?>
<comments xmlns="http://schemas.openxmlformats.org/spreadsheetml/2006/main">
  <authors>
    <author/>
    <author>NexialBot</author>
  </authors>
  <commentList>
    <comment ref="F5" authorId="1">
      <text>
        <t>test script:
${gktoken}</t>
      </text>
    </comment>
  </commentList>
</comments>
</file>

<file path=xl/comments6.xml><?xml version="1.0" encoding="utf-8"?>
<comments xmlns="http://schemas.openxmlformats.org/spreadsheetml/2006/main">
  <authors>
    <author/>
    <author>NexialBot</author>
  </authors>
  <commentList>
    <comment ref="E5" authorId="1">
      <text>
        <t>test script:
$(projectfile|macro|${gnukhata.path}|MacroLibrary|getGKUserToken)</t>
      </text>
    </comment>
    <comment ref="F5" authorId="1">
      <text>
        <t>test script:
detected crypto</t>
      </text>
    </comment>
    <comment ref="B5" authorId="1">
      <text>
        <t>imported from: 
[FROM]: ROW #5
[FILE]: C:\projects\GKCore\gkcore\tests\artifact\script\GNUKhata.macro.xlsx
[SHEET] :MacroLibrary
[NAME] :getGKUserToken</t>
      </text>
    </comment>
    <comment ref="F10" authorId="1">
      <text>
        <t>test script:
[JSON(${response}.body) =&gt; extract(token)]</t>
      </text>
    </comment>
    <comment ref="E11" authorId="1">
      <text>
        <t>test script:
${gkusertoken}</t>
      </text>
    </comment>
    <comment ref="E12" authorId="1">
      <text>
        <t>test script:
$(projectfile|macro|${gnukhata.path}|MacroLibrary|getGKToken)</t>
      </text>
    </comment>
    <comment ref="F12" authorId="1">
      <text>
        <t>test script:
detected crypto</t>
      </text>
    </comment>
    <comment ref="B12" authorId="1">
      <text>
        <t>imported from: 
[FROM]: ROW #8
[FILE]: C:\projects\GKCore\gkcore\tests\artifact\script\GNUKhata.macro.xlsx
[SHEET] :MacroLibrary
[NAME] :getGKToken</t>
      </text>
    </comment>
    <comment ref="F18" authorId="1">
      <text>
        <t>test script:
[JSON(${response}.body) =&gt; extract(token)]</t>
      </text>
    </comment>
    <comment ref="E19" authorId="1">
      <text>
        <t>test script:
${gktoken}</t>
      </text>
    </comment>
    <comment ref="F6" authorId="1">
      <text>
        <t>test script:
${api.baseUrl}login/user</t>
      </text>
    </comment>
    <comment ref="F7" authorId="1">
      <text>
        <t>test script:
detected crypto</t>
      </text>
    </comment>
    <comment ref="E8" authorId="1">
      <text>
        <t>test script:
${url}</t>
      </text>
    </comment>
    <comment ref="F8" authorId="1">
      <text>
        <t>test script:
${body}</t>
      </text>
    </comment>
    <comment ref="F13" authorId="1">
      <text>
        <t>test script:
${gkusertoken}</t>
      </text>
    </comment>
    <comment ref="F14" authorId="1">
      <text>
        <t>test script:
${api.baseUrl}login/org</t>
      </text>
    </comment>
    <comment ref="F15" authorId="1">
      <text>
        <t>test script:
detected crypto</t>
      </text>
    </comment>
    <comment ref="E16" authorId="1">
      <text>
        <t>test script:
${url}</t>
      </text>
    </comment>
    <comment ref="F16" authorId="1">
      <text>
        <t>test script:
${body}</t>
      </text>
    </comment>
  </commentList>
</comments>
</file>

<file path=xl/comments7.xml><?xml version="1.0" encoding="utf-8"?>
<comments xmlns="http://schemas.openxmlformats.org/spreadsheetml/2006/main">
  <authors>
    <author/>
    <author>NexialBot</author>
  </authors>
  <commentList>
    <comment ref="F5" authorId="1">
      <text>
        <t>test script:
${gktoken}</t>
      </text>
    </comment>
    <comment ref="F24" authorId="1">
      <text>
        <t>test script:
${api.baseUrl}accounts</t>
      </text>
    </comment>
    <comment ref="E25" authorId="1">
      <text>
        <t>test script:
${url}</t>
      </text>
    </comment>
    <comment ref="E26" authorId="1">
      <text>
        <t>test script:
${response}</t>
      </text>
    </comment>
    <comment ref="F27" authorId="1">
      <text>
        <t>test script:
[JSON(${response}.body) =&gt; extract(gkstatus)]</t>
      </text>
    </comment>
    <comment ref="F28" authorId="1">
      <text>
        <t>test script:
[JSON(${response}.body) =&gt; extract(gkresult[8].accountcode)]</t>
      </text>
    </comment>
    <comment ref="F29" authorId="1">
      <text>
        <t>test script:
${actualGkStatus}</t>
      </text>
    </comment>
    <comment ref="F30" authorId="1">
      <text>
        <t>test script:
${api.baseUrl}customer/search/account/${accountcode}</t>
      </text>
    </comment>
    <comment ref="E31" authorId="1">
      <text>
        <t>test script:
${url}</t>
      </text>
    </comment>
    <comment ref="E32" authorId="1">
      <text>
        <t>test script:
${response}</t>
      </text>
    </comment>
    <comment ref="F33" authorId="1">
      <text>
        <t>test script:
[JSON(${response}.body) =&gt; extract(gkstatus)]</t>
      </text>
    </comment>
    <comment ref="E34" authorId="1">
      <text>
        <t>test script:
$(projectfile|macro|${gnukhata.path}|MacroLibrary|validateResponse)</t>
      </text>
    </comment>
    <comment ref="F34" authorId="1">
      <text>
        <t>test script:
actualReturnCode=${response}.returnCode
actualResponseTime=${response}.elapsedTime
actualContentType=${response}.headers.[Content-Type]
responseBody=${response}.body
expectedReturnCode=200
expectedResponseTime=3000
expectedContentType=application/json
schema=${schema.path}\GetAccountcode.customer.txt</t>
      </text>
    </comment>
    <comment ref="B34" authorId="1">
      <text>
        <t>imported from: 
[FROM]: ROW #29
[FILE]: C:\projects\GKCore\gkcore\tests\artifact\script\GNUKhata.macro.xlsx
[SHEET] :MacroLibrary
[NAME] :validateResponse</t>
      </text>
    </comment>
    <comment ref="B40" authorId="1">
      <text>
        <t>FAIL 
expected=0
actual  =3</t>
      </text>
    </comment>
    <comment ref="F42" authorId="1">
      <text>
        <t>test script:
${api.baseUrl}customer/search/name/${custname}</t>
      </text>
    </comment>
    <comment ref="E43" authorId="1">
      <text>
        <t>test script:
${url}</t>
      </text>
    </comment>
    <comment ref="E44" authorId="1">
      <text>
        <t>test script:
${response}</t>
      </text>
    </comment>
    <comment ref="F45" authorId="1">
      <text>
        <t>test script:
[JSON(${response}.body) =&gt; extract(gkstatus)]</t>
      </text>
    </comment>
    <comment ref="E46" authorId="1">
      <text>
        <t>test script:
$(projectfile|macro|${gnukhata.path}|MacroLibrary|validateResponse)</t>
      </text>
    </comment>
    <comment ref="F46" authorId="1">
      <text>
        <t>test script:
actualReturnCode=${response}.returnCode
actualResponseTime=${response}.elapsedTime
actualContentType=${response}.headers.[Content-Type]
responseBody=${response}.body
expectedReturnCode=200
expectedResponseTime=3000
expectedContentType=application/json
schema=${schema.path}\GetCustname.customer.txt</t>
      </text>
    </comment>
    <comment ref="B46" authorId="1">
      <text>
        <t>imported from: 
[FROM]: ROW #35
[FILE]: C:\projects\GKCore\gkcore\tests\artifact\script\GNUKhata.macro.xlsx
[SHEET] :MacroLibrary
[NAME] :validateResponse</t>
      </text>
    </comment>
    <comment ref="F52" authorId="1">
      <text>
        <t>test script:
${actualGkStatus}</t>
      </text>
    </comment>
    <comment ref="F53" authorId="1">
      <text>
        <t>test script:
${api.baseUrl}customer/${custid}</t>
      </text>
    </comment>
    <comment ref="E54" authorId="1">
      <text>
        <t>test script:
${url}</t>
      </text>
    </comment>
    <comment ref="E55" authorId="1">
      <text>
        <t>test script:
${response}</t>
      </text>
    </comment>
    <comment ref="F56" authorId="1">
      <text>
        <t>test script:
[JSON(${response}.body) =&gt; extract(gkstatus)]</t>
      </text>
    </comment>
    <comment ref="E57" authorId="1">
      <text>
        <t>test script:
$(projectfile|macro|${gnukhata.path}|MacroLibrary|validateResponse)</t>
      </text>
    </comment>
    <comment ref="F57" authorId="1">
      <text>
        <t>test script:
actualReturnCode=${response}.returnCode
actualResponseTime=${response}.elapsedTime
actualContentType=${response}.headers.[Content-Type]
responseBody=${response}.body
expectedReturnCode=200
expectedResponseTime=3000
expectedContentType=application/json
schema=${schema.path}\GetCustId.customer.txt</t>
      </text>
    </comment>
    <comment ref="B57" authorId="1">
      <text>
        <t>imported from: 
[FROM]: ROW #41
[FILE]: C:\projects\GKCore\gkcore\tests\artifact\script\GNUKhata.macro.xlsx
[SHEET] :MacroLibrary
[NAME] :validateResponse</t>
      </text>
    </comment>
    <comment ref="F63" authorId="1">
      <text>
        <t>test script:
${actualGkStatus}</t>
      </text>
    </comment>
    <comment ref="E35" authorId="1">
      <text>
        <t>test script:
${expectedReturnCode}</t>
      </text>
    </comment>
    <comment ref="F35" authorId="1">
      <text>
        <t>test script:
${actualReturnCode}</t>
      </text>
    </comment>
    <comment ref="E36" authorId="1">
      <text>
        <t>test script:
${actualResponseTime}</t>
      </text>
    </comment>
    <comment ref="F36" authorId="1">
      <text>
        <t>test script:
${expectedResponseTime}</t>
      </text>
    </comment>
    <comment ref="E37" authorId="1">
      <text>
        <t>test script:
${expectedContentType}</t>
      </text>
    </comment>
    <comment ref="F37" authorId="1">
      <text>
        <t>test script:
${actualContentType}</t>
      </text>
    </comment>
    <comment ref="E38" authorId="1">
      <text>
        <t>test script:
${responseBody}</t>
      </text>
    </comment>
    <comment ref="F38" authorId="1">
      <text>
        <t>test script:
${schema}</t>
      </text>
    </comment>
    <comment ref="E47" authorId="1">
      <text>
        <t>test script:
${expectedReturnCode}</t>
      </text>
    </comment>
    <comment ref="F47" authorId="1">
      <text>
        <t>test script:
${actualReturnCode}</t>
      </text>
    </comment>
    <comment ref="E48" authorId="1">
      <text>
        <t>test script:
${actualResponseTime}</t>
      </text>
    </comment>
    <comment ref="F48" authorId="1">
      <text>
        <t>test script:
${expectedResponseTime}</t>
      </text>
    </comment>
    <comment ref="E49" authorId="1">
      <text>
        <t>test script:
${expectedContentType}</t>
      </text>
    </comment>
    <comment ref="F49" authorId="1">
      <text>
        <t>test script:
${actualContentType}</t>
      </text>
    </comment>
    <comment ref="E50" authorId="1">
      <text>
        <t>test script:
${responseBody}</t>
      </text>
    </comment>
    <comment ref="F50" authorId="1">
      <text>
        <t>test script:
${schema}</t>
      </text>
    </comment>
    <comment ref="E58" authorId="1">
      <text>
        <t>test script:
${expectedReturnCode}</t>
      </text>
    </comment>
    <comment ref="F58" authorId="1">
      <text>
        <t>test script:
${actualReturnCode}</t>
      </text>
    </comment>
    <comment ref="E59" authorId="1">
      <text>
        <t>test script:
${actualResponseTime}</t>
      </text>
    </comment>
    <comment ref="F59" authorId="1">
      <text>
        <t>test script:
${expectedResponseTime}</t>
      </text>
    </comment>
    <comment ref="E60" authorId="1">
      <text>
        <t>test script:
${expectedContentType}</t>
      </text>
    </comment>
    <comment ref="F60" authorId="1">
      <text>
        <t>test script:
${actualContentType}</t>
      </text>
    </comment>
    <comment ref="E61" authorId="1">
      <text>
        <t>test script:
${responseBody}</t>
      </text>
    </comment>
    <comment ref="F61" authorId="1">
      <text>
        <t>test script:
${schema}</t>
      </text>
    </comment>
  </commentList>
</comments>
</file>

<file path=xl/comments8.xml><?xml version="1.0" encoding="utf-8"?>
<comments xmlns="http://schemas.openxmlformats.org/spreadsheetml/2006/main">
  <authors>
    <author/>
    <author>NexialBot</author>
  </authors>
  <commentList>
    <comment ref="F5" authorId="1">
      <text>
        <t>test script:
${gktoken}</t>
      </text>
    </comment>
    <comment ref="F6" authorId="1">
      <text>
        <t>test script:
[NUMBER(${num})=&gt;randomDigits(6)]</t>
      </text>
    </comment>
    <comment ref="F7" authorId="1">
      <text>
        <t>test script:
{
  "custid": ${putcustid},
  "custdoc": {},
  "custname": "${putcustname}",
  "custaddr": "string",
  "state": "${state}",
  "pincode": "${pincode}",
  "csflag": $(array|item|${csflag}|0),
  "custtan": "string",
  "custphone": "string",
  "custemail": "string",
  "custfax": "string",
  "custpan": "string",
  "gst_reg_type": 0,
  "gst_party_type": 0,
  "gstin": {
    "10": "10AABCU9603R1Z2"
  },
  "bankdetails": {
    "accountno": "string",
    "bankname": "string",
    "ifsc": "string",
    "branchname": "string"
  }
}</t>
      </text>
    </comment>
    <comment ref="F8" authorId="1">
      <text>
        <t>test script:
${api.baseUrl}customer/${putcustid}</t>
      </text>
    </comment>
    <comment ref="E9" authorId="1">
      <text>
        <t>test script:
${url}</t>
      </text>
    </comment>
    <comment ref="F9" authorId="1">
      <text>
        <t>test script:
${body}</t>
      </text>
    </comment>
    <comment ref="E10" authorId="1">
      <text>
        <t>test script:
${response}</t>
      </text>
    </comment>
    <comment ref="F11" authorId="1">
      <text>
        <t>test script:
[JSON(${response}.body) =&gt; extract(gkstatus)]</t>
      </text>
    </comment>
    <comment ref="E12" authorId="1">
      <text>
        <t>test script:
$(projectfile|macro|${gnukhata.path}|MacroLibrary|validateResponse)</t>
      </text>
    </comment>
    <comment ref="F12" authorId="1">
      <text>
        <t>test script:
actualReturnCode=${response}.returnCode
actualResponseTime=${response}.elapsedTime
actualContentType=${response}.headers.[Content-Type]
responseBody=${response}.body
expectedReturnCode=200
expectedResponseTime=3000
expectedContentType=application/json
schema=${schema.path}\PutCustid.customer.txt</t>
      </text>
    </comment>
    <comment ref="B12" authorId="1">
      <text>
        <t>imported from: 
[FROM]: ROW #12
[FILE]: C:\projects\GKCore\gkcore\tests\artifact\script\GNUKhata.macro.xlsx
[SHEET] :MacroLibrary
[NAME] :validateResponse</t>
      </text>
    </comment>
    <comment ref="F18" authorId="1">
      <text>
        <t>test script:
${actualGkStatus}</t>
      </text>
    </comment>
    <comment ref="E13" authorId="1">
      <text>
        <t>test script:
${expectedReturnCode}</t>
      </text>
    </comment>
    <comment ref="F13" authorId="1">
      <text>
        <t>test script:
${actualReturnCode}</t>
      </text>
    </comment>
    <comment ref="E14" authorId="1">
      <text>
        <t>test script:
${actualResponseTime}</t>
      </text>
    </comment>
    <comment ref="F14" authorId="1">
      <text>
        <t>test script:
${expectedResponseTime}</t>
      </text>
    </comment>
    <comment ref="E15" authorId="1">
      <text>
        <t>test script:
${expectedContentType}</t>
      </text>
    </comment>
    <comment ref="F15" authorId="1">
      <text>
        <t>test script:
${actualContentType}</t>
      </text>
    </comment>
    <comment ref="E16" authorId="1">
      <text>
        <t>test script:
${responseBody}</t>
      </text>
    </comment>
    <comment ref="F16" authorId="1">
      <text>
        <t>test script:
${schema}</t>
      </text>
    </comment>
  </commentList>
</comments>
</file>

<file path=xl/comments9.xml><?xml version="1.0" encoding="utf-8"?>
<comments xmlns="http://schemas.openxmlformats.org/spreadsheetml/2006/main">
  <authors>
    <author/>
    <author>NexialBot</author>
  </authors>
  <commentList>
    <comment ref="F5" authorId="1">
      <text>
        <t>test script:
${gktoken}</t>
      </text>
    </comment>
    <comment ref="F6" authorId="1">
      <text>
        <t>test script:
${api.baseUrl}customer/${deletecustid}</t>
      </text>
    </comment>
    <comment ref="E7" authorId="1">
      <text>
        <t>test script:
${url}</t>
      </text>
    </comment>
    <comment ref="E8" authorId="1">
      <text>
        <t>test script:
${response}</t>
      </text>
    </comment>
    <comment ref="F9" authorId="1">
      <text>
        <t>test script:
[JSON(${response}.body) =&gt; extract(gkstatus)]</t>
      </text>
    </comment>
    <comment ref="E10" authorId="1">
      <text>
        <t>test script:
$(projectfile|macro|${gnukhata.path}|MacroLibrary|validateResponse)</t>
      </text>
    </comment>
    <comment ref="F10" authorId="1">
      <text>
        <t>test script:
actualReturnCode=${response}.returnCode
actualResponseTime=${response}.elapsedTime
actualContentType=${response}.headers.[Content-Type]
responseBody=${response}.body
expectedReturnCode=200
expectedResponseTime=3000
expectedContentType=application/json
schema=${schema.path}\DeleteCustid.customer.txt</t>
      </text>
    </comment>
    <comment ref="B10" authorId="1">
      <text>
        <t>imported from: 
[FROM]: ROW #10
[FILE]: C:\projects\GKCore\gkcore\tests\artifact\script\GNUKhata.macro.xlsx
[SHEET] :MacroLibrary
[NAME] :validateResponse</t>
      </text>
    </comment>
    <comment ref="F16" authorId="1">
      <text>
        <t>test script:
${actualGkStatus}</t>
      </text>
    </comment>
    <comment ref="E11" authorId="1">
      <text>
        <t>test script:
${expectedReturnCode}</t>
      </text>
    </comment>
    <comment ref="F11" authorId="1">
      <text>
        <t>test script:
${actualReturnCode}</t>
      </text>
    </comment>
    <comment ref="E12" authorId="1">
      <text>
        <t>test script:
${actualResponseTime}</t>
      </text>
    </comment>
    <comment ref="F12" authorId="1">
      <text>
        <t>test script:
${expectedResponseTime}</t>
      </text>
    </comment>
    <comment ref="E13" authorId="1">
      <text>
        <t>test script:
${expectedContentType}</t>
      </text>
    </comment>
    <comment ref="F13" authorId="1">
      <text>
        <t>test script:
${actualContentType}</t>
      </text>
    </comment>
    <comment ref="E14" authorId="1">
      <text>
        <t>test script:
${responseBody}</t>
      </text>
    </comment>
    <comment ref="F14" authorId="1">
      <text>
        <t>test script:
${schema}</t>
      </text>
    </comment>
  </commentList>
</comments>
</file>

<file path=xl/sharedStrings.xml><?xml version="1.0" encoding="utf-8"?>
<sst xmlns="http://schemas.openxmlformats.org/spreadsheetml/2006/main" count="2220" uniqueCount="1148">
  <si>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</si>
  <si>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</si>
  <si>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</si>
  <si>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</si>
  <si>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</si>
  <si>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</si>
  <si>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</si>
  <si>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</si>
  <si>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</si>
  <si>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</si>
  <si>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</si>
  <si>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</si>
  <si>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</si>
  <si>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</si>
  <si>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</si>
  <si>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</si>
  <si>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</si>
  <si>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</si>
  <si>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</si>
  <si>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</si>
  <si>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</si>
  <si>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</si>
  <si>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</si>
  <si>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</si>
  <si>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</si>
  <si>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</si>
  <si>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</si>
  <si>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</si>
  <si>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</si>
  <si>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</si>
  <si>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</si>
  <si>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</si>
  <si>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</si>
  <si>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</si>
  <si>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</si>
  <si>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</si>
  <si>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</si>
  <si>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</si>
  <si>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</si>
  <si>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</si>
  <si>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</si>
  <si>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</si>
  <si>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</si>
  <si>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</si>
  <si>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</si>
  <si>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</si>
  <si>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</si>
  <si>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</si>
  <si>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</si>
  <si>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</si>
  <si>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</si>
  <si>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</si>
  <si>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</si>
  <si>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</si>
  <si>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</si>
  <si>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</si>
  <si>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</si>
  <si>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</si>
  <si>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</si>
  <si>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</si>
  <si>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</si>
  <si>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</si>
  <si>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</si>
  <si>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</si>
  <si>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</si>
  <si>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</si>
  <si>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</si>
  <si>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</si>
  <si>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</si>
  <si>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</si>
  <si>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</si>
  <si>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</si>
  <si>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</si>
  <si>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</si>
  <si>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</si>
  <si>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</si>
  <si>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</si>
  <si>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</si>
  <si>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</si>
  <si>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</si>
  <si>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</si>
  <si>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</si>
  <si>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</si>
  <si>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</si>
  <si>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</si>
  <si>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</si>
  <si>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</si>
  <si>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</si>
  <si>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</si>
  <si>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</si>
  <si>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</si>
  <si>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</si>
  <si>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</si>
  <si>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</si>
  <si>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</si>
  <si>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</si>
  <si>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</si>
  <si>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</si>
  <si>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</si>
  <si>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</si>
  <si>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</si>
  <si>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</si>
  <si>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</si>
  <si>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</si>
  <si>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</si>
  <si>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</si>
  <si>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</si>
  <si>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</si>
  <si>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</si>
  <si>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</si>
  <si>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</si>
  <si>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</si>
  <si>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</si>
  <si>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</si>
  <si>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</si>
  <si>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</si>
  <si>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</si>
  <si>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</si>
  <si>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</si>
  <si>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</si>
  <si>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</si>
  <si>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</si>
  <si>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</si>
  <si>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</si>
  <si>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</si>
  <si>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</si>
  <si>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</si>
  <si>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</si>
  <si>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</si>
  <si>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</si>
  <si>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</si>
  <si>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</si>
  <si>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</si>
  <si>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</si>
  <si>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</si>
  <si>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</si>
  <si>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</si>
  <si>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</si>
  <si>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</si>
  <si>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</si>
  <si>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</si>
  <si>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</si>
  <si>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</si>
  <si>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</si>
  <si>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</si>
  <si>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</si>
  <si>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</si>
  <si>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</si>
  <si>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</si>
  <si>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</si>
  <si>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</si>
  <si>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</si>
  <si>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</si>
  <si>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</si>
  <si>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</si>
  <si>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</si>
  <si>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</si>
  <si>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</si>
  <si>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</si>
  <si>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</si>
  <si>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</si>
  <si>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</si>
  <si>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</si>
  <si>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</si>
  <si>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</si>
  <si>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</si>
  <si>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</si>
  <si>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</si>
  <si>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</si>
  <si>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</si>
  <si>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</si>
  <si>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</si>
  <si>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</si>
  <si>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</si>
  <si>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</si>
  <si>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</si>
  <si>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</si>
  <si>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</si>
  <si>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</si>
  <si>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</si>
  <si>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</si>
  <si>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</si>
  <si>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</si>
  <si>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</si>
  <si>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</si>
  <si>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</si>
  <si>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</si>
  <si>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</si>
  <si>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</si>
  <si>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</si>
  <si>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</si>
  <si>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</si>
  <si>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</si>
  <si>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</si>
  <si>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</si>
  <si>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</si>
  <si>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</si>
  <si>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</si>
  <si>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</si>
  <si>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</si>
  <si>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</si>
  <si>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</si>
  <si>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</si>
  <si>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</si>
  <si>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</si>
  <si>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</si>
  <si>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</si>
  <si>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</si>
  <si>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</si>
  <si>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</si>
  <si>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</si>
  <si>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</si>
  <si>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</si>
  <si>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</si>
  <si>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</si>
  <si>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</si>
  <si>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</si>
  <si>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</si>
  <si>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</si>
  <si>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</si>
  <si>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</si>
  <si>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</si>
  <si>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</si>
  <si>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</si>
  <si>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</si>
  <si>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</si>
  <si>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</si>
  <si>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</si>
  <si>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</si>
  <si>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</si>
  <si>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</si>
  <si>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</si>
  <si>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</si>
  <si>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</si>
  <si>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</si>
  <si>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</si>
  <si>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</si>
  <si>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</si>
  <si>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</si>
  <si>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</si>
  <si>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</si>
  <si>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</si>
  <si>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</si>
  <si>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</si>
  <si>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</si>
  <si>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</si>
  <si>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</si>
  <si>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</si>
  <si>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</si>
  <si>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</si>
  <si>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</si>
  <si>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</si>
  <si>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</si>
  <si>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</si>
  <si>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</si>
  <si>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</si>
  <si>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</si>
  <si>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</si>
  <si>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</si>
  <si>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</si>
  <si>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</si>
  <si>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</si>
  <si>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</si>
  <si>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</si>
  <si>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</si>
  <si>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</si>
  <si>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</si>
  <si>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</si>
  <si>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</si>
  <si>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</si>
  <si>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</si>
  <si>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</si>
  <si>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</si>
  <si>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</si>
  <si>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</si>
  <si>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</si>
  <si>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</si>
  <si>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</si>
  <si>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</si>
  <si>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</si>
  <si>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</si>
  <si>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</si>
  <si>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</si>
  <si>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</si>
  <si>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</si>
  <si>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</si>
  <si>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</si>
  <si>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</si>
  <si>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</si>
  <si>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</si>
  <si>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</si>
  <si>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</si>
  <si>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</si>
  <si>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</si>
  <si>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</si>
  <si>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</si>
  <si>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</si>
  <si>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</si>
  <si>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</si>
  <si>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</si>
  <si>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</si>
  <si>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</si>
  <si>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</si>
  <si>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</si>
  <si>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</si>
  <si>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</si>
  <si>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</si>
  <si>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</si>
  <si>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</si>
  <si>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</si>
  <si>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</si>
  <si>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</si>
  <si>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</si>
  <si>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</si>
  <si>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</si>
  <si>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</si>
  <si>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</si>
  <si>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</si>
  <si>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</si>
  <si>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</si>
  <si>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</si>
  <si>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</si>
  <si>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</si>
  <si>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</si>
  <si>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</si>
  <si>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</si>
  <si>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</si>
  <si>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</si>
  <si>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</si>
  <si>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</si>
  <si>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</si>
  <si>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</si>
  <si>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</si>
  <si>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</si>
  <si>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</si>
  <si>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</si>
  <si>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</si>
  <si>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</si>
  <si>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</si>
  <si>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</si>
  <si>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</si>
  <si>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</si>
  <si>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</si>
  <si>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</si>
  <si>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</si>
  <si>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</si>
  <si>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</si>
  <si>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</si>
  <si>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</si>
  <si>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</si>
  <si>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</si>
  <si>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</si>
  <si>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</si>
  <si>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</si>
  <si>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</si>
  <si>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</si>
  <si>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</si>
  <si>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</si>
  <si>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</si>
  <si>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</si>
  <si>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</si>
  <si>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</si>
  <si>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</si>
  <si>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</si>
  <si>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</si>
  <si>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</si>
  <si>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</si>
  <si>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</si>
  <si>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</si>
  <si>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</si>
  <si>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</si>
  <si>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</si>
  <si>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</si>
  <si>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</si>
  <si>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</si>
  <si>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</si>
  <si>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</si>
  <si>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</si>
  <si>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</si>
  <si>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</si>
  <si>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</si>
  <si>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</si>
  <si>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</si>
  <si>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</si>
  <si>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</si>
  <si>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</si>
  <si>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</si>
  <si>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</si>
  <si>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</si>
  <si>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</si>
  <si>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</si>
  <si>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</si>
  <si>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</si>
  <si>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</si>
  <si>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</si>
  <si>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</si>
  <si>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</si>
  <si>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</si>
  <si>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</si>
  <si>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</si>
  <si>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</si>
  <si>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</si>
  <si>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</si>
  <si>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</si>
  <si>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</si>
  <si>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</si>
  <si>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</si>
  <si>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</si>
  <si>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</si>
  <si>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</si>
  <si>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</si>
  <si>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</si>
  <si>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</si>
  <si>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</si>
  <si>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</si>
  <si>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</si>
  <si>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</si>
  <si>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</si>
  <si>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</si>
  <si>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</si>
  <si>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</si>
  <si>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</si>
  <si>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</si>
  <si>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</si>
  <si>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</si>
  <si>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</si>
  <si>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</si>
  <si>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</si>
  <si>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</si>
  <si>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</si>
  <si>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</si>
  <si>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</si>
  <si>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</si>
  <si>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</si>
  <si>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</si>
  <si>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</si>
  <si>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</si>
  <si>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</si>
  <si>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</si>
  <si>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</si>
  <si>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</si>
  <si>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</si>
  <si>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</si>
  <si>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</si>
  <si>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</si>
  <si>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</si>
  <si>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</si>
  <si>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</si>
  <si>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</si>
  <si>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</si>
  <si>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</si>
  <si>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</si>
  <si>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</si>
  <si>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</si>
  <si>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</si>
  <si>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</si>
  <si>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</si>
  <si>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</si>
  <si>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</si>
  <si>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</si>
  <si>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</si>
  <si>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</si>
  <si>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</si>
  <si>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</si>
  <si>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</si>
  <si>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</si>
  <si>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</si>
  <si>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</si>
  <si>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</si>
  <si>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</si>
  <si>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</si>
  <si>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</si>
  <si>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</si>
  <si>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</si>
  <si>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</si>
  <si>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</si>
  <si>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</si>
  <si>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</si>
  <si>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</si>
  <si>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</si>
  <si>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</si>
  <si>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</si>
  <si>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</si>
  <si>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</si>
  <si>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</si>
  <si>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</si>
  <si>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</si>
  <si>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</si>
  <si>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</si>
  <si>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</si>
  <si>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</si>
  <si>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</si>
  <si>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</si>
  <si>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</si>
  <si>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</si>
  <si>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</si>
  <si>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</si>
  <si>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</si>
  <si>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</si>
  <si>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</si>
  <si>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</si>
  <si>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</si>
  <si>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</si>
  <si>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</si>
  <si>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</si>
  <si>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</si>
  <si>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</si>
  <si>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</si>
  <si>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</si>
  <si>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</si>
  <si>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</si>
  <si>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</si>
  <si>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</si>
  <si>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</si>
  <si>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</si>
  <si>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</si>
  <si>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</si>
  <si>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</si>
  <si>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</si>
  <si>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</si>
  <si>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</si>
  <si>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</si>
  <si>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</si>
  <si>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</si>
  <si>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</si>
  <si>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</si>
  <si>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</si>
  <si>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</si>
  <si>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</si>
  <si>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</si>
  <si>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</si>
  <si>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</si>
  <si>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</si>
  <si>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</si>
  <si>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</si>
  <si>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</si>
  <si>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</si>
  <si>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</si>
  <si>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</si>
  <si>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</si>
  <si>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</si>
  <si>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</si>
  <si>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</si>
  <si>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</si>
  <si>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</si>
  <si>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</si>
  <si>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</si>
  <si>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</si>
  <si>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</si>
  <si>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</si>
  <si>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</si>
  <si>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</si>
  <si>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</si>
  <si>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</si>
  <si>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</si>
  <si>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</si>
  <si>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</si>
  <si>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</si>
  <si>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</si>
  <si>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</si>
  <si>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</si>
  <si>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</si>
  <si>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</si>
  <si>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</si>
  <si>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</si>
  <si>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</si>
  <si>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</si>
  <si>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</si>
  <si>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</si>
  <si>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</si>
  <si>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</si>
  <si>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</si>
  <si>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</si>
  <si>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</si>
  <si>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</si>
  <si>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</si>
  <si>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</si>
  <si>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</si>
  <si>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</si>
  <si>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</si>
  <si>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</si>
  <si>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</si>
  <si>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</si>
  <si>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</si>
  <si>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</si>
  <si>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</si>
  <si>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</si>
  <si>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</si>
  <si>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</si>
  <si>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</si>
  <si>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</si>
  <si>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</si>
  <si>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</si>
  <si>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</si>
  <si>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</si>
  <si>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</si>
  <si>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</si>
  <si>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</si>
  <si>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</si>
  <si>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</si>
  <si>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</si>
  <si>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</si>
  <si>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</si>
  <si>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</si>
  <si>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</si>
  <si>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</si>
  <si>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</si>
  <si>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</si>
  <si>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</si>
  <si>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</si>
  <si>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</si>
  <si>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</si>
  <si>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</si>
  <si>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</si>
  <si>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</si>
  <si>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</si>
  <si>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</si>
  <si>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</si>
  <si>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</si>
  <si>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</si>
  <si>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</si>
  <si>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</si>
  <si>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</si>
  <si>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</si>
  <si>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</si>
  <si>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</si>
  <si>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</si>
  <si>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</si>
  <si>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</si>
  <si>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</si>
  <si>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</si>
  <si>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</si>
  <si>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</si>
  <si>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</si>
  <si>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</si>
  <si>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</si>
  <si>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</si>
  <si>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</si>
  <si>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</si>
  <si>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</si>
  <si>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</si>
  <si>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</si>
  <si>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</si>
  <si>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</si>
  <si>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</si>
  <si>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</si>
  <si>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</si>
  <si>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</si>
  <si>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</si>
  <si>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</si>
  <si>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</si>
  <si>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</si>
  <si>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</si>
  <si>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</si>
  <si>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</si>
  <si>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</si>
  <si>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</si>
  <si>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</si>
  <si>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</si>
  <si>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</si>
  <si>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</si>
  <si>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</si>
  <si>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</si>
  <si>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</si>
  <si>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</si>
  <si>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</si>
  <si>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</si>
  <si>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</si>
  <si>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</si>
  <si>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</si>
  <si>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</si>
  <si>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</si>
  <si>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</si>
  <si>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</si>
  <si>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</si>
  <si>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</si>
  <si>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</si>
  <si>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</si>
  <si>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</si>
  <si>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</si>
  <si>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</si>
  <si>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</si>
  <si>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</si>
  <si>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</si>
  <si>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</si>
  <si>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</si>
  <si>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</si>
  <si>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</si>
  <si>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</si>
  <si>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</si>
  <si>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</si>
  <si>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</si>
  <si>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</si>
  <si>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</si>
  <si>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</si>
  <si>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</si>
  <si>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</si>
  <si>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</si>
  <si>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</si>
  <si>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</si>
  <si>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</si>
  <si>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</si>
  <si>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</si>
  <si>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</si>
  <si>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</si>
  <si>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</si>
  <si>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</si>
  <si>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</si>
  <si>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</si>
  <si>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</si>
  <si>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</si>
  <si>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</si>
  <si>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</si>
  <si>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</si>
  <si>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</si>
  <si>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</si>
  <si>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</si>
  <si>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</si>
  <si>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</si>
  <si>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</si>
  <si>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</si>
  <si>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</si>
  <si>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</si>
  <si>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</si>
  <si>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</si>
  <si>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</si>
  <si>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</si>
  <si>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</si>
  <si>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</si>
  <si>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</si>
  <si>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</si>
  <si>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</si>
  <si>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</si>
  <si>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</si>
  <si>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</si>
  <si>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</si>
  <si>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</si>
  <si>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</si>
  <si>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</si>
  <si>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</si>
  <si>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</si>
  <si>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</si>
  <si>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</si>
  <si>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</si>
  <si>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</si>
  <si>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</si>
  <si>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</si>
  <si>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</si>
  <si>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</si>
  <si>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</si>
  <si>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</si>
  <si>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</si>
  <si>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</si>
  <si>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</si>
  <si>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</si>
  <si>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</si>
  <si>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</si>
  <si>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</si>
  <si>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</si>
  <si>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POST APIs of Cusomer and Supplier module</t>
  </si>
  <si>
    <t>Set headers</t>
  </si>
  <si>
    <t>Set headers for Authorization</t>
  </si>
  <si>
    <t>Create a new customer / supplier : POST- /customer</t>
  </si>
  <si>
    <t>Create a new customer / supplier</t>
  </si>
  <si>
    <t>counter</t>
  </si>
  <si>
    <t>0</t>
  </si>
  <si>
    <t>11</t>
  </si>
  <si>
    <t>-1</t>
  </si>
  <si>
    <t>${counter}</t>
  </si>
  <si>
    <t>$(array|length|${csflag})</t>
  </si>
  <si>
    <t>Get the csflag from data file and save to the variable</t>
  </si>
  <si>
    <t>cstflag</t>
  </si>
  <si>
    <t>$(array|item|${csflag}|${counter})</t>
  </si>
  <si>
    <t>Generate random username and save to the variable</t>
  </si>
  <si>
    <t>randomCustname</t>
  </si>
  <si>
    <t>test[NUMBER(${num})=&gt;randomDigits(6)]</t>
  </si>
  <si>
    <t>Save the API Request url to the url variable</t>
  </si>
  <si>
    <t>url</t>
  </si>
  <si>
    <t>${api.baseUrl}customer</t>
  </si>
  <si>
    <t>Save the request body to the body variable</t>
  </si>
  <si>
    <t>body</t>
  </si>
  <si>
    <t>{
  "custname": "${randomCustname}",
  "custaddr": "string",
  "state": "${state}",
  "pincode": "string",
  "csflag": ${cstflag},
  "custtan": "string",
  "custphone": "string",
  "custemail": "string",
  "custfax": "string",
  "custpan": "string",
  "gst_reg_type": 0,
  "gst_party_type": 0,
  "gstin": {
    "10": "10AABCU9603R1Z2"
  },
  "bankdetails": {
    "accountno": "string",
    "bankname": "string",
    "ifsc": "string",
    "branchname": "string"
  }
}</t>
  </si>
  <si>
    <t>Send the POST request to create customer/supplier</t>
  </si>
  <si>
    <t>${url}</t>
  </si>
  <si>
    <t>${body}</t>
  </si>
  <si>
    <t>response</t>
  </si>
  <si>
    <t>Print the response</t>
  </si>
  <si>
    <t>${response}</t>
  </si>
  <si>
    <t>Extract gkstatus and save to the variable</t>
  </si>
  <si>
    <t>actualGkStatus</t>
  </si>
  <si>
    <t>[JSON(${response}.body) =&gt; extract(gkstatus)]</t>
  </si>
  <si>
    <t>Validate the 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</si>
  <si>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</si>
  <si>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schema=${schema.path}\PostCustomer.customer.txt</t>
  </si>
  <si>
    <t>Compare the gkstatus</t>
  </si>
  <si>
    <t>${actualGkStatus}</t>
  </si>
  <si>
    <t>1</t>
  </si>
  <si>
    <t>Validate the GET APIs of Cusomer and Supplier module</t>
  </si>
  <si>
    <t>Get Customer and Supplier Details: GET- /customer</t>
  </si>
  <si>
    <t>Fetch all customer / suppliers belonging to an organisation</t>
  </si>
  <si>
    <t>Compare the lentgh of the qty array</t>
  </si>
  <si>
    <t>$(array|length|${qty})</t>
  </si>
  <si>
    <t>Save the qty value which is get from the data file</t>
  </si>
  <si>
    <t>csqty</t>
  </si>
  <si>
    <t>$(array|item|${qty}|${counter})</t>
  </si>
  <si>
    <t>Save the request url</t>
  </si>
  <si>
    <t>${api.baseUrl}customer?qty=${csqty}</t>
  </si>
  <si>
    <t>Send Get request to fetch customer data</t>
  </si>
  <si>
    <t>Extract the gkstatus</t>
  </si>
  <si>
    <t>Extract custid and save to the variable for further Get methods</t>
  </si>
  <si>
    <t>custid</t>
  </si>
  <si>
    <t>[JSON(${response}.body) =&gt; extract(gkresult[0].custid)]</t>
  </si>
  <si>
    <t>Extract custname and save to the variable for further Get methods</t>
  </si>
  <si>
    <t>custname</t>
  </si>
  <si>
    <t>[JSON(${response}.body) =&gt; extract(gkresult[0].custname)]</t>
  </si>
  <si>
    <t>actualReturnCode=${response}.returnCode
actualResponseTime=${response}.elapsedTime
actualContentType=${response}.headers.[Content-Type]
responseBody=${response}.body
expectedReturnCode=200
expectedResponseTime=3000
expectedContentType=application/json
schema=${schema.path}\Get.customer.txt</t>
  </si>
  <si>
    <t>Verify the gkstatus code</t>
  </si>
  <si>
    <t>Iterating the loop</t>
  </si>
  <si>
    <t>Get accountcode: GET- /accounts</t>
  </si>
  <si>
    <t xml:space="preserve">Fetch the accountcode </t>
  </si>
  <si>
    <t>${api.baseUrl}accounts</t>
  </si>
  <si>
    <t>Send the Get request to get the accountcode</t>
  </si>
  <si>
    <t>Extract the gkstatus and save to the variable</t>
  </si>
  <si>
    <t>Extract accountcode and save to the variable for future Get mothod</t>
  </si>
  <si>
    <t>accountcode</t>
  </si>
  <si>
    <t>[JSON(${response}.body) =&gt; extract(gkresult[8].accountcode)]</t>
  </si>
  <si>
    <t>Get Customer and Supplier Details: GET- /customer/search/account/{accountcode}</t>
  </si>
  <si>
    <t>Fetch the customer id given an account code</t>
  </si>
  <si>
    <t>${api.baseUrl}customer/search/account/${accountcode}</t>
  </si>
  <si>
    <t>Send the Get request to get account data using accountcode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</si>
  <si>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schema=${schema.path}\GetAccountcode.customer.txt</t>
  </si>
  <si>
    <t>Get Customer and Supplier Details: GET- /customer/search/name/{custname}</t>
  </si>
  <si>
    <t>Fetch the customer / supplier data given their name</t>
  </si>
  <si>
    <t>${api.baseUrl}customer/search/name/${custname}</t>
  </si>
  <si>
    <t>Send the Get request to get customer data using custname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</si>
  <si>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schema=${schema.path}\GetCustname.customer.txt</t>
  </si>
  <si>
    <t>Get Customer and Supplier Details: GET- /customer/{custid}</t>
  </si>
  <si>
    <t>${api.baseUrl}customer/${custid}</t>
  </si>
  <si>
    <t>Send the Get request to get customer data using custid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</si>
  <si>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schema=${schema.path}\GetCustId.customer.txt</t>
  </si>
  <si>
    <t>Validate the PUT APIs of Cusomer and Supplier module</t>
  </si>
  <si>
    <t>Generate random pincode and save to the variable to update existing customer data</t>
  </si>
  <si>
    <t>pincode</t>
  </si>
  <si>
    <t>[NUMBER(${num})=&gt;randomDigits(6)]</t>
  </si>
  <si>
    <t>Edit a customer's / supplier's data : POST- /customer/{custid}</t>
  </si>
  <si>
    <t>Edit a customer's / supplier's data</t>
  </si>
  <si>
    <t>{
  "custid": ${putcustid},
  "custdoc": {},
  "custname": "${putcustname}",
  "custaddr": "string",
  "state": "${state}",
  "pincode": "${pincode}",
  "csflag": $(array|item|${csflag}|0),
  "custtan": "string",
  "custphone": "string",
  "custemail": "string",
  "custfax": "string",
  "custpan": "string",
  "gst_reg_type": 0,
  "gst_party_type": 0,
  "gstin": {
    "10": "10AABCU9603R1Z2"
  },
  "bankdetails": {
    "accountno": "string",
    "bankname": "string",
    "ifsc": "string",
    "branchname": "string"
  }
}</t>
  </si>
  <si>
    <t>Save request url to the variable</t>
  </si>
  <si>
    <t>${api.baseUrl}customer/${putcustid}</t>
  </si>
  <si>
    <t>Send Put request to update the existing customer data</t>
  </si>
  <si>
    <t>actualReturnCode=${response}.returnCode
actualResponseTime=${response}.elapsedTime
actualContentType=${response}.headers.[Content-Type]
responseBody=${response}.body
expectedReturnCode=200
expectedResponseTime=3000
expectedContentType=application/json
schema=${schema.path}\PutCustid.customer.txt</t>
  </si>
  <si>
    <t>Verify the gkstatus</t>
  </si>
  <si>
    <t>Validate the DELETE APIs of Cusomer and Supplier module</t>
  </si>
  <si>
    <t>Delete a customer / supplier : DELETE- /customer/{custid}</t>
  </si>
  <si>
    <t>Delete a customer / supplier</t>
  </si>
  <si>
    <t>${api.baseUrl}customer/${deletecustid}</t>
  </si>
  <si>
    <t>Send Delete request to delete the existing customer data using custid</t>
  </si>
  <si>
    <t>Extract the gkstatus from response and save to the variable</t>
  </si>
  <si>
    <t>actualReturnCode=${response}.returnCode
actualResponseTime=${response}.elapsedTime
actualContentType=${response}.headers.[Content-Type]
responseBody=${response}.body
expectedReturnCode=200
expectedResponseTime=3000
expectedContentType=application/json
schema=${schema.path}\DeleteCustid.customer.txt</t>
  </si>
  <si>
    <t>nexial.assistantMode</t>
  </si>
  <si>
    <t>off</t>
  </si>
  <si>
    <t>nexial.browser</t>
  </si>
  <si>
    <t>chrome</t>
  </si>
  <si>
    <t>nexial.browser.defaultWindowSize</t>
  </si>
  <si>
    <t>1280x960</t>
  </si>
  <si>
    <t>nexial.enableEmail</t>
  </si>
  <si>
    <t>false</t>
  </si>
  <si>
    <t>nexial.executionType</t>
  </si>
  <si>
    <t>plan</t>
  </si>
  <si>
    <t>nexial.generateReport</t>
  </si>
  <si>
    <t>true</t>
  </si>
  <si>
    <t>nexial.inputExcel</t>
  </si>
  <si>
    <t>C:\projects\GKCore\gkcore\tests\output\20230901_083241\GNUKhata-plan.Test_Plan.005,CustomerandSupplier.20230901_083834.001.xlsx</t>
  </si>
  <si>
    <t>nexial.logpath</t>
  </si>
  <si>
    <t>C:\projects\GKCore\gkcore\tests\output\20230901_083241\logs</t>
  </si>
  <si>
    <t>nexial.openExecutionReport</t>
  </si>
  <si>
    <t>nexial.openResult</t>
  </si>
  <si>
    <t>nexial.output</t>
  </si>
  <si>
    <t>C:\projects\GKCore\gkcore\tests\output\20230901_083241</t>
  </si>
  <si>
    <t>nexial.outputToCloud</t>
  </si>
  <si>
    <t>nexial.pollWaitMs</t>
  </si>
  <si>
    <t>10000</t>
  </si>
  <si>
    <t>nexial.project</t>
  </si>
  <si>
    <t>tests</t>
  </si>
  <si>
    <t>nexial.projectBase</t>
  </si>
  <si>
    <t>C:\projects\GKCore\gkcore\tests</t>
  </si>
  <si>
    <t>nexial.runID</t>
  </si>
  <si>
    <t>20230901_083241</t>
  </si>
  <si>
    <t>nexial.scope.currentIteration</t>
  </si>
  <si>
    <t>nexial.scope.currentIterationId</t>
  </si>
  <si>
    <t>nexial.scope.isFirstIteration</t>
  </si>
  <si>
    <t>nexial.scope.isLastIteration</t>
  </si>
  <si>
    <t>nexial.scope.iteration</t>
  </si>
  <si>
    <t>nexial.screenRecorder</t>
  </si>
  <si>
    <t>mp4</t>
  </si>
  <si>
    <t>nexial.scriptRef.Data File</t>
  </si>
  <si>
    <t>CustomerandSupplier.data.xlsx</t>
  </si>
  <si>
    <t>nexial.scriptRef.DataSheet(s)</t>
  </si>
  <si>
    <t>#default</t>
  </si>
  <si>
    <t>nexial.targetDisplay</t>
  </si>
  <si>
    <t>nexial.timetrack.trackExecution</t>
  </si>
  <si>
    <t>nexial.version</t>
  </si>
  <si>
    <t>nexial-core dev_1535</t>
  </si>
  <si>
    <t>nexial.web.highlight</t>
  </si>
  <si>
    <t>nexial.web.highlight.style</t>
  </si>
  <si>
    <t>background:#e4e4e4</t>
  </si>
  <si>
    <t>nexial.web.pageLoadWaitMs</t>
  </si>
  <si>
    <t>60000</t>
  </si>
  <si>
    <t>nexial.ws.logDetail</t>
  </si>
  <si>
    <t>nexial.ws.logSummary</t>
  </si>
  <si>
    <t>api.baseUrl</t>
  </si>
  <si>
    <t>https://api-dev.gnukhata.org/</t>
  </si>
  <si>
    <t>csflag</t>
  </si>
  <si>
    <t>3,19</t>
  </si>
  <si>
    <t>Retail Customer (Default)</t>
  </si>
  <si>
    <t>data.path</t>
  </si>
  <si>
    <t>$(syspath|project|fullpath)/artifact/data</t>
  </si>
  <si>
    <t>deletecustid</t>
  </si>
  <si>
    <t>33</t>
  </si>
  <si>
    <t>execution.runtime args</t>
  </si>
  <si>
    <t>-plan C:\projects\GKCore\gkcore\tests\artifact\plan\GNUKhata-plan.xlsx</t>
  </si>
  <si>
    <t>gnukhata.path</t>
  </si>
  <si>
    <t>$(syspath|project|fullpath)/artifact/script/GNUKhata.macro.xlsx</t>
  </si>
  <si>
    <t>login.orgcode</t>
  </si>
  <si>
    <t>crypt:7f7bfc81fe53e5bd989eff5c45c3179d</t>
  </si>
  <si>
    <t>login.password</t>
  </si>
  <si>
    <t>crypt: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t>
  </si>
  <si>
    <t>login.username</t>
  </si>
  <si>
    <t>crypt:dacd43c2b9cf60c110f805296e291872c5065714697dec05</t>
  </si>
  <si>
    <t>native.encoding</t>
  </si>
  <si>
    <t>Cp1252</t>
  </si>
  <si>
    <t>os.arch</t>
  </si>
  <si>
    <t>amd64</t>
  </si>
  <si>
    <t>os.hostname</t>
  </si>
  <si>
    <t>ALIPLR8316</t>
  </si>
  <si>
    <t>os.name</t>
  </si>
  <si>
    <t>Windows 10</t>
  </si>
  <si>
    <t>os.version</t>
  </si>
  <si>
    <t>10.0</t>
  </si>
  <si>
    <t>putcustid</t>
  </si>
  <si>
    <t>30</t>
  </si>
  <si>
    <t>putcustname</t>
  </si>
  <si>
    <t>Cust54536</t>
  </si>
  <si>
    <t>qty</t>
  </si>
  <si>
    <t>custall,supall</t>
  </si>
  <si>
    <t>schema.path</t>
  </si>
  <si>
    <t>${data.path}\Schema\Customer and Supplier</t>
  </si>
  <si>
    <t>state</t>
  </si>
  <si>
    <t>Karnataka</t>
  </si>
  <si>
    <t>testsuite.startTs</t>
  </si>
  <si>
    <t>1693537361477</t>
  </si>
  <si>
    <t>uiurl</t>
  </si>
  <si>
    <t>https://gnukhata.gitlab.io/gkapp/#/user-login</t>
  </si>
  <si>
    <t>user.name</t>
  </si>
  <si>
    <t>AL3063</t>
  </si>
  <si>
    <t>user.script</t>
  </si>
  <si>
    <t/>
  </si>
  <si>
    <t>user.timezone</t>
  </si>
  <si>
    <t>Asia/Calcutta</t>
  </si>
  <si>
    <t>C:\projects\GKCore\gkcore\tests\artifact\script\GNUKhata.macro.xlsx::MacroLibrary::getGKUserToken</t>
  </si>
  <si>
    <t xml:space="preserve">PASS </t>
  </si>
  <si>
    <t>eyJ0eXAiOiJKV1QiLCJhbGciOiJIUzI1NiJ9.eyJ1c2VybmFtZSI6IkFjY2lvbiIsInVzZXJpZCI6Mn0.v5sh31fw7GSrvnZORJjA0PFp_qU1IgXQelWA6fAGILA</t>
  </si>
  <si>
    <t>C:\projects\GKCore\gkcore\tests\artifact\script\GNUKhata.macro.xlsx::MacroLibrary::getGKToken</t>
  </si>
  <si>
    <t>eyJ0eXAiOiJKV1QiLCJhbGciOiJIUzI1NiJ9.eyJvcmdjb2RlIjoxODUsInVzZXJpZCI6Mn0.RIhhHLsoMjVh7dBopwHixqzdpj0vYfoqrRWZlnkfeWg</t>
  </si>
  <si>
    <t>Get the Authorization Token
Input: username, password
output: response</t>
  </si>
  <si>
    <t>{"username":"${username}","userpassword":"${password}"}</t>
  </si>
  <si>
    <t>{"username":"Accion","userpassword":"d1482a103507863c9ddd7a3e4924073fb93a3fa6298820819e6ecc89abc917c398ea7a9ce3f70169da0489a810ea980278637bd4e7824fae7461eecf84e92322"}</t>
  </si>
  <si>
    <t>log</t>
  </si>
  <si>
    <t>200</t>
  </si>
  <si>
    <t>Get the Authorization Token
Input: gksertoken,orgcode
output: response</t>
  </si>
  <si>
    <t>{"orgcode": ${orgcode}}</t>
  </si>
  <si>
    <t>{"orgcode": 185}</t>
  </si>
  <si>
    <t>► Get the login Token</t>
  </si>
  <si>
    <t xml:space="preserve">► </t>
  </si>
  <si>
    <t xml:space="preserve">Run From: ALIPLR8316 (amd64 Windows 10 10.0)
Run User: AL3063
Time Span:09/01/2023 08:38:36 - 09/01/2023 08:38:53
Duration: 00:00:17.337
Steps:       15
Executed: 15 (100.00%)
PASS:     15 (100.00%)
SKIPPED:  0 (0.00%)
FAIL:     0 (0.00%)
</t>
  </si>
  <si>
    <t>Basic validations for response
Input: actualReturnCode, actualResponseTime, actualContentType, responseBody, expectedReturnCode, expectedResponseTime, expectedContentType, schema</t>
  </si>
  <si>
    <t>${expectedReturnCode}</t>
  </si>
  <si>
    <t>${actualReturnCode}</t>
  </si>
  <si>
    <t>${actualResponseTime}</t>
  </si>
  <si>
    <t>${expectedResponseTime}</t>
  </si>
  <si>
    <t>${expectedContentType}</t>
  </si>
  <si>
    <t>${actualContentType}</t>
  </si>
  <si>
    <t>${responseBody}</t>
  </si>
  <si>
    <t>${schema}</t>
  </si>
  <si>
    <t>ProceedIf(${schema} != null)</t>
  </si>
  <si>
    <t>response, returnCode, responseTime, contentType, schema</t>
  </si>
  <si>
    <t>5</t>
  </si>
  <si>
    <t xml:space="preserve">▼ </t>
  </si>
  <si>
    <t xml:space="preserve">✔ </t>
  </si>
  <si>
    <t>▼ Get the csflag from data file and save to the variable</t>
  </si>
  <si>
    <t>▼ Generate random username and save to the variable</t>
  </si>
  <si>
    <t>▼ Save the API Request url to the url variable</t>
  </si>
  <si>
    <t>▼ Save the request body to the body variable</t>
  </si>
  <si>
    <t>▼ Send the POST request to create customer/supplier</t>
  </si>
  <si>
    <t>▼ Print the response</t>
  </si>
  <si>
    <t>▼ Extract gkstatus and save to the variable</t>
  </si>
  <si>
    <t>▼ ► Validate the response</t>
  </si>
  <si>
    <t xml:space="preserve">  ▼ ► Basic validations for response
Input: actualReturnCode, actualResponseTime, actualContentType, responseBody, expectedReturnCode, expectedResponseTime, expectedContentType, schema</t>
  </si>
  <si>
    <t xml:space="preserve">  ▼ ► </t>
  </si>
  <si>
    <t>▼ Compare the gkstatus</t>
  </si>
  <si>
    <t xml:space="preserve">Run From: ALIPLR8316 (amd64 Windows 10 10.0)
Run User: AL3063
Time Span:09/01/2023 08:38:54 - 09/01/2023 08:39:24
Duration: 00:00:30.482
Steps:       35
Executed: 35 (100.00%)
PASS:     35 (100.00%)
SKIPPED:  0 (0.00%)
FAIL:     0 (0.00%)
</t>
  </si>
  <si>
    <t>https://api-dev.gnukhata.org/accounts</t>
  </si>
  <si>
    <t>returnCode=200
statusText=OK
headers={Server=nginx/1.18.0 (Ubuntu), Connection=keep-alive, Content-Length=54295, Date=Fri, 01 Sep 2023 03:09:55 GMT, Content-Type=application/json}
contentLength=54295
elapsedTime=2531
body={"gkstatus": 0, "gkresult": [{"srno": 1, "accountcode": 5217, "accountname": "Accumulated Depreciation", "openingbal": "0.00", "groupcode": 5107, "groupname": "Fixed Assets", "subgroupcode": "", "subgroupname": "", "sysaccount": 0, "defaultflag": ""}, {"srno": 2, "accountcode": 8174, "accountname": "BCA Purchase", "openingbal": "0.00", "groupcode": 1653, "groupname": "Direct Expense", "subgroupcode": 1654, "subgroupname": "Purchase", "sysaccount": 1, "defaultflag": ""}, {"srno": 3, "accountco...</t>
  </si>
  <si>
    <t>8208</t>
  </si>
  <si>
    <t>https://api-dev.gnukhata.org/customer/search/account/8208</t>
  </si>
  <si>
    <t>returnCode=200
statusText=OK
headers={Server=nginx/1.18.0 (Ubuntu), Connection=keep-alive, Content-Length=15, Date=Fri, 01 Sep 2023 03:10:01 GMT, Content-Type=application/json}
contentLength=15
elapsedTime=783
body={"gkstatus": 3}</t>
  </si>
  <si>
    <t>3</t>
  </si>
  <si>
    <t>C:\projects\GKCore\gkcore\tests\artifact\script\GNUKhata.macro.xlsx::MacroLibrary::validateResponse</t>
  </si>
  <si>
    <t>actualReturnCode=200
actualResponseTime=783
actualContentType=application/json
responseBody={"gkstatus": 3}
expectedReturnCode=200
expectedResponseTime=3000
expectedContentType=application/json
schema=C:\projects\GKCore\gkcore\tests\artifact\data\Schema\Customer and Supplier\GetAccountcode.customer.txt</t>
  </si>
  <si>
    <t>FAIL 
expected=0
actual  =3</t>
  </si>
  <si>
    <t>details</t>
  </si>
  <si>
    <t>https://api-dev.gnukhata.org/customer/search/name/Cust43242</t>
  </si>
  <si>
    <t>returnCode=200
statusText=OK
headers={Server=nginx/1.18.0 (Ubuntu), Connection=keep-alive, Content-Length=486, Date=Fri, 01 Sep 2023 03:10:12 GMT, Content-Type=application/json}
contentLength=486
elapsedTime=760
body={"gkstatus":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"string"}, "statelist": [{"10": "Bihar"}], "gst_reg_type": 0, "gst_party_type": 0}}</t>
  </si>
  <si>
    <t>actualReturnCode=200
actualResponseTime=760
actualContentType=application/json
responseBody={"gkstatus":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
  </si>
  <si>
    <t>https://api-dev.gnukhata.org/customer/582</t>
  </si>
  <si>
    <t>returnCode=200
statusText=OK
headers={Server=nginx/1.18.0 (Ubuntu), Connection=keep-alive, Content-Length=507, Date=Fri, 01 Sep 2023 03:10:23 GMT, Content-Type=application/json}
contentLength=507
elapsedTime=776
body={"gkstatus":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"string"}, "statelist": [{"29": "Karnataka"}, {"10": "Bihar"}], "gst_reg_type": 0, "gst_party_...</t>
  </si>
  <si>
    <t>actualReturnCode=200
actualResponseTime=776
actualContentType=application/json
responseBody={"gkstatus":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
  </si>
  <si>
    <t>783</t>
  </si>
  <si>
    <t>3000</t>
  </si>
  <si>
    <t>application/json</t>
  </si>
  <si>
    <t>{"gkstatus": 3}</t>
  </si>
  <si>
    <t xml:space="preserve">
expected=0
actual  =3</t>
  </si>
  <si>
    <t>760</t>
  </si>
  <si>
    <t>{"gkstatus":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"string"}, "statelist": [{"10": "Bihar"}], "gst_reg_type": 0, "gst_party_type": 0}}</t>
  </si>
  <si>
    <t>776</t>
  </si>
  <si>
    <t>{"gkstatus":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"string"}, "statelist": [{"29": "Karnataka"}, {"10": "Bihar"}], "gst_reg_type": 0, "gst_party_...</t>
  </si>
  <si>
    <t>✔ Compare the lentgh of the qty array</t>
  </si>
  <si>
    <t>▼ Save the qty value which is get from the data file</t>
  </si>
  <si>
    <t>▼ Save the request url</t>
  </si>
  <si>
    <t>▼ Send Get request to fetch customer data</t>
  </si>
  <si>
    <t>▼ Extract the gkstatus</t>
  </si>
  <si>
    <t>▼ Extract custid and save to the variable for further Get methods</t>
  </si>
  <si>
    <t>▼ Extract custname and save to the variable for further Get methods</t>
  </si>
  <si>
    <t>▼ Verify the gkstatus code</t>
  </si>
  <si>
    <t>▼ Iterating the loop</t>
  </si>
  <si>
    <t>► Validate the response</t>
  </si>
  <si>
    <t xml:space="preserve">Run From: ALIPLR8316 (amd64 Windows 10 10.0)
Run User: AL3063
Time Span:09/01/2023 08:39:24 - 09/01/2023 08:40:33
Duration: 00:01:08.817
Steps:       74
Executed: 74 (100.00%)
PASS:     73 (98.65%)
SKIPPED:  0 (0.00%)
FAIL:     1 (1.35%)
</t>
  </si>
  <si>
    <t>263406</t>
  </si>
  <si>
    <t>{
  "custid": 30,
  "custdoc": {},
  "custname": "Cust54536",
  "custaddr": "string",
  "state": "Karnataka",
  "pincode": "263406",
  "csflag": 3,
  "custtan": "string",
  "custphone": "string",
  "custemail": "string",
  "custfax": "string",
  "custpan": "string",
  "gst_reg_type": 0,
  "gst_party_type": 0,
  "gstin": {
    "10": "10AABCU9603R1Z2"
  },
  "bankdetails": {
    "accountno": "string",
    "bankname": "string",
    "ifsc": "string",
    "branchname": "string"
  }
}</t>
  </si>
  <si>
    <t>https://api-dev.gnukhata.org/customer/30</t>
  </si>
  <si>
    <t>returnCode=200
statusText=OK
headers={Server=nginx/1.18.0 (Ubuntu), Connection=keep-alive, Content-Length=15, Date=Fri, 01 Sep 2023 03:10:37 GMT, Content-Type=application/json}
contentLength=15
elapsedTime=1033
body={"gkstatus": 0}</t>
  </si>
  <si>
    <t>actualReturnCode=200
actualResponseTime=1033
actualContentType=application/json
responseBody={"gkstatus": 0}
expectedReturnCode=200
expectedResponseTime=3000
expectedContentType=application/json
schema=C:\projects\GKCore\gkcore\tests\artifact\data\Schema\Customer and Supplier\PutCustid.customer.txt</t>
  </si>
  <si>
    <t>1033</t>
  </si>
  <si>
    <t>{"gkstatus": 0}</t>
  </si>
  <si>
    <t xml:space="preserve">Run From: ALIPLR8316 (amd64 Windows 10 10.0)
Run User: AL3063
Time Span:09/01/2023 08:40:34 - 09/01/2023 08:40:47
Duration: 00:00:13.158
Steps:       14
Executed: 14 (100.00%)
PASS:     14 (100.00%)
SKIPPED:  0 (0.00%)
FAIL:     0 (0.00%)
</t>
  </si>
  <si>
    <t>https://api-dev.gnukhata.org/customer/33</t>
  </si>
  <si>
    <t>returnCode=200
statusText=OK
headers={Server=nginx/1.18.0 (Ubuntu), Connection=keep-alive, Content-Length=15, Date=Fri, 01 Sep 2023 03:10:49 GMT, Content-Type=application/json}
contentLength=15
elapsedTime=807
body={"gkstatus": 0}</t>
  </si>
  <si>
    <t>actualReturnCode=200
actualResponseTime=807
actualContentType=application/json
responseBody={"gkstatus": 0}
expectedReturnCode=200
expectedResponseTime=3000
expectedContentType=application/json
schema=C:\projects\GKCore\gkcore\tests\artifact\data\Schema\Customer and Supplier\DeleteCustid.customer.txt</t>
  </si>
  <si>
    <t>807</t>
  </si>
  <si>
    <t xml:space="preserve">Run From: ALIPLR8316 (amd64 Windows 10 10.0)
Run User: AL3063
Time Span:09/01/2023 08:40:48 - 09/01/2023 08:40:59
Duration: 00:00:11.582
Steps:       12
Executed: 12 (100.00%)
PASS:     12 (100.00%)
SKIPPED:  0 (0.00%)
FAIL:     0 (0.00%)
</t>
  </si>
  <si>
    <t>Cust43242</t>
  </si>
  <si>
    <t>C:\projects\GKCore\gkcore\tests\artifact\data</t>
  </si>
  <si>
    <t>C:\projects\GKCore\gkcore\tests\artifact\script\GNUKhata.macro.xlsx</t>
  </si>
  <si>
    <t>C:\projects\GKCore\gkcore\tests\artifact\data\Schema\Customer and Supplier</t>
  </si>
  <si>
    <t>Execution Summary for GNUKhata-plan.Test_Plan.005,CustomerandSupplier.20230901_083834.001</t>
  </si>
  <si>
    <t>Test Execution</t>
  </si>
  <si>
    <t>run from</t>
  </si>
  <si>
    <t xml:space="preserve">ALIPLR8316 (amd64 Windows 10 10.0)</t>
  </si>
  <si>
    <t>run user</t>
  </si>
  <si>
    <t xml:space="preserve">AL3063</t>
  </si>
  <si>
    <t>time span</t>
  </si>
  <si>
    <t xml:space="preserve">09/01/2023 08:38:34 - 09/01/2023 08:41:00</t>
  </si>
  <si>
    <t>start time</t>
  </si>
  <si>
    <t xml:space="preserve">09/01/2023 08:38:34</t>
  </si>
  <si>
    <t>end time</t>
  </si>
  <si>
    <t xml:space="preserve">09/01/2023 08:41:00</t>
  </si>
  <si>
    <t>duration</t>
  </si>
  <si>
    <t xml:space="preserve">00:02:25.523</t>
  </si>
  <si>
    <t>scenario passed</t>
  </si>
  <si>
    <t xml:space="preserve">4 / 5</t>
  </si>
  <si>
    <t>total steps</t>
  </si>
  <si>
    <t xml:space="preserve">  150</t>
  </si>
  <si>
    <t>executed steps</t>
  </si>
  <si>
    <t xml:space="preserve">150 (100.00%)</t>
  </si>
  <si>
    <t>passed</t>
  </si>
  <si>
    <t xml:space="preserve">149 (99.33%)</t>
  </si>
  <si>
    <t>skipped</t>
  </si>
  <si>
    <t xml:space="preserve">0 (0.00%)</t>
  </si>
  <si>
    <t>failed</t>
  </si>
  <si>
    <t xml:space="preserve">1 (0.67%)</t>
  </si>
  <si>
    <t>fail-fast</t>
  </si>
  <si>
    <t>nexial version</t>
  </si>
  <si>
    <t>java version</t>
  </si>
  <si>
    <t>17.0.6</t>
  </si>
  <si>
    <t>Execution Summary</t>
  </si>
  <si>
    <t>nexial log</t>
  </si>
  <si>
    <t>GNUKhata-plan.Test_Plan.005,CustomerandSupplier.20230901_083834.001.xlsx_GET_A30.log</t>
  </si>
  <si>
    <t>nexial-3rdparty.log</t>
  </si>
  <si>
    <t>nexial-ws-20230901_083241.log</t>
  </si>
  <si>
    <t>runtime args</t>
  </si>
  <si>
    <t>User Data (nexial.scriptRef.*)</t>
  </si>
  <si>
    <t>Data File</t>
  </si>
  <si>
    <t>DataSheet(s)</t>
  </si>
  <si>
    <t>scenario</t>
  </si>
  <si>
    <t>user data (nexial.scenarioRef.*)</t>
  </si>
  <si>
    <t>start date/time</t>
  </si>
  <si>
    <t>duration (ms)</t>
  </si>
  <si>
    <t>total</t>
  </si>
  <si>
    <t>pass</t>
  </si>
  <si>
    <t>fail</t>
  </si>
  <si>
    <t>success %</t>
  </si>
  <si>
    <t>Token</t>
  </si>
  <si>
    <t>09/01/2023 08:38:36</t>
  </si>
  <si>
    <t>17,337</t>
  </si>
  <si>
    <t>15</t>
  </si>
  <si>
    <t>100.00%</t>
  </si>
  <si>
    <t>17,336</t>
  </si>
  <si>
    <t>POST</t>
  </si>
  <si>
    <t>09/01/2023 08:38:54</t>
  </si>
  <si>
    <t>30,482</t>
  </si>
  <si>
    <t>35</t>
  </si>
  <si>
    <t>636</t>
  </si>
  <si>
    <t>29,845</t>
  </si>
  <si>
    <t>34</t>
  </si>
  <si>
    <t>GET</t>
  </si>
  <si>
    <t>09/01/2023 08:39:24</t>
  </si>
  <si>
    <t>68,817</t>
  </si>
  <si>
    <t>74</t>
  </si>
  <si>
    <t>73</t>
  </si>
  <si>
    <t>98.65%</t>
  </si>
  <si>
    <t>633</t>
  </si>
  <si>
    <t>29,254</t>
  </si>
  <si>
    <t>6,341</t>
  </si>
  <si>
    <t>6</t>
  </si>
  <si>
    <t>10,861</t>
  </si>
  <si>
    <t>10</t>
  </si>
  <si>
    <t>90.91%</t>
  </si>
  <si>
    <t>10,828</t>
  </si>
  <si>
    <t>10,898</t>
  </si>
  <si>
    <t>PUT</t>
  </si>
  <si>
    <t>09/01/2023 08:40:34</t>
  </si>
  <si>
    <t>13,158</t>
  </si>
  <si>
    <t>14</t>
  </si>
  <si>
    <t>1,299</t>
  </si>
  <si>
    <t>2</t>
  </si>
  <si>
    <t>11,858</t>
  </si>
  <si>
    <t>12</t>
  </si>
  <si>
    <t>DELETE</t>
  </si>
  <si>
    <t>09/01/2023 08:40:48</t>
  </si>
  <si>
    <t>11,582</t>
  </si>
  <si>
    <t>644</t>
  </si>
  <si>
    <t>10,936</t>
  </si>
  <si>
    <t>Totals</t>
  </si>
  <si>
    <t>09/01/2023 08:38:34</t>
  </si>
  <si>
    <t>145,523</t>
  </si>
  <si>
    <t>150</t>
  </si>
  <si>
    <t>149</t>
  </si>
  <si>
    <t>99.33%</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</si>
</sst>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79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trike/>
      <sz val="11"/>
      <color theme="1"/>
      <name val="Tahoma"/>
      <charset val="134"/>
    </font>
    <font>
      <b/>
      <sz val="11"/>
      <color theme="0" tint="-0.0499893185216834"/>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alibri"/>
      <sz val="12.0"/>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110">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2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border>
      <top style="thin"/>
    </border>
    <border>
      <top style="thin"/>
      <bottom style="thin"/>
    </border>
    <border>
      <left style="thin"/>
      <top style="thin"/>
      <bottom style="thin"/>
    </border>
    <border>
      <left style="thin"/>
      <right style="thin"/>
      <top style="thin"/>
      <bottom style="thin"/>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866">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0" fontId="2" fillId="0" borderId="0" xfId="0" applyFont="1"/>
    <xf numFmtId="0" fontId="1" fillId="0" borderId="0" xfId="0" applyFont="1"/>
    <xf numFmtId="0" fontId="5" fillId="0" borderId="0" xfId="0" applyFont="1" applyAlignment="1">
      <alignment wrapText="1"/>
    </xf>
    <xf numFmtId="0" fontId="1" fillId="0" borderId="0" xfId="0" applyFont="1" applyAlignment="1">
      <alignment horizontal="center"/>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0" fontId="31" fillId="37" borderId="0" xfId="0" applyFill="true" applyFont="true">
      <alignment vertical="center"/>
    </xf>
    <xf numFmtId="0" fontId="32" fillId="0" borderId="0" xfId="0" applyFont="true">
      <alignment vertical="center" wrapText="true"/>
    </xf>
    <xf numFmtId="0" fontId="33" fillId="40" borderId="0" xfId="0" applyFill="true" applyFont="true">
      <alignment indent="1" vertical="center" wrapText="true"/>
    </xf>
    <xf numFmtId="0" fontId="34" fillId="43" borderId="0" xfId="0" applyFill="true" applyFont="true">
      <alignment indent="1" vertical="center"/>
    </xf>
    <xf numFmtId="0" fontId="35" fillId="46" borderId="0" xfId="0" applyFill="true" applyFont="true">
      <alignment vertical="center" wrapText="true"/>
    </xf>
    <xf numFmtId="0" fontId="36" fillId="0" borderId="0" xfId="0" applyFont="true">
      <alignment horizontal="right" vertical="center"/>
    </xf>
    <xf numFmtId="0" fontId="37" fillId="49" borderId="0" xfId="0" applyFill="true" applyFont="true">
      <alignment indent="1" vertical="center" wrapText="true"/>
    </xf>
    <xf numFmtId="0" fontId="38" fillId="0" borderId="0" xfId="0" applyFont="true">
      <alignment vertical="center"/>
    </xf>
    <xf numFmtId="0" fontId="39" fillId="52" borderId="0" xfId="0" applyFill="true" applyFont="true">
      <alignment vertical="center" wrapText="true"/>
    </xf>
    <xf numFmtId="0" fontId="40" fillId="55" borderId="0" xfId="0" applyFill="true" applyFont="true">
      <alignment vertical="center" wrapText="true"/>
    </xf>
    <xf numFmtId="0" fontId="41" fillId="43"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6" borderId="0" xfId="0" applyFill="true" applyFont="true">
      <alignment vertical="center"/>
    </xf>
    <xf numFmtId="0" fontId="45" fillId="58" borderId="0" xfId="0" applyFill="true" applyFont="true">
      <alignment vertical="center"/>
    </xf>
    <xf numFmtId="0" fontId="46" fillId="46" borderId="0" xfId="0" applyFill="true" applyFont="true">
      <alignment vertical="center"/>
    </xf>
    <xf numFmtId="0" fontId="47" fillId="55" borderId="0" xfId="0" applyFill="true" applyFont="true">
      <alignment vertical="center"/>
    </xf>
    <xf numFmtId="0" fontId="48" fillId="61" borderId="0" xfId="0" applyFill="true" applyFont="true">
      <alignment vertical="center"/>
    </xf>
    <xf numFmtId="0" fontId="49" fillId="64" borderId="0" xfId="0" applyFill="true" applyFont="true">
      <alignment vertical="center"/>
    </xf>
    <xf numFmtId="0" fontId="50" fillId="67" borderId="0" xfId="0" applyFill="true" applyFont="true">
      <alignment vertical="center" wrapText="true"/>
    </xf>
    <xf numFmtId="0" fontId="51" fillId="0" borderId="0" xfId="0" applyFont="true">
      <alignment vertical="center" wrapText="true"/>
    </xf>
    <xf numFmtId="0" fontId="52" fillId="70" borderId="0" xfId="0" applyFill="true" applyFont="true">
      <alignment vertical="center"/>
    </xf>
    <xf numFmtId="0" fontId="53" fillId="0" borderId="0" xfId="0" applyFont="true">
      <alignment vertical="center" wrapText="true"/>
    </xf>
    <xf numFmtId="0" fontId="54" fillId="73" borderId="0" xfId="0" applyFill="true" applyFont="true">
      <alignment indent="1" vertical="center" wrapText="true"/>
    </xf>
    <xf numFmtId="0" fontId="55" fillId="76" borderId="0" xfId="0" applyFill="true" applyFont="true">
      <alignment indent="1" vertical="center"/>
    </xf>
    <xf numFmtId="0" fontId="56" fillId="79" borderId="0" xfId="0" applyFill="true" applyFont="true">
      <alignment vertical="center" wrapText="true"/>
    </xf>
    <xf numFmtId="0" fontId="57" fillId="0" borderId="0" xfId="0" applyFont="true">
      <alignment horizontal="right" vertical="center"/>
    </xf>
    <xf numFmtId="0" fontId="58" fillId="82" borderId="0" xfId="0" applyFill="true" applyFont="true">
      <alignment indent="1" vertical="center" wrapText="true"/>
    </xf>
    <xf numFmtId="0" fontId="59" fillId="0" borderId="0" xfId="0" applyFont="true">
      <alignment vertical="center"/>
    </xf>
    <xf numFmtId="0" fontId="60" fillId="85" borderId="0" xfId="0" applyFill="true" applyFont="true">
      <alignment vertical="center" wrapText="true"/>
    </xf>
    <xf numFmtId="0" fontId="61" fillId="88" borderId="0" xfId="0" applyFill="true" applyFont="true">
      <alignment vertical="center" wrapText="true"/>
    </xf>
    <xf numFmtId="0" fontId="62" fillId="76"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9" borderId="0" xfId="0" applyFill="true" applyFont="true">
      <alignment vertical="center"/>
    </xf>
    <xf numFmtId="0" fontId="66" fillId="91" borderId="0" xfId="0" applyFill="true" applyFont="true">
      <alignment vertical="center"/>
    </xf>
    <xf numFmtId="0" fontId="67" fillId="79" borderId="0" xfId="0" applyFill="true" applyFont="true">
      <alignment vertical="center"/>
    </xf>
    <xf numFmtId="0" fontId="68" fillId="88" borderId="0" xfId="0" applyFill="true" applyFont="true">
      <alignment vertical="center"/>
    </xf>
    <xf numFmtId="0" fontId="69"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7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49" fontId="71" fillId="0" borderId="0" xfId="0" applyNumberFormat="true" applyFont="true">
      <alignment indent="0" wrapText="true" horizontal="left" vertical="center"/>
    </xf>
    <xf numFmtId="0" fontId="72" fillId="0" borderId="0" xfId="0" applyNumberFormat="true" applyFont="true">
      <alignment indent="0" wrapText="true" horizontal="general" vertical="center"/>
    </xf>
    <xf numFmtId="0" fontId="73" fillId="0" borderId="0" xfId="0" applyNumberFormat="true" applyFont="true">
      <alignment indent="0" wrapText="false" horizontal="right" vertical="center"/>
    </xf>
    <xf numFmtId="0" fontId="74" fillId="0" borderId="0" xfId="0" applyNumberFormat="true" applyFont="true">
      <alignment indent="0" wrapText="false" horizontal="general" vertical="center"/>
    </xf>
    <xf numFmtId="0" fontId="75" fillId="85" borderId="0" xfId="0" applyNumberFormat="true" applyFill="true" applyFont="true">
      <alignment indent="0" wrapText="false" horizontal="general" vertical="center"/>
    </xf>
    <xf numFmtId="0" fontId="76" fillId="0" borderId="0" xfId="0" applyNumberFormat="true" applyFont="true">
      <alignment indent="0" wrapText="false" horizontal="general" vertical="center"/>
    </xf>
    <xf numFmtId="49" fontId="77" fillId="0" borderId="0" xfId="0" applyNumberFormat="true" applyFont="true">
      <alignment indent="0" wrapText="false" horizontal="left" vertical="center"/>
    </xf>
    <xf numFmtId="49" fontId="78" fillId="0" borderId="0" xfId="0" applyNumberFormat="true" applyFont="true">
      <alignment indent="0" wrapText="false" horizontal="left" vertical="center"/>
    </xf>
    <xf numFmtId="49" fontId="79" fillId="0" borderId="0" xfId="0" applyNumberFormat="true" applyFont="true">
      <alignment indent="0" wrapText="false" horizontal="left" vertical="center"/>
    </xf>
    <xf numFmtId="49" fontId="80" fillId="0" borderId="0" xfId="0" applyNumberFormat="true" applyFont="true">
      <alignment indent="0" wrapText="true" horizontal="left" vertical="center"/>
    </xf>
    <xf numFmtId="49" fontId="81" fillId="0" borderId="0" xfId="0" applyNumberFormat="true" applyFont="true">
      <alignment indent="0" wrapText="false" horizontal="left" vertical="center"/>
    </xf>
    <xf numFmtId="49" fontId="82" fillId="0" borderId="0" xfId="0" applyNumberFormat="true" applyFont="true">
      <alignment indent="0" wrapText="false" horizontal="center" vertical="center"/>
    </xf>
    <xf numFmtId="0" fontId="83" fillId="0" borderId="0" xfId="0" applyNumberFormat="true" applyFont="true">
      <alignment indent="0" wrapText="false" horizontal="general" vertical="center"/>
    </xf>
    <xf numFmtId="0" fontId="84" fillId="91" borderId="0" xfId="0" applyNumberFormat="true" applyFill="true" applyFont="true">
      <alignment indent="0" wrapText="false" horizontal="general" vertical="center"/>
    </xf>
    <xf numFmtId="49" fontId="85" fillId="0" borderId="0" xfId="0" applyNumberFormat="true" applyFont="true">
      <alignment indent="0" wrapText="true" horizontal="left" vertical="center"/>
    </xf>
    <xf numFmtId="0" fontId="86" fillId="0" borderId="0" xfId="0" applyNumberFormat="true" applyFont="true">
      <alignment indent="0" wrapText="true" horizontal="general" vertical="center"/>
    </xf>
    <xf numFmtId="0" fontId="87" fillId="0" borderId="0" xfId="0" applyNumberFormat="true" applyFont="true">
      <alignment indent="0" wrapText="false" horizontal="right" vertical="center"/>
    </xf>
    <xf numFmtId="0" fontId="88" fillId="0" borderId="0" xfId="0" applyNumberFormat="true" applyFont="true">
      <alignment indent="0" wrapText="false" horizontal="general" vertical="center"/>
    </xf>
    <xf numFmtId="0" fontId="89" fillId="85" borderId="0" xfId="0" applyNumberFormat="true" applyFill="true" applyFont="true">
      <alignment indent="0" wrapText="false" horizontal="general" vertical="center"/>
    </xf>
    <xf numFmtId="49" fontId="90" fillId="0" borderId="0" xfId="0" applyNumberFormat="true" applyFont="true">
      <alignment indent="0" wrapText="false" horizontal="left" vertical="center"/>
    </xf>
    <xf numFmtId="49" fontId="91" fillId="0" borderId="0" xfId="0" applyNumberFormat="true" applyFont="true">
      <alignment indent="0" wrapText="false" horizontal="left" vertical="center"/>
    </xf>
    <xf numFmtId="49" fontId="92" fillId="0" borderId="0" xfId="0" applyNumberFormat="true" applyFont="true">
      <alignment indent="0" wrapText="false" horizontal="left" vertical="center"/>
    </xf>
    <xf numFmtId="49" fontId="93" fillId="0" borderId="0" xfId="0" applyNumberFormat="true" applyFont="true">
      <alignment indent="0" wrapText="false" horizontal="left" vertical="center"/>
    </xf>
    <xf numFmtId="49" fontId="94" fillId="0" borderId="0" xfId="0" applyNumberFormat="true" applyFont="true">
      <alignment indent="0" wrapText="true" horizontal="left" vertical="center"/>
    </xf>
    <xf numFmtId="49" fontId="95" fillId="0" borderId="0" xfId="0" applyNumberFormat="true" applyFont="true">
      <alignment indent="0" wrapText="false" horizontal="left" vertical="center"/>
    </xf>
    <xf numFmtId="49" fontId="96" fillId="0" borderId="0" xfId="0" applyNumberFormat="true" applyFont="true">
      <alignment indent="0" wrapText="false" horizontal="center" vertical="center"/>
    </xf>
    <xf numFmtId="0" fontId="97" fillId="0" borderId="0" xfId="0" applyNumberFormat="true" applyFont="true">
      <alignment indent="0" wrapText="false" horizontal="general" vertical="center"/>
    </xf>
    <xf numFmtId="0" fontId="98" fillId="91" borderId="0" xfId="0" applyNumberFormat="true" applyFill="true" applyFont="true">
      <alignment indent="0" wrapText="false" horizontal="general" vertical="center"/>
    </xf>
    <xf numFmtId="49" fontId="99" fillId="0" borderId="0" xfId="0" applyNumberFormat="true" applyFont="true">
      <alignment indent="0" wrapText="true" horizontal="left" vertical="center"/>
    </xf>
    <xf numFmtId="0" fontId="100" fillId="0" borderId="0" xfId="0" applyNumberFormat="true" applyFont="true">
      <alignment indent="0" wrapText="true" horizontal="general" vertical="center"/>
    </xf>
    <xf numFmtId="0" fontId="101" fillId="0" borderId="0" xfId="0" applyNumberFormat="true" applyFont="true">
      <alignment indent="0" wrapText="false" horizontal="right" vertical="center"/>
    </xf>
    <xf numFmtId="0" fontId="102" fillId="0" borderId="0" xfId="0" applyNumberFormat="true" applyFont="true">
      <alignment indent="0" wrapText="false" horizontal="general" vertical="center"/>
    </xf>
    <xf numFmtId="0" fontId="103" fillId="0" borderId="0" xfId="0" applyNumberFormat="true" applyFont="true">
      <alignment indent="0" wrapText="false" horizontal="general" vertical="center"/>
    </xf>
    <xf numFmtId="0" fontId="104" fillId="76" borderId="0" xfId="0" applyNumberFormat="true" applyFill="true" applyFont="true">
      <alignment indent="0" wrapText="false" horizontal="general" vertical="center"/>
    </xf>
    <xf numFmtId="0" fontId="105" fillId="85" borderId="0" xfId="0" applyNumberFormat="true" applyFill="true" applyFont="true">
      <alignment indent="0" wrapText="false" horizontal="general" vertical="center"/>
    </xf>
    <xf numFmtId="49" fontId="106" fillId="0" borderId="0" xfId="0" applyNumberFormat="true" applyFont="true">
      <alignment indent="0" wrapText="false" horizontal="left" vertical="center"/>
    </xf>
    <xf numFmtId="49" fontId="107" fillId="0" borderId="0" xfId="0" applyNumberFormat="true" applyFont="true">
      <alignment indent="0" wrapText="false" horizontal="left" vertical="center"/>
    </xf>
    <xf numFmtId="49" fontId="108" fillId="0" borderId="0" xfId="0" applyNumberFormat="true" applyFont="true">
      <alignment indent="0" wrapText="true" horizontal="left" vertical="center"/>
    </xf>
    <xf numFmtId="49" fontId="109" fillId="0" borderId="0" xfId="0" applyNumberFormat="true" applyFont="true">
      <alignment indent="0" wrapText="false" horizontal="left" vertical="center"/>
    </xf>
    <xf numFmtId="49" fontId="110" fillId="0" borderId="0" xfId="0" applyNumberFormat="true" applyFont="true">
      <alignment indent="0" wrapText="false" horizontal="center" vertical="center"/>
    </xf>
    <xf numFmtId="0" fontId="111" fillId="0" borderId="0" xfId="0" applyNumberFormat="true" applyFont="true">
      <alignment indent="0" wrapText="false" horizontal="general" vertical="center"/>
    </xf>
    <xf numFmtId="0" fontId="112" fillId="91" borderId="0" xfId="0" applyNumberFormat="true" applyFill="true" applyFont="true">
      <alignment indent="0" wrapText="false" horizontal="general" vertical="center"/>
    </xf>
    <xf numFmtId="0" fontId="114" fillId="0" borderId="0" xfId="0" applyFont="true">
      <alignment vertical="center"/>
    </xf>
    <xf numFmtId="0" fontId="116" fillId="0" borderId="0" xfId="0" applyFont="true">
      <alignment vertical="center"/>
    </xf>
    <xf numFmtId="0" fontId="117" fillId="0" borderId="0" xfId="0" applyFont="true">
      <alignment vertical="center"/>
    </xf>
    <xf numFmtId="49" fontId="118" fillId="0" borderId="0" xfId="0" applyNumberFormat="true" applyFont="true">
      <alignment indent="0" wrapText="true" horizontal="left" vertical="center"/>
    </xf>
    <xf numFmtId="0" fontId="119" fillId="0" borderId="0" xfId="0" applyNumberFormat="true" applyFont="true">
      <alignment indent="0" wrapText="true" horizontal="general" vertical="center"/>
    </xf>
    <xf numFmtId="0" fontId="120" fillId="0" borderId="0" xfId="0" applyNumberFormat="true" applyFont="true">
      <alignment indent="0" wrapText="false" horizontal="right" vertical="center"/>
    </xf>
    <xf numFmtId="0" fontId="121" fillId="0" borderId="0" xfId="0" applyNumberFormat="true" applyFont="true">
      <alignment indent="0" wrapText="false" horizontal="general" vertical="center"/>
    </xf>
    <xf numFmtId="0" fontId="122" fillId="85" borderId="0" xfId="0" applyNumberFormat="true" applyFill="true" applyFont="true">
      <alignment indent="0" wrapText="false" horizontal="general" vertical="center"/>
    </xf>
    <xf numFmtId="0" fontId="123" fillId="85" borderId="0" xfId="0" applyNumberFormat="true" applyFill="true" applyFont="true">
      <alignment indent="0" wrapText="false" horizontal="general" vertical="center"/>
    </xf>
    <xf numFmtId="49" fontId="124" fillId="0" borderId="0" xfId="0" applyNumberFormat="true" applyFont="true">
      <alignment indent="0" wrapText="false" horizontal="left" vertical="center"/>
    </xf>
    <xf numFmtId="49" fontId="125" fillId="0" borderId="0" xfId="0" applyNumberFormat="true" applyFont="true">
      <alignment indent="0" wrapText="false" horizontal="left" vertical="center"/>
    </xf>
    <xf numFmtId="49" fontId="126" fillId="0" borderId="0" xfId="0" applyNumberFormat="true" applyFont="true">
      <alignment indent="0" wrapText="false" horizontal="left" vertical="center"/>
    </xf>
    <xf numFmtId="49" fontId="127" fillId="0" borderId="0" xfId="0" applyNumberFormat="true" applyFont="true">
      <alignment indent="0" wrapText="true" horizontal="left" vertical="center"/>
    </xf>
    <xf numFmtId="49" fontId="128" fillId="0" borderId="0" xfId="0" applyNumberFormat="true" applyFont="true">
      <alignment indent="0" wrapText="false" horizontal="left" vertical="center"/>
    </xf>
    <xf numFmtId="49" fontId="129" fillId="0" borderId="0" xfId="0" applyNumberFormat="true" applyFont="true">
      <alignment indent="0" wrapText="false" horizontal="center" vertical="center"/>
    </xf>
    <xf numFmtId="0" fontId="130" fillId="0" borderId="0" xfId="0" applyNumberFormat="true" applyFont="true">
      <alignment indent="0" wrapText="false" horizontal="general" vertical="center"/>
    </xf>
    <xf numFmtId="0" fontId="131" fillId="91" borderId="0" xfId="0" applyNumberFormat="true" applyFill="true" applyFont="true">
      <alignment indent="0" wrapText="false" horizontal="general" vertical="center"/>
    </xf>
    <xf numFmtId="49" fontId="132" fillId="0" borderId="0" xfId="0" applyNumberFormat="true" applyFont="true">
      <alignment indent="0" wrapText="true" horizontal="left" vertical="center"/>
    </xf>
    <xf numFmtId="0" fontId="133" fillId="0" borderId="0" xfId="0" applyNumberFormat="true" applyFont="true">
      <alignment indent="0" wrapText="true" horizontal="general" vertical="center"/>
    </xf>
    <xf numFmtId="0" fontId="134" fillId="0" borderId="0" xfId="0" applyNumberFormat="true" applyFont="true">
      <alignment indent="0" wrapText="false" horizontal="right" vertical="center"/>
    </xf>
    <xf numFmtId="0" fontId="135" fillId="0" borderId="0" xfId="0" applyNumberFormat="true" applyFont="true">
      <alignment indent="0" wrapText="false" horizontal="general" vertical="center"/>
    </xf>
    <xf numFmtId="0" fontId="136" fillId="85" borderId="0" xfId="0" applyNumberFormat="true" applyFill="true" applyFont="true">
      <alignment indent="0" wrapText="false" horizontal="general" vertical="center"/>
    </xf>
    <xf numFmtId="0" fontId="137" fillId="76" borderId="0" xfId="0" applyNumberFormat="true" applyFill="true" applyFont="true">
      <alignment indent="0" wrapText="false" horizontal="general" vertical="center"/>
    </xf>
    <xf numFmtId="49" fontId="138" fillId="0" borderId="0" xfId="0" applyNumberFormat="true" applyFont="true">
      <alignment indent="0" wrapText="false" horizontal="left" vertical="center"/>
    </xf>
    <xf numFmtId="49" fontId="139" fillId="0" borderId="0" xfId="0" applyNumberFormat="true" applyFont="true">
      <alignment indent="0" wrapText="false" horizontal="left" vertical="center"/>
    </xf>
    <xf numFmtId="49" fontId="140" fillId="0" borderId="0" xfId="0" applyNumberFormat="true" applyFont="true">
      <alignment indent="0" wrapText="false" horizontal="left" vertical="center"/>
    </xf>
    <xf numFmtId="49" fontId="141" fillId="0" borderId="0" xfId="0" applyNumberFormat="true" applyFont="true">
      <alignment indent="0" wrapText="true" horizontal="left" vertical="center"/>
    </xf>
    <xf numFmtId="49" fontId="142" fillId="0" borderId="0" xfId="0" applyNumberFormat="true" applyFont="true">
      <alignment indent="0" wrapText="false" horizontal="left" vertical="center"/>
    </xf>
    <xf numFmtId="49" fontId="143" fillId="0" borderId="0" xfId="0" applyNumberFormat="true" applyFont="true">
      <alignment indent="0" wrapText="false" horizontal="center" vertical="center"/>
    </xf>
    <xf numFmtId="0" fontId="144" fillId="0" borderId="0" xfId="0" applyNumberFormat="true" applyFont="true">
      <alignment indent="0" wrapText="false" horizontal="general" vertical="center"/>
    </xf>
    <xf numFmtId="0" fontId="145" fillId="91" borderId="0" xfId="0" applyNumberFormat="true" applyFill="true" applyFont="true">
      <alignment indent="0" wrapText="false" horizontal="general" vertical="center"/>
    </xf>
    <xf numFmtId="0" fontId="146" fillId="0" borderId="0" xfId="0" applyNumberFormat="true" applyFont="true">
      <alignment indent="0" wrapText="false" horizontal="general" vertical="bottom"/>
    </xf>
    <xf numFmtId="0" fontId="147" fillId="0" borderId="0" xfId="0" applyNumberFormat="true" applyFont="true">
      <alignment indent="0" wrapText="true" horizontal="general" vertical="center"/>
    </xf>
    <xf numFmtId="0" fontId="148" fillId="0" borderId="0" xfId="0" applyNumberFormat="true" applyFont="true">
      <alignment indent="0" wrapText="false" horizontal="right" vertical="center"/>
    </xf>
    <xf numFmtId="0" fontId="149" fillId="0" borderId="0" xfId="0" applyNumberFormat="true" applyFont="true">
      <alignment indent="0" wrapText="false" horizontal="general" vertical="center"/>
    </xf>
    <xf numFmtId="0" fontId="150" fillId="85" borderId="0" xfId="0" applyNumberFormat="true" applyFill="true" applyFont="true">
      <alignment indent="0" wrapText="false" horizontal="general" vertical="center"/>
    </xf>
    <xf numFmtId="0" fontId="151" fillId="0" borderId="0" xfId="0" applyNumberFormat="true" applyFont="true">
      <alignment indent="0" wrapText="false" horizontal="general" vertical="center"/>
    </xf>
    <xf numFmtId="49" fontId="152" fillId="0" borderId="0" xfId="0" applyNumberFormat="true" applyFont="true">
      <alignment indent="0" wrapText="false" horizontal="left" vertical="center"/>
    </xf>
    <xf numFmtId="49" fontId="153" fillId="0" borderId="0" xfId="0" applyNumberFormat="true" applyFont="true">
      <alignment indent="0" wrapText="false" horizontal="left" vertical="center"/>
    </xf>
    <xf numFmtId="49" fontId="154" fillId="0" borderId="0" xfId="0" applyNumberFormat="true" applyFont="true">
      <alignment indent="0" wrapText="false" horizontal="left" vertical="center"/>
    </xf>
    <xf numFmtId="49" fontId="155" fillId="0" borderId="0" xfId="0" applyNumberFormat="true" applyFont="true">
      <alignment indent="0" wrapText="true" horizontal="left" vertical="center"/>
    </xf>
    <xf numFmtId="49" fontId="156" fillId="0" borderId="0" xfId="0" applyNumberFormat="true" applyFont="true">
      <alignment indent="0" wrapText="false" horizontal="left" vertical="center"/>
    </xf>
    <xf numFmtId="49" fontId="157" fillId="0" borderId="0" xfId="0" applyNumberFormat="true" applyFont="true">
      <alignment indent="0" wrapText="false" horizontal="center" vertical="center"/>
    </xf>
    <xf numFmtId="0" fontId="158" fillId="0" borderId="0" xfId="0" applyNumberFormat="true" applyFont="true">
      <alignment indent="0" wrapText="false" horizontal="general" vertical="center"/>
    </xf>
    <xf numFmtId="0" fontId="159" fillId="91" borderId="0" xfId="0" applyNumberFormat="true" applyFill="true" applyFont="true">
      <alignment indent="0" wrapText="false" horizontal="general" vertical="center"/>
    </xf>
    <xf numFmtId="49" fontId="160" fillId="0" borderId="0" xfId="0" applyNumberFormat="true" applyFont="true">
      <alignment indent="0" wrapText="true" horizontal="left" vertical="center"/>
    </xf>
    <xf numFmtId="0" fontId="161" fillId="0" borderId="0" xfId="0" applyNumberFormat="true" applyFont="true">
      <alignment indent="0" wrapText="true" horizontal="general" vertical="center"/>
    </xf>
    <xf numFmtId="0" fontId="162" fillId="0" borderId="0" xfId="0" applyNumberFormat="true" applyFont="true">
      <alignment indent="0" wrapText="false" horizontal="right" vertical="center"/>
    </xf>
    <xf numFmtId="0" fontId="163" fillId="0" borderId="0" xfId="0" applyNumberFormat="true" applyFont="true">
      <alignment indent="0" wrapText="false" horizontal="general" vertical="center"/>
    </xf>
    <xf numFmtId="0" fontId="164" fillId="85" borderId="0" xfId="0" applyNumberFormat="true" applyFill="true" applyFont="true">
      <alignment indent="0" wrapText="false" horizontal="general" vertical="center"/>
    </xf>
    <xf numFmtId="49" fontId="165" fillId="0" borderId="0" xfId="0" applyNumberFormat="true" applyFont="true">
      <alignment indent="0" wrapText="true" horizontal="left" vertical="center"/>
    </xf>
    <xf numFmtId="49" fontId="166" fillId="0" borderId="0" xfId="0" applyNumberFormat="true" applyFont="true">
      <alignment indent="0" wrapText="false" horizontal="left" vertical="center"/>
    </xf>
    <xf numFmtId="49" fontId="167" fillId="0" borderId="0" xfId="0" applyNumberFormat="true" applyFont="true">
      <alignment indent="0" wrapText="false" horizontal="left" vertical="center"/>
    </xf>
    <xf numFmtId="49" fontId="168" fillId="0" borderId="0" xfId="0" applyNumberFormat="true" applyFont="true">
      <alignment indent="0" wrapText="false" horizontal="left" vertical="center"/>
    </xf>
    <xf numFmtId="49" fontId="169" fillId="0" borderId="0" xfId="0" applyNumberFormat="true" applyFont="true">
      <alignment indent="0" wrapText="true" horizontal="left" vertical="center"/>
    </xf>
    <xf numFmtId="49" fontId="170" fillId="0" borderId="0" xfId="0" applyNumberFormat="true" applyFont="true">
      <alignment indent="0" wrapText="false" horizontal="left" vertical="center"/>
    </xf>
    <xf numFmtId="49" fontId="171" fillId="0" borderId="0" xfId="0" applyNumberFormat="true" applyFont="true">
      <alignment indent="0" wrapText="false" horizontal="center" vertical="center"/>
    </xf>
    <xf numFmtId="0" fontId="172" fillId="0" borderId="0" xfId="0" applyNumberFormat="true" applyFont="true">
      <alignment indent="0" wrapText="false" horizontal="general" vertical="center"/>
    </xf>
    <xf numFmtId="0" fontId="173" fillId="91" borderId="0" xfId="0" applyNumberFormat="true" applyFill="true" applyFont="true">
      <alignment indent="0" wrapText="false" horizontal="general" vertical="center"/>
    </xf>
    <xf numFmtId="49" fontId="174" fillId="0" borderId="0" xfId="0" applyNumberFormat="true" applyFont="true">
      <alignment indent="0" wrapText="true" horizontal="left" vertical="center"/>
    </xf>
    <xf numFmtId="0" fontId="175" fillId="0" borderId="0" xfId="0" applyNumberFormat="true" applyFont="true">
      <alignment indent="0" wrapText="true" horizontal="general" vertical="center"/>
    </xf>
    <xf numFmtId="0" fontId="176" fillId="0" borderId="0" xfId="0" applyNumberFormat="true" applyFont="true">
      <alignment indent="0" wrapText="false" horizontal="right" vertical="center"/>
    </xf>
    <xf numFmtId="0" fontId="177" fillId="0" borderId="0" xfId="0" applyNumberFormat="true" applyFont="true">
      <alignment indent="0" wrapText="false" horizontal="general" vertical="center"/>
    </xf>
    <xf numFmtId="0" fontId="178" fillId="0" borderId="0" xfId="0" applyNumberFormat="true" applyFont="true">
      <alignment indent="0" wrapText="false" horizontal="general" vertical="center"/>
    </xf>
    <xf numFmtId="0" fontId="179" fillId="76" borderId="0" xfId="0" applyNumberFormat="true" applyFill="true" applyFont="true">
      <alignment indent="0" wrapText="false" horizontal="general" vertical="center"/>
    </xf>
    <xf numFmtId="0" fontId="180" fillId="85" borderId="0" xfId="0" applyNumberFormat="true" applyFill="true" applyFont="true">
      <alignment indent="0" wrapText="false" horizontal="general" vertical="center"/>
    </xf>
    <xf numFmtId="49" fontId="181" fillId="0" borderId="0" xfId="0" applyNumberFormat="true" applyFont="true">
      <alignment indent="0" wrapText="false" horizontal="left" vertical="center"/>
    </xf>
    <xf numFmtId="49" fontId="182" fillId="0" borderId="0" xfId="0" applyNumberFormat="true" applyFont="true">
      <alignment indent="0" wrapText="false" horizontal="left" vertical="center"/>
    </xf>
    <xf numFmtId="49" fontId="183" fillId="0" borderId="0" xfId="0" applyNumberFormat="true" applyFont="true">
      <alignment indent="0" wrapText="true" horizontal="left" vertical="center"/>
    </xf>
    <xf numFmtId="49" fontId="184" fillId="0" borderId="0" xfId="0" applyNumberFormat="true" applyFont="true">
      <alignment indent="0" wrapText="false" horizontal="left" vertical="center"/>
    </xf>
    <xf numFmtId="49" fontId="185" fillId="0" borderId="0" xfId="0" applyNumberFormat="true" applyFont="true">
      <alignment indent="0" wrapText="false" horizontal="center" vertical="center"/>
    </xf>
    <xf numFmtId="0" fontId="186" fillId="0" borderId="0" xfId="0" applyNumberFormat="true" applyFont="true">
      <alignment indent="0" wrapText="false" horizontal="general" vertical="center"/>
    </xf>
    <xf numFmtId="0" fontId="187" fillId="91" borderId="0" xfId="0" applyNumberFormat="true" applyFill="true" applyFont="true">
      <alignment indent="0" wrapText="false" horizontal="general" vertical="center"/>
    </xf>
    <xf numFmtId="0" fontId="189" fillId="0" borderId="0" xfId="0" applyFont="true">
      <alignment vertical="center"/>
    </xf>
    <xf numFmtId="0" fontId="191" fillId="0" borderId="0" xfId="0" applyFont="true">
      <alignment vertical="center"/>
    </xf>
    <xf numFmtId="0" fontId="192" fillId="0" borderId="0" xfId="0" applyFont="true">
      <alignment vertical="center"/>
    </xf>
    <xf numFmtId="49" fontId="193" fillId="0" borderId="0" xfId="0" applyNumberFormat="true" applyFont="true">
      <alignment indent="0" wrapText="true" horizontal="left" vertical="center"/>
    </xf>
    <xf numFmtId="0" fontId="194" fillId="0" borderId="0" xfId="0" applyNumberFormat="true" applyFont="true">
      <alignment indent="0" wrapText="true" horizontal="general" vertical="center"/>
    </xf>
    <xf numFmtId="0" fontId="195" fillId="0" borderId="0" xfId="0" applyNumberFormat="true" applyFont="true">
      <alignment indent="0" wrapText="false" horizontal="right" vertical="center"/>
    </xf>
    <xf numFmtId="0" fontId="196" fillId="0" borderId="0" xfId="0" applyNumberFormat="true" applyFont="true">
      <alignment indent="0" wrapText="false" horizontal="general" vertical="center"/>
    </xf>
    <xf numFmtId="0" fontId="197" fillId="85" borderId="0" xfId="0" applyNumberFormat="true" applyFill="true" applyFont="true">
      <alignment indent="0" wrapText="false" horizontal="general" vertical="center"/>
    </xf>
    <xf numFmtId="0" fontId="198" fillId="85" borderId="0" xfId="0" applyNumberFormat="true" applyFill="true" applyFont="true">
      <alignment indent="0" wrapText="false" horizontal="general" vertical="center"/>
    </xf>
    <xf numFmtId="49" fontId="199" fillId="0" borderId="0" xfId="0" applyNumberFormat="true" applyFont="true">
      <alignment indent="0" wrapText="false" horizontal="left" vertical="center"/>
    </xf>
    <xf numFmtId="49" fontId="200" fillId="0" borderId="0" xfId="0" applyNumberFormat="true" applyFont="true">
      <alignment indent="0" wrapText="false" horizontal="left" vertical="center"/>
    </xf>
    <xf numFmtId="49" fontId="201" fillId="0" borderId="0" xfId="0" applyNumberFormat="true" applyFont="true">
      <alignment indent="0" wrapText="false" horizontal="left" vertical="center"/>
    </xf>
    <xf numFmtId="49" fontId="202" fillId="0" borderId="0" xfId="0" applyNumberFormat="true" applyFont="true">
      <alignment indent="0" wrapText="true" horizontal="left" vertical="center"/>
    </xf>
    <xf numFmtId="49" fontId="203" fillId="0" borderId="0" xfId="0" applyNumberFormat="true" applyFont="true">
      <alignment indent="0" wrapText="false" horizontal="left" vertical="center"/>
    </xf>
    <xf numFmtId="49" fontId="204" fillId="0" borderId="0" xfId="0" applyNumberFormat="true" applyFont="true">
      <alignment indent="0" wrapText="false" horizontal="center" vertical="center"/>
    </xf>
    <xf numFmtId="0" fontId="205" fillId="0" borderId="0" xfId="0" applyNumberFormat="true" applyFont="true">
      <alignment indent="0" wrapText="false" horizontal="general" vertical="center"/>
    </xf>
    <xf numFmtId="0" fontId="206"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08" fillId="0" borderId="0" xfId="0" applyFont="true">
      <alignment vertical="center"/>
    </xf>
    <xf numFmtId="0" fontId="210" fillId="0" borderId="0" xfId="0" applyFont="true">
      <alignment vertical="center"/>
    </xf>
    <xf numFmtId="0" fontId="211" fillId="0" borderId="0" xfId="0" applyFont="true">
      <alignment vertical="center"/>
    </xf>
    <xf numFmtId="0" fontId="212" fillId="0" borderId="0" xfId="0" applyFont="true">
      <alignment vertical="center"/>
    </xf>
    <xf numFmtId="49" fontId="213" fillId="0" borderId="0" xfId="0" applyNumberFormat="true" applyFont="true">
      <alignment indent="0" wrapText="true" horizontal="left" vertical="center"/>
    </xf>
    <xf numFmtId="49" fontId="214" fillId="0" borderId="0" xfId="0" applyNumberFormat="true" applyFont="true">
      <alignment indent="0" wrapText="true" horizontal="left" vertical="center"/>
    </xf>
    <xf numFmtId="49" fontId="215" fillId="0" borderId="0" xfId="0" applyNumberFormat="true" applyFont="true">
      <alignment indent="0" wrapText="false" horizontal="right" vertical="center"/>
    </xf>
    <xf numFmtId="49" fontId="216" fillId="0" borderId="0" xfId="0" applyNumberFormat="true" applyFont="true">
      <alignment indent="0" wrapText="false" horizontal="left" vertical="center"/>
    </xf>
    <xf numFmtId="49" fontId="217" fillId="0" borderId="0" xfId="0" applyNumberFormat="true" applyFont="true">
      <alignment indent="0" wrapText="false" horizontal="left" vertical="center"/>
    </xf>
    <xf numFmtId="49" fontId="218" fillId="0" borderId="0" xfId="0" applyNumberFormat="true" applyFont="true">
      <alignment indent="0" wrapText="false" horizontal="left" vertical="center"/>
    </xf>
    <xf numFmtId="0" fontId="219" fillId="0" borderId="0" xfId="0" applyNumberFormat="true" applyFont="true">
      <alignment indent="0" wrapText="false" horizontal="general" vertical="bottom"/>
    </xf>
    <xf numFmtId="49" fontId="220" fillId="0" borderId="0" xfId="0" applyNumberFormat="true" applyFont="true">
      <alignment indent="0" wrapText="false" horizontal="left" vertical="center"/>
    </xf>
    <xf numFmtId="49" fontId="221" fillId="0" borderId="0" xfId="0" applyNumberFormat="true" applyFont="true">
      <alignment indent="0" wrapText="false" horizontal="left" vertical="center"/>
    </xf>
    <xf numFmtId="49" fontId="222" fillId="0" borderId="0" xfId="0" applyNumberFormat="true" applyFont="true">
      <alignment indent="0" wrapText="true" horizontal="left" vertical="center"/>
    </xf>
    <xf numFmtId="49" fontId="223" fillId="0" borderId="0" xfId="0" applyNumberFormat="true" applyFont="true">
      <alignment indent="0" wrapText="false" horizontal="left" vertical="center"/>
    </xf>
    <xf numFmtId="49" fontId="224" fillId="0" borderId="0" xfId="0" applyNumberFormat="true" applyFont="true">
      <alignment indent="0" wrapText="false" horizontal="center" vertical="center"/>
    </xf>
    <xf numFmtId="0" fontId="225" fillId="0" borderId="0" xfId="0" applyNumberFormat="true" applyFont="true">
      <alignment indent="0" wrapText="false" horizontal="general" vertical="bottom"/>
    </xf>
    <xf numFmtId="0" fontId="226" fillId="0" borderId="0" xfId="0" applyNumberFormat="true" applyFont="true">
      <alignment indent="0" wrapText="false" horizontal="general" vertical="bottom"/>
    </xf>
    <xf numFmtId="49" fontId="227" fillId="0" borderId="0" xfId="0" applyNumberFormat="true" applyFont="true">
      <alignment indent="0" wrapText="true" horizontal="left" vertical="center"/>
    </xf>
    <xf numFmtId="49" fontId="228" fillId="0" borderId="0" xfId="0" applyNumberFormat="true" applyFont="true">
      <alignment indent="0" wrapText="true" horizontal="left" vertical="center"/>
    </xf>
    <xf numFmtId="49" fontId="229" fillId="0" borderId="0" xfId="0" applyNumberFormat="true" applyFont="true">
      <alignment indent="0" wrapText="false" horizontal="right" vertical="center"/>
    </xf>
    <xf numFmtId="49" fontId="230" fillId="0" borderId="0" xfId="0" applyNumberFormat="true" applyFont="true">
      <alignment indent="0" wrapText="false" horizontal="left" vertical="center"/>
    </xf>
    <xf numFmtId="49" fontId="231" fillId="0" borderId="0" xfId="0" applyNumberFormat="true" applyFont="true">
      <alignment indent="0" wrapText="false" horizontal="left" vertical="center"/>
    </xf>
    <xf numFmtId="49" fontId="232" fillId="0" borderId="0" xfId="0" applyNumberFormat="true" applyFont="true">
      <alignment indent="0" wrapText="false" horizontal="left" vertical="center"/>
    </xf>
    <xf numFmtId="0" fontId="233" fillId="0" borderId="0" xfId="0" applyNumberFormat="true" applyFont="true">
      <alignment indent="0" wrapText="false" horizontal="general" vertical="bottom"/>
    </xf>
    <xf numFmtId="49" fontId="234" fillId="0" borderId="0" xfId="0" applyNumberFormat="true" applyFont="true">
      <alignment indent="0" wrapText="false" horizontal="left" vertical="center"/>
    </xf>
    <xf numFmtId="49" fontId="235" fillId="0" borderId="0" xfId="0" applyNumberFormat="true" applyFont="true">
      <alignment indent="0" wrapText="false" horizontal="left" vertical="center"/>
    </xf>
    <xf numFmtId="49" fontId="236" fillId="0" borderId="0" xfId="0" applyNumberFormat="true" applyFont="true">
      <alignment indent="0" wrapText="true" horizontal="left" vertical="center"/>
    </xf>
    <xf numFmtId="49" fontId="237" fillId="0" borderId="0" xfId="0" applyNumberFormat="true" applyFont="true">
      <alignment indent="0" wrapText="false" horizontal="left" vertical="center"/>
    </xf>
    <xf numFmtId="49" fontId="238" fillId="0" borderId="0" xfId="0" applyNumberFormat="true" applyFont="true">
      <alignment indent="0" wrapText="false" horizontal="center" vertical="center"/>
    </xf>
    <xf numFmtId="0" fontId="239" fillId="0" borderId="0" xfId="0" applyNumberFormat="true" applyFont="true">
      <alignment indent="0" wrapText="false" horizontal="general" vertical="bottom"/>
    </xf>
    <xf numFmtId="0" fontId="240" fillId="0" borderId="0" xfId="0" applyNumberFormat="true" applyFont="true">
      <alignment indent="0" wrapText="false" horizontal="general" vertical="bottom"/>
    </xf>
    <xf numFmtId="49" fontId="241" fillId="0" borderId="0" xfId="0" applyNumberFormat="true" applyFont="true">
      <alignment indent="0" wrapText="true" horizontal="left" vertical="center"/>
    </xf>
    <xf numFmtId="49" fontId="242" fillId="0" borderId="0" xfId="0" applyNumberFormat="true" applyFont="true">
      <alignment indent="0" wrapText="true" horizontal="left" vertical="center"/>
    </xf>
    <xf numFmtId="49" fontId="243" fillId="0" borderId="0" xfId="0" applyNumberFormat="true" applyFont="true">
      <alignment indent="0" wrapText="false" horizontal="right" vertical="center"/>
    </xf>
    <xf numFmtId="49" fontId="244" fillId="0" borderId="0" xfId="0" applyNumberFormat="true" applyFont="true">
      <alignment indent="0" wrapText="false" horizontal="left" vertical="center"/>
    </xf>
    <xf numFmtId="49" fontId="245" fillId="0" borderId="0" xfId="0" applyNumberFormat="true" applyFont="true">
      <alignment indent="0" wrapText="false" horizontal="left" vertical="center"/>
    </xf>
    <xf numFmtId="49" fontId="246" fillId="0" borderId="0" xfId="0" applyNumberFormat="true" applyFont="true">
      <alignment indent="0" wrapText="false" horizontal="left" vertical="center"/>
    </xf>
    <xf numFmtId="49" fontId="247" fillId="0" borderId="0" xfId="0" applyNumberFormat="true" applyFont="true">
      <alignment indent="0" wrapText="false" horizontal="left" vertical="center"/>
    </xf>
    <xf numFmtId="49" fontId="248" fillId="0" borderId="0" xfId="0" applyNumberFormat="true" applyFont="true">
      <alignment indent="0" wrapText="false" horizontal="left" vertical="center"/>
    </xf>
    <xf numFmtId="49" fontId="249" fillId="0" borderId="0" xfId="0" applyNumberFormat="true" applyFont="true">
      <alignment indent="0" wrapText="false" horizontal="left" vertical="center"/>
    </xf>
    <xf numFmtId="49" fontId="250" fillId="0" borderId="0" xfId="0" applyNumberFormat="true" applyFont="true">
      <alignment indent="0" wrapText="true" horizontal="left" vertical="center"/>
    </xf>
    <xf numFmtId="49" fontId="251" fillId="0" borderId="0" xfId="0" applyNumberFormat="true" applyFont="true">
      <alignment indent="0" wrapText="false" horizontal="left" vertical="center"/>
    </xf>
    <xf numFmtId="49" fontId="252" fillId="0" borderId="0" xfId="0" applyNumberFormat="true" applyFont="true">
      <alignment indent="0" wrapText="false" horizontal="center" vertical="center"/>
    </xf>
    <xf numFmtId="0" fontId="253" fillId="0" borderId="0" xfId="0" applyNumberFormat="true" applyFont="true">
      <alignment indent="0" wrapText="false" horizontal="general" vertical="bottom"/>
    </xf>
    <xf numFmtId="0" fontId="254" fillId="0" borderId="0" xfId="0" applyNumberFormat="true" applyFont="true">
      <alignment indent="0" wrapText="false" horizontal="general" vertical="bottom"/>
    </xf>
    <xf numFmtId="49" fontId="255" fillId="0" borderId="0" xfId="0" applyNumberFormat="true" applyFont="true">
      <alignment indent="0" wrapText="true" horizontal="left" vertical="center"/>
    </xf>
    <xf numFmtId="49" fontId="256" fillId="0" borderId="0" xfId="0" applyNumberFormat="true" applyFont="true">
      <alignment indent="0" wrapText="true" horizontal="left" vertical="center"/>
    </xf>
    <xf numFmtId="49" fontId="257" fillId="0" borderId="0" xfId="0" applyNumberFormat="true" applyFont="true">
      <alignment indent="0" wrapText="false" horizontal="right" vertical="center"/>
    </xf>
    <xf numFmtId="49" fontId="258" fillId="0" borderId="0" xfId="0" applyNumberFormat="true" applyFont="true">
      <alignment indent="0" wrapText="false" horizontal="left" vertical="center"/>
    </xf>
    <xf numFmtId="49" fontId="259" fillId="0" borderId="0" xfId="0" applyNumberFormat="true" applyFont="true">
      <alignment indent="0" wrapText="false" horizontal="left" vertical="center"/>
    </xf>
    <xf numFmtId="49" fontId="260" fillId="0" borderId="0" xfId="0" applyNumberFormat="true" applyFont="true">
      <alignment indent="0" wrapText="true" horizontal="left" vertical="center"/>
    </xf>
    <xf numFmtId="49" fontId="261" fillId="0" borderId="0" xfId="0" applyNumberFormat="true" applyFont="true">
      <alignment indent="0" wrapText="false" horizontal="left" vertical="center"/>
    </xf>
    <xf numFmtId="49" fontId="262" fillId="0" borderId="0" xfId="0" applyNumberFormat="true" applyFont="true">
      <alignment indent="0" wrapText="false" horizontal="left" vertical="center"/>
    </xf>
    <xf numFmtId="49" fontId="263" fillId="0" borderId="0" xfId="0" applyNumberFormat="true" applyFont="true">
      <alignment indent="0" wrapText="false" horizontal="left" vertical="center"/>
    </xf>
    <xf numFmtId="49" fontId="264" fillId="0" borderId="0" xfId="0" applyNumberFormat="true" applyFont="true">
      <alignment indent="0" wrapText="true" horizontal="left" vertical="center"/>
    </xf>
    <xf numFmtId="49" fontId="265" fillId="0" borderId="0" xfId="0" applyNumberFormat="true" applyFont="true">
      <alignment indent="0" wrapText="false" horizontal="left" vertical="center"/>
    </xf>
    <xf numFmtId="49" fontId="266" fillId="0" borderId="0" xfId="0" applyNumberFormat="true" applyFont="true">
      <alignment indent="0" wrapText="false" horizontal="center" vertical="center"/>
    </xf>
    <xf numFmtId="0" fontId="267" fillId="0" borderId="0" xfId="0" applyNumberFormat="true" applyFont="true">
      <alignment indent="0" wrapText="false" horizontal="general" vertical="bottom"/>
    </xf>
    <xf numFmtId="0" fontId="268" fillId="0" borderId="0" xfId="0" applyNumberFormat="true" applyFont="true">
      <alignment indent="0" wrapText="false" horizontal="general" vertical="bottom"/>
    </xf>
    <xf numFmtId="49" fontId="269" fillId="0" borderId="0" xfId="0" applyNumberFormat="true" applyFont="true">
      <alignment indent="0" wrapText="true" horizontal="left" vertical="center"/>
    </xf>
    <xf numFmtId="49" fontId="270" fillId="0" borderId="0" xfId="0" applyNumberFormat="true" applyFont="true">
      <alignment indent="0" wrapText="true" horizontal="left" vertical="center"/>
    </xf>
    <xf numFmtId="49" fontId="271" fillId="0" borderId="0" xfId="0" applyNumberFormat="true" applyFont="true">
      <alignment indent="0" wrapText="false" horizontal="right" vertical="center"/>
    </xf>
    <xf numFmtId="49" fontId="272" fillId="0" borderId="0" xfId="0" applyNumberFormat="true" applyFont="true">
      <alignment indent="0" wrapText="false" horizontal="left" vertical="center"/>
    </xf>
    <xf numFmtId="49" fontId="273" fillId="0" borderId="0" xfId="0" applyNumberFormat="true" applyFont="true">
      <alignment indent="0" wrapText="false" horizontal="left" vertical="center"/>
    </xf>
    <xf numFmtId="49" fontId="274" fillId="0" borderId="0" xfId="0" applyNumberFormat="true" applyFont="true">
      <alignment indent="0" wrapText="false" horizontal="left" vertical="center"/>
    </xf>
    <xf numFmtId="49" fontId="275" fillId="0" borderId="0" xfId="0" applyNumberFormat="true" applyFont="true">
      <alignment indent="0" wrapText="false" horizontal="left" vertical="center"/>
    </xf>
    <xf numFmtId="49" fontId="276" fillId="0" borderId="0" xfId="0" applyNumberFormat="true" applyFont="true">
      <alignment indent="0" wrapText="false" horizontal="left" vertical="center"/>
    </xf>
    <xf numFmtId="49" fontId="277" fillId="0" borderId="0" xfId="0" applyNumberFormat="true" applyFont="true">
      <alignment indent="0" wrapText="false" horizontal="left" vertical="center"/>
    </xf>
    <xf numFmtId="49" fontId="278" fillId="0" borderId="0" xfId="0" applyNumberFormat="true" applyFont="true">
      <alignment indent="0" wrapText="true" horizontal="left" vertical="center"/>
    </xf>
    <xf numFmtId="49" fontId="279" fillId="0" borderId="0" xfId="0" applyNumberFormat="true" applyFont="true">
      <alignment indent="0" wrapText="false" horizontal="left" vertical="center"/>
    </xf>
    <xf numFmtId="49" fontId="280" fillId="0" borderId="0" xfId="0" applyNumberFormat="true" applyFont="true">
      <alignment indent="0" wrapText="false" horizontal="center" vertical="center"/>
    </xf>
    <xf numFmtId="0" fontId="281" fillId="0" borderId="0" xfId="0" applyNumberFormat="true" applyFont="true">
      <alignment indent="0" wrapText="false" horizontal="general" vertical="bottom"/>
    </xf>
    <xf numFmtId="0" fontId="282" fillId="0" borderId="0" xfId="0" applyNumberFormat="true" applyFont="true">
      <alignment indent="0" wrapText="false" horizontal="general" vertical="bottom"/>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83" fillId="0" borderId="0" xfId="0" applyFont="true">
      <alignment vertical="center"/>
    </xf>
    <xf numFmtId="0" fontId="284"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85" fillId="0" borderId="0" xfId="0" applyFont="true">
      <alignment vertical="center"/>
    </xf>
    <xf numFmtId="0" fontId="286"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87"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88" fillId="0" borderId="0" xfId="0" applyFont="true">
      <alignment vertical="center"/>
    </xf>
    <xf numFmtId="0" fontId="60" fillId="85" borderId="11" xfId="0" applyFill="true" applyBorder="true" applyFont="true">
      <alignment indent="0" horizontal="general" vertical="center" wrapText="false"/>
    </xf>
    <xf numFmtId="0" fontId="289" fillId="0" borderId="0" xfId="0" applyFont="true">
      <alignment vertical="center"/>
    </xf>
    <xf numFmtId="0" fontId="29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91"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92" fillId="0" borderId="0" xfId="0" applyFont="true">
      <alignment vertical="center"/>
    </xf>
    <xf numFmtId="0" fontId="293"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94"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96" fillId="0" borderId="0" xfId="0" applyFont="true">
      <alignment vertical="center"/>
    </xf>
    <xf numFmtId="0" fontId="298" fillId="0" borderId="0" xfId="0" applyFont="true">
      <alignment vertical="center"/>
    </xf>
    <xf numFmtId="0" fontId="299" fillId="0" borderId="0" xfId="0" applyFont="true">
      <alignment vertical="center"/>
    </xf>
    <xf numFmtId="0" fontId="300" fillId="0" borderId="0" xfId="0" applyFont="true">
      <alignment vertical="center"/>
    </xf>
    <xf numFmtId="49" fontId="301" fillId="0" borderId="0" xfId="0" applyNumberFormat="true" applyFont="true">
      <alignment indent="0" wrapText="true" horizontal="left" vertical="center"/>
    </xf>
    <xf numFmtId="49" fontId="302" fillId="0" borderId="0" xfId="0" applyNumberFormat="true" applyFont="true">
      <alignment indent="0" wrapText="true" horizontal="left" vertical="center"/>
    </xf>
    <xf numFmtId="49" fontId="303" fillId="0" borderId="0" xfId="0" applyNumberFormat="true" applyFont="true">
      <alignment indent="0" wrapText="false" horizontal="right" vertical="center"/>
    </xf>
    <xf numFmtId="49" fontId="304" fillId="0" borderId="0" xfId="0" applyNumberFormat="true" applyFont="true">
      <alignment indent="0" wrapText="false" horizontal="left" vertical="center"/>
    </xf>
    <xf numFmtId="49" fontId="305" fillId="0" borderId="0" xfId="0" applyNumberFormat="true" applyFont="true">
      <alignment indent="0" wrapText="false" horizontal="left" vertical="center"/>
    </xf>
    <xf numFmtId="49" fontId="306" fillId="0" borderId="0" xfId="0" applyNumberFormat="true" applyFont="true">
      <alignment indent="0" wrapText="false" horizontal="left" vertical="center"/>
    </xf>
    <xf numFmtId="0" fontId="307" fillId="0" borderId="0" xfId="0" applyNumberFormat="true" applyFont="true">
      <alignment indent="0" wrapText="false" horizontal="general" vertical="bottom"/>
    </xf>
    <xf numFmtId="49" fontId="308" fillId="0" borderId="0" xfId="0" applyNumberFormat="true" applyFont="true">
      <alignment indent="0" wrapText="false" horizontal="left" vertical="center"/>
    </xf>
    <xf numFmtId="49" fontId="309" fillId="0" borderId="0" xfId="0" applyNumberFormat="true" applyFont="true">
      <alignment indent="0" wrapText="false" horizontal="left" vertical="center"/>
    </xf>
    <xf numFmtId="49" fontId="310" fillId="0" borderId="0" xfId="0" applyNumberFormat="true" applyFont="true">
      <alignment indent="0" wrapText="true" horizontal="left" vertical="center"/>
    </xf>
    <xf numFmtId="49" fontId="311" fillId="0" borderId="0" xfId="0" applyNumberFormat="true" applyFont="true">
      <alignment indent="0" wrapText="false" horizontal="left" vertical="center"/>
    </xf>
    <xf numFmtId="49" fontId="312" fillId="0" borderId="0" xfId="0" applyNumberFormat="true" applyFont="true">
      <alignment indent="0" wrapText="false" horizontal="center" vertical="center"/>
    </xf>
    <xf numFmtId="0" fontId="313" fillId="0" borderId="0" xfId="0" applyNumberFormat="true" applyFont="true">
      <alignment indent="0" wrapText="false" horizontal="general" vertical="bottom"/>
    </xf>
    <xf numFmtId="0" fontId="314" fillId="0" borderId="0" xfId="0" applyNumberFormat="true" applyFont="true">
      <alignment indent="0" wrapText="false" horizontal="general" vertical="bottom"/>
    </xf>
    <xf numFmtId="49" fontId="315" fillId="0" borderId="0" xfId="0" applyNumberFormat="true" applyFont="true">
      <alignment indent="0" wrapText="true" horizontal="left" vertical="center"/>
    </xf>
    <xf numFmtId="49" fontId="316" fillId="0" borderId="0" xfId="0" applyNumberFormat="true" applyFont="true">
      <alignment indent="0" wrapText="true" horizontal="left" vertical="center"/>
    </xf>
    <xf numFmtId="49" fontId="317" fillId="0" borderId="0" xfId="0" applyNumberFormat="true" applyFont="true">
      <alignment indent="0" wrapText="false" horizontal="right" vertical="center"/>
    </xf>
    <xf numFmtId="49" fontId="318" fillId="0" borderId="0" xfId="0" applyNumberFormat="true" applyFont="true">
      <alignment indent="0" wrapText="false" horizontal="left" vertical="center"/>
    </xf>
    <xf numFmtId="49" fontId="319" fillId="0" borderId="0" xfId="0" applyNumberFormat="true" applyFont="true">
      <alignment indent="0" wrapText="false" horizontal="left" vertical="center"/>
    </xf>
    <xf numFmtId="49" fontId="320" fillId="0" borderId="0" xfId="0" applyNumberFormat="true" applyFont="true">
      <alignment indent="0" wrapText="false" horizontal="left" vertical="center"/>
    </xf>
    <xf numFmtId="0" fontId="321" fillId="0" borderId="0" xfId="0" applyNumberFormat="true" applyFont="true">
      <alignment indent="0" wrapText="false" horizontal="general" vertical="bottom"/>
    </xf>
    <xf numFmtId="49" fontId="322" fillId="0" borderId="0" xfId="0" applyNumberFormat="true" applyFont="true">
      <alignment indent="0" wrapText="false" horizontal="left" vertical="center"/>
    </xf>
    <xf numFmtId="49" fontId="323" fillId="0" borderId="0" xfId="0" applyNumberFormat="true" applyFont="true">
      <alignment indent="0" wrapText="false" horizontal="left" vertical="center"/>
    </xf>
    <xf numFmtId="49" fontId="324" fillId="0" borderId="0" xfId="0" applyNumberFormat="true" applyFont="true">
      <alignment indent="0" wrapText="true" horizontal="left" vertical="center"/>
    </xf>
    <xf numFmtId="49" fontId="325" fillId="0" borderId="0" xfId="0" applyNumberFormat="true" applyFont="true">
      <alignment indent="0" wrapText="false" horizontal="left" vertical="center"/>
    </xf>
    <xf numFmtId="49" fontId="326" fillId="0" borderId="0" xfId="0" applyNumberFormat="true" applyFont="true">
      <alignment indent="0" wrapText="false" horizontal="center" vertical="center"/>
    </xf>
    <xf numFmtId="0" fontId="327" fillId="0" borderId="0" xfId="0" applyNumberFormat="true" applyFont="true">
      <alignment indent="0" wrapText="false" horizontal="general" vertical="bottom"/>
    </xf>
    <xf numFmtId="0" fontId="328" fillId="0" borderId="0" xfId="0" applyNumberFormat="true" applyFont="true">
      <alignment indent="0" wrapText="false" horizontal="general" vertical="bottom"/>
    </xf>
    <xf numFmtId="49" fontId="329" fillId="0" borderId="0" xfId="0" applyNumberFormat="true" applyFont="true">
      <alignment indent="0" wrapText="true" horizontal="left" vertical="center"/>
    </xf>
    <xf numFmtId="49" fontId="330" fillId="0" borderId="0" xfId="0" applyNumberFormat="true" applyFont="true">
      <alignment indent="0" wrapText="true" horizontal="left" vertical="center"/>
    </xf>
    <xf numFmtId="49" fontId="331" fillId="0" borderId="0" xfId="0" applyNumberFormat="true" applyFont="true">
      <alignment indent="0" wrapText="false" horizontal="right" vertical="center"/>
    </xf>
    <xf numFmtId="49" fontId="332" fillId="0" borderId="0" xfId="0" applyNumberFormat="true" applyFont="true">
      <alignment indent="0" wrapText="false" horizontal="left" vertical="center"/>
    </xf>
    <xf numFmtId="49" fontId="333" fillId="0" borderId="0" xfId="0" applyNumberFormat="true" applyFont="true">
      <alignment indent="0" wrapText="false" horizontal="left" vertical="center"/>
    </xf>
    <xf numFmtId="49" fontId="334" fillId="0" borderId="0" xfId="0" applyNumberFormat="true" applyFont="true">
      <alignment indent="0" wrapText="false" horizontal="left" vertical="center"/>
    </xf>
    <xf numFmtId="49" fontId="335" fillId="0" borderId="0" xfId="0" applyNumberFormat="true" applyFont="true">
      <alignment indent="0" wrapText="false" horizontal="left" vertical="center"/>
    </xf>
    <xf numFmtId="49" fontId="336" fillId="0" borderId="0" xfId="0" applyNumberFormat="true" applyFont="true">
      <alignment indent="0" wrapText="false" horizontal="left" vertical="center"/>
    </xf>
    <xf numFmtId="49" fontId="337" fillId="0" borderId="0" xfId="0" applyNumberFormat="true" applyFont="true">
      <alignment indent="0" wrapText="false" horizontal="left" vertical="center"/>
    </xf>
    <xf numFmtId="49" fontId="338" fillId="0" borderId="0" xfId="0" applyNumberFormat="true" applyFont="true">
      <alignment indent="0" wrapText="true" horizontal="left" vertical="center"/>
    </xf>
    <xf numFmtId="49" fontId="339" fillId="0" borderId="0" xfId="0" applyNumberFormat="true" applyFont="true">
      <alignment indent="0" wrapText="false" horizontal="left" vertical="center"/>
    </xf>
    <xf numFmtId="49" fontId="340" fillId="0" borderId="0" xfId="0" applyNumberFormat="true" applyFont="true">
      <alignment indent="0" wrapText="false" horizontal="center" vertical="center"/>
    </xf>
    <xf numFmtId="0" fontId="341" fillId="0" borderId="0" xfId="0" applyNumberFormat="true" applyFont="true">
      <alignment indent="0" wrapText="false" horizontal="general" vertical="bottom"/>
    </xf>
    <xf numFmtId="0" fontId="342" fillId="0" borderId="0" xfId="0" applyNumberFormat="true" applyFont="true">
      <alignment indent="0" wrapText="false" horizontal="general" vertical="bottom"/>
    </xf>
    <xf numFmtId="49" fontId="343" fillId="0" borderId="0" xfId="0" applyNumberFormat="true" applyFont="true">
      <alignment indent="0" wrapText="true" horizontal="left" vertical="center"/>
    </xf>
    <xf numFmtId="49" fontId="344" fillId="0" borderId="0" xfId="0" applyNumberFormat="true" applyFont="true">
      <alignment indent="0" wrapText="true" horizontal="left" vertical="center"/>
    </xf>
    <xf numFmtId="49" fontId="345" fillId="0" borderId="0" xfId="0" applyNumberFormat="true" applyFont="true">
      <alignment indent="0" wrapText="false" horizontal="right" vertical="center"/>
    </xf>
    <xf numFmtId="49" fontId="346" fillId="0" borderId="0" xfId="0" applyNumberFormat="true" applyFont="true">
      <alignment indent="0" wrapText="false" horizontal="left" vertical="center"/>
    </xf>
    <xf numFmtId="49" fontId="347" fillId="0" borderId="0" xfId="0" applyNumberFormat="true" applyFont="true">
      <alignment indent="0" wrapText="false" horizontal="left" vertical="center"/>
    </xf>
    <xf numFmtId="49" fontId="348" fillId="0" borderId="0" xfId="0" applyNumberFormat="true" applyFont="true">
      <alignment indent="0" wrapText="true" horizontal="left" vertical="center"/>
    </xf>
    <xf numFmtId="49" fontId="349" fillId="0" borderId="0" xfId="0" applyNumberFormat="true" applyFont="true">
      <alignment indent="0" wrapText="false" horizontal="left" vertical="center"/>
    </xf>
    <xf numFmtId="49" fontId="350" fillId="0" borderId="0" xfId="0" applyNumberFormat="true" applyFont="true">
      <alignment indent="0" wrapText="false" horizontal="left" vertical="center"/>
    </xf>
    <xf numFmtId="49" fontId="351" fillId="0" borderId="0" xfId="0" applyNumberFormat="true" applyFont="true">
      <alignment indent="0" wrapText="false" horizontal="left" vertical="center"/>
    </xf>
    <xf numFmtId="49" fontId="352" fillId="0" borderId="0" xfId="0" applyNumberFormat="true" applyFont="true">
      <alignment indent="0" wrapText="true" horizontal="left" vertical="center"/>
    </xf>
    <xf numFmtId="49" fontId="353" fillId="0" borderId="0" xfId="0" applyNumberFormat="true" applyFont="true">
      <alignment indent="0" wrapText="false" horizontal="left" vertical="center"/>
    </xf>
    <xf numFmtId="49" fontId="354" fillId="0" borderId="0" xfId="0" applyNumberFormat="true" applyFont="true">
      <alignment indent="0" wrapText="false" horizontal="center" vertical="center"/>
    </xf>
    <xf numFmtId="0" fontId="355" fillId="0" borderId="0" xfId="0" applyNumberFormat="true" applyFont="true">
      <alignment indent="0" wrapText="false" horizontal="general" vertical="bottom"/>
    </xf>
    <xf numFmtId="0" fontId="356" fillId="0" borderId="0" xfId="0" applyNumberFormat="true" applyFont="true">
      <alignment indent="0" wrapText="false" horizontal="general" vertical="bottom"/>
    </xf>
    <xf numFmtId="49" fontId="357" fillId="0" borderId="0" xfId="0" applyNumberFormat="true" applyFont="true">
      <alignment indent="0" wrapText="true" horizontal="left" vertical="center"/>
    </xf>
    <xf numFmtId="49" fontId="358" fillId="0" borderId="0" xfId="0" applyNumberFormat="true" applyFont="true">
      <alignment indent="0" wrapText="true" horizontal="left" vertical="center"/>
    </xf>
    <xf numFmtId="49" fontId="359" fillId="0" borderId="0" xfId="0" applyNumberFormat="true" applyFont="true">
      <alignment indent="0" wrapText="false" horizontal="right" vertical="center"/>
    </xf>
    <xf numFmtId="49" fontId="360" fillId="0" borderId="0" xfId="0" applyNumberFormat="true" applyFont="true">
      <alignment indent="0" wrapText="false" horizontal="left" vertical="center"/>
    </xf>
    <xf numFmtId="49" fontId="361" fillId="0" borderId="0" xfId="0" applyNumberFormat="true" applyFont="true">
      <alignment indent="0" wrapText="false" horizontal="left" vertical="center"/>
    </xf>
    <xf numFmtId="49" fontId="362" fillId="0" borderId="0" xfId="0" applyNumberFormat="true" applyFont="true">
      <alignment indent="0" wrapText="false" horizontal="left" vertical="center"/>
    </xf>
    <xf numFmtId="49" fontId="363" fillId="0" borderId="0" xfId="0" applyNumberFormat="true" applyFont="true">
      <alignment indent="0" wrapText="false" horizontal="left" vertical="center"/>
    </xf>
    <xf numFmtId="49" fontId="364" fillId="0" borderId="0" xfId="0" applyNumberFormat="true" applyFont="true">
      <alignment indent="0" wrapText="false" horizontal="left" vertical="center"/>
    </xf>
    <xf numFmtId="49" fontId="365" fillId="0" borderId="0" xfId="0" applyNumberFormat="true" applyFont="true">
      <alignment indent="0" wrapText="false" horizontal="left" vertical="center"/>
    </xf>
    <xf numFmtId="49" fontId="366" fillId="0" borderId="0" xfId="0" applyNumberFormat="true" applyFont="true">
      <alignment indent="0" wrapText="true" horizontal="left" vertical="center"/>
    </xf>
    <xf numFmtId="49" fontId="367" fillId="0" borderId="0" xfId="0" applyNumberFormat="true" applyFont="true">
      <alignment indent="0" wrapText="false" horizontal="left" vertical="center"/>
    </xf>
    <xf numFmtId="49" fontId="368" fillId="0" borderId="0" xfId="0" applyNumberFormat="true" applyFont="true">
      <alignment indent="0" wrapText="false" horizontal="center" vertical="center"/>
    </xf>
    <xf numFmtId="0" fontId="369" fillId="0" borderId="0" xfId="0" applyNumberFormat="true" applyFont="true">
      <alignment indent="0" wrapText="false" horizontal="general" vertical="bottom"/>
    </xf>
    <xf numFmtId="0" fontId="370" fillId="0" borderId="0" xfId="0" applyNumberFormat="true" applyFont="true">
      <alignment indent="0" wrapText="false" horizontal="general" vertical="bottom"/>
    </xf>
    <xf numFmtId="0" fontId="372" fillId="0" borderId="0" xfId="0" applyFont="true">
      <alignment vertical="center"/>
    </xf>
    <xf numFmtId="0" fontId="374" fillId="0" borderId="0" xfId="0" applyFont="true">
      <alignment vertical="center"/>
    </xf>
    <xf numFmtId="0" fontId="375" fillId="0" borderId="0" xfId="0" applyFont="true">
      <alignment vertical="center"/>
    </xf>
    <xf numFmtId="0" fontId="377" fillId="0" borderId="0" xfId="0" applyFont="true">
      <alignment vertical="center"/>
    </xf>
    <xf numFmtId="0" fontId="379" fillId="0" borderId="0" xfId="0" applyFont="true">
      <alignment vertical="center"/>
    </xf>
    <xf numFmtId="0" fontId="380" fillId="0" borderId="0" xfId="0" applyFont="true">
      <alignment vertical="center"/>
    </xf>
    <xf numFmtId="49" fontId="381" fillId="0" borderId="0" xfId="0" applyNumberFormat="true" applyFont="true">
      <alignment indent="0" wrapText="true" horizontal="left" vertical="center"/>
    </xf>
    <xf numFmtId="0" fontId="382" fillId="0" borderId="0" xfId="0" applyNumberFormat="true" applyFont="true">
      <alignment indent="0" wrapText="true" horizontal="general" vertical="center"/>
    </xf>
    <xf numFmtId="0" fontId="383" fillId="0" borderId="0" xfId="0" applyNumberFormat="true" applyFont="true">
      <alignment indent="0" wrapText="false" horizontal="right" vertical="center"/>
    </xf>
    <xf numFmtId="0" fontId="384" fillId="0" borderId="0" xfId="0" applyNumberFormat="true" applyFont="true">
      <alignment indent="0" wrapText="false" horizontal="general" vertical="center"/>
    </xf>
    <xf numFmtId="0" fontId="385" fillId="76" borderId="0" xfId="0" applyNumberFormat="true" applyFill="true" applyFont="true">
      <alignment indent="0" wrapText="false" horizontal="general" vertical="center"/>
    </xf>
    <xf numFmtId="0" fontId="386" fillId="76" borderId="0" xfId="0" applyNumberFormat="true" applyFill="true" applyFont="true">
      <alignment indent="0" wrapText="false" horizontal="general" vertical="center"/>
    </xf>
    <xf numFmtId="0" fontId="387" fillId="0" borderId="0" xfId="0" applyNumberFormat="true" applyFont="true">
      <alignment indent="0" wrapText="false" horizontal="general" vertical="bottom"/>
    </xf>
    <xf numFmtId="49" fontId="388" fillId="0" borderId="0" xfId="0" applyNumberFormat="true" applyFont="true">
      <alignment indent="0" wrapText="false" horizontal="left" vertical="center"/>
    </xf>
    <xf numFmtId="49" fontId="389" fillId="0" borderId="0" xfId="0" applyNumberFormat="true" applyFont="true">
      <alignment indent="0" wrapText="false" horizontal="left" vertical="center"/>
    </xf>
    <xf numFmtId="49" fontId="390" fillId="0" borderId="0" xfId="0" applyNumberFormat="true" applyFont="true">
      <alignment indent="0" wrapText="true" horizontal="left" vertical="center"/>
    </xf>
    <xf numFmtId="49" fontId="391" fillId="0" borderId="0" xfId="0" applyNumberFormat="true" applyFont="true">
      <alignment indent="0" wrapText="false" horizontal="left" vertical="center"/>
    </xf>
    <xf numFmtId="49" fontId="392" fillId="0" borderId="0" xfId="0" applyNumberFormat="true" applyFont="true">
      <alignment indent="0" wrapText="false" horizontal="center" vertical="center"/>
    </xf>
    <xf numFmtId="0" fontId="393" fillId="0" borderId="0" xfId="0" applyNumberFormat="true" applyFont="true">
      <alignment indent="0" wrapText="false" horizontal="general" vertical="center"/>
    </xf>
    <xf numFmtId="0" fontId="394" fillId="91" borderId="0" xfId="0" applyNumberFormat="true" applyFill="true" applyFont="true">
      <alignment indent="0" wrapText="false" horizontal="general" vertical="center"/>
    </xf>
    <xf numFmtId="49" fontId="395" fillId="0" borderId="0" xfId="0" applyNumberFormat="true" applyFont="true">
      <alignment indent="0" wrapText="true" horizontal="left" vertical="center"/>
    </xf>
    <xf numFmtId="0" fontId="396" fillId="0" borderId="0" xfId="0" applyNumberFormat="true" applyFont="true">
      <alignment indent="0" wrapText="true" horizontal="general" vertical="center"/>
    </xf>
    <xf numFmtId="0" fontId="397" fillId="0" borderId="0" xfId="0" applyNumberFormat="true" applyFont="true">
      <alignment indent="0" wrapText="false" horizontal="right" vertical="center"/>
    </xf>
    <xf numFmtId="0" fontId="398" fillId="0" borderId="0" xfId="0" applyNumberFormat="true" applyFont="true">
      <alignment indent="0" wrapText="false" horizontal="general" vertical="center"/>
    </xf>
    <xf numFmtId="0" fontId="399" fillId="76" borderId="0" xfId="0" applyNumberFormat="true" applyFill="true" applyFont="true">
      <alignment indent="0" wrapText="false" horizontal="general" vertical="center"/>
    </xf>
    <xf numFmtId="0" fontId="400" fillId="76" borderId="0" xfId="0" applyNumberFormat="true" applyFill="true" applyFont="true">
      <alignment indent="0" wrapText="false" horizontal="general" vertical="center"/>
    </xf>
    <xf numFmtId="0" fontId="401" fillId="0" borderId="0" xfId="0" applyNumberFormat="true" applyFont="true">
      <alignment indent="0" wrapText="false" horizontal="general" vertical="bottom"/>
    </xf>
    <xf numFmtId="49" fontId="402" fillId="0" borderId="0" xfId="0" applyNumberFormat="true" applyFont="true">
      <alignment indent="0" wrapText="false" horizontal="left" vertical="center"/>
    </xf>
    <xf numFmtId="49" fontId="403" fillId="0" borderId="0" xfId="0" applyNumberFormat="true" applyFont="true">
      <alignment indent="0" wrapText="false" horizontal="left" vertical="center"/>
    </xf>
    <xf numFmtId="49" fontId="404" fillId="0" borderId="0" xfId="0" applyNumberFormat="true" applyFont="true">
      <alignment indent="0" wrapText="true" horizontal="left" vertical="center"/>
    </xf>
    <xf numFmtId="49" fontId="405" fillId="0" borderId="0" xfId="0" applyNumberFormat="true" applyFont="true">
      <alignment indent="0" wrapText="false" horizontal="left" vertical="center"/>
    </xf>
    <xf numFmtId="49" fontId="406" fillId="0" borderId="0" xfId="0" applyNumberFormat="true" applyFont="true">
      <alignment indent="0" wrapText="false" horizontal="center" vertical="center"/>
    </xf>
    <xf numFmtId="0" fontId="407" fillId="0" borderId="0" xfId="0" applyNumberFormat="true" applyFont="true">
      <alignment indent="0" wrapText="false" horizontal="general" vertical="center"/>
    </xf>
    <xf numFmtId="0" fontId="408" fillId="91" borderId="0" xfId="0" applyNumberFormat="true" applyFill="true" applyFont="true">
      <alignment indent="0" wrapText="false" horizontal="general" vertical="center"/>
    </xf>
    <xf numFmtId="49" fontId="409" fillId="0" borderId="0" xfId="0" applyNumberFormat="true" applyFont="true">
      <alignment indent="0" wrapText="true" horizontal="left" vertical="center"/>
    </xf>
    <xf numFmtId="0" fontId="410" fillId="0" borderId="0" xfId="0" applyNumberFormat="true" applyFont="true">
      <alignment indent="0" wrapText="true" horizontal="general" vertical="center"/>
    </xf>
    <xf numFmtId="0" fontId="411" fillId="0" borderId="0" xfId="0" applyNumberFormat="true" applyFont="true">
      <alignment indent="0" wrapText="false" horizontal="right" vertical="center"/>
    </xf>
    <xf numFmtId="0" fontId="412" fillId="0" borderId="0" xfId="0" applyNumberFormat="true" applyFont="true">
      <alignment indent="0" wrapText="false" horizontal="general" vertical="center"/>
    </xf>
    <xf numFmtId="0" fontId="413" fillId="76" borderId="0" xfId="0" applyNumberFormat="true" applyFill="true" applyFont="true">
      <alignment indent="0" wrapText="false" horizontal="general" vertical="center"/>
    </xf>
    <xf numFmtId="0" fontId="414" fillId="76" borderId="0" xfId="0" applyNumberFormat="true" applyFill="true" applyFont="true">
      <alignment indent="0" wrapText="false" horizontal="general" vertical="center"/>
    </xf>
    <xf numFmtId="49" fontId="415" fillId="0" borderId="0" xfId="0" applyNumberFormat="true" applyFont="true">
      <alignment indent="0" wrapText="false" horizontal="left" vertical="center"/>
    </xf>
    <xf numFmtId="49" fontId="416" fillId="0" borderId="0" xfId="0" applyNumberFormat="true" applyFont="true">
      <alignment indent="0" wrapText="false" horizontal="left" vertical="center"/>
    </xf>
    <xf numFmtId="49" fontId="417" fillId="0" borderId="0" xfId="0" applyNumberFormat="true" applyFont="true">
      <alignment indent="0" wrapText="false" horizontal="left" vertical="center"/>
    </xf>
    <xf numFmtId="49" fontId="418" fillId="0" borderId="0" xfId="0" applyNumberFormat="true" applyFont="true">
      <alignment indent="0" wrapText="true" horizontal="left" vertical="center"/>
    </xf>
    <xf numFmtId="49" fontId="419" fillId="0" borderId="0" xfId="0" applyNumberFormat="true" applyFont="true">
      <alignment indent="0" wrapText="false" horizontal="left" vertical="center"/>
    </xf>
    <xf numFmtId="49" fontId="420" fillId="0" borderId="0" xfId="0" applyNumberFormat="true" applyFont="true">
      <alignment indent="0" wrapText="false" horizontal="center" vertical="center"/>
    </xf>
    <xf numFmtId="0" fontId="421" fillId="0" borderId="0" xfId="0" applyNumberFormat="true" applyFont="true">
      <alignment indent="0" wrapText="false" horizontal="general" vertical="center"/>
    </xf>
    <xf numFmtId="0" fontId="422" fillId="91" borderId="0" xfId="0" applyNumberFormat="true" applyFill="true" applyFont="true">
      <alignment indent="0" wrapText="false" horizontal="general" vertical="center"/>
    </xf>
    <xf numFmtId="49" fontId="423" fillId="0" borderId="0" xfId="0" applyNumberFormat="true" applyFont="true">
      <alignment indent="0" wrapText="true" horizontal="left" vertical="center"/>
    </xf>
    <xf numFmtId="0" fontId="424" fillId="0" borderId="0" xfId="0" applyNumberFormat="true" applyFont="true">
      <alignment indent="0" wrapText="true" horizontal="general" vertical="center"/>
    </xf>
    <xf numFmtId="0" fontId="425" fillId="0" borderId="0" xfId="0" applyNumberFormat="true" applyFont="true">
      <alignment indent="0" wrapText="false" horizontal="right" vertical="center"/>
    </xf>
    <xf numFmtId="0" fontId="426" fillId="0" borderId="0" xfId="0" applyNumberFormat="true" applyFont="true">
      <alignment indent="0" wrapText="false" horizontal="general" vertical="center"/>
    </xf>
    <xf numFmtId="0" fontId="427" fillId="76" borderId="0" xfId="0" applyNumberFormat="true" applyFill="true" applyFont="true">
      <alignment indent="0" wrapText="false" horizontal="general" vertical="center"/>
    </xf>
    <xf numFmtId="0" fontId="428" fillId="0" borderId="0" xfId="0" applyNumberFormat="true" applyFont="true">
      <alignment indent="0" wrapText="false" horizontal="general" vertical="center"/>
    </xf>
    <xf numFmtId="49" fontId="429" fillId="0" borderId="0" xfId="0" applyNumberFormat="true" applyFont="true">
      <alignment indent="0" wrapText="false" horizontal="left" vertical="center"/>
    </xf>
    <xf numFmtId="49" fontId="430" fillId="0" borderId="0" xfId="0" applyNumberFormat="true" applyFont="true">
      <alignment indent="0" wrapText="false" horizontal="left" vertical="center"/>
    </xf>
    <xf numFmtId="49" fontId="431" fillId="0" borderId="0" xfId="0" applyNumberFormat="true" applyFont="true">
      <alignment indent="0" wrapText="false" horizontal="left" vertical="center"/>
    </xf>
    <xf numFmtId="0" fontId="432" fillId="85" borderId="0" xfId="0" applyNumberFormat="true" applyFill="true" applyFont="true">
      <alignment indent="0" wrapText="true" horizontal="general" vertical="center"/>
    </xf>
    <xf numFmtId="49" fontId="433" fillId="0" borderId="0" xfId="0" applyNumberFormat="true" applyFont="true">
      <alignment indent="0" wrapText="false" horizontal="left" vertical="center"/>
    </xf>
    <xf numFmtId="49" fontId="434" fillId="0" borderId="0" xfId="0" applyNumberFormat="true" applyFont="true">
      <alignment indent="0" wrapText="false" horizontal="center" vertical="center"/>
    </xf>
    <xf numFmtId="0" fontId="435" fillId="0" borderId="0" xfId="0" applyNumberFormat="true" applyFont="true">
      <alignment indent="0" wrapText="false" horizontal="general" vertical="center"/>
    </xf>
    <xf numFmtId="0" fontId="436" fillId="91" borderId="0" xfId="0" applyNumberFormat="true" applyFill="true" applyFont="true">
      <alignment indent="0" wrapText="false" horizontal="general" vertical="center"/>
    </xf>
    <xf numFmtId="49" fontId="437" fillId="0" borderId="0" xfId="0" applyNumberFormat="true" applyFont="true">
      <alignment indent="0" wrapText="true" horizontal="left" vertical="center"/>
    </xf>
    <xf numFmtId="0" fontId="438" fillId="0" borderId="0" xfId="0" applyNumberFormat="true" applyFont="true">
      <alignment indent="0" wrapText="true" horizontal="general" vertical="center"/>
    </xf>
    <xf numFmtId="0" fontId="439" fillId="0" borderId="0" xfId="0" applyNumberFormat="true" applyFont="true">
      <alignment indent="0" wrapText="false" horizontal="right" vertical="center"/>
    </xf>
    <xf numFmtId="0" fontId="440" fillId="0" borderId="0" xfId="0" applyNumberFormat="true" applyFont="true">
      <alignment indent="0" wrapText="false" horizontal="general" vertical="center"/>
    </xf>
    <xf numFmtId="0" fontId="441" fillId="85" borderId="0" xfId="0" applyNumberFormat="true" applyFill="true" applyFont="true">
      <alignment indent="0" wrapText="false" horizontal="general" vertical="center"/>
    </xf>
    <xf numFmtId="49" fontId="442" fillId="0" borderId="0" xfId="0" applyNumberFormat="true" applyFont="true">
      <alignment indent="0" wrapText="false" horizontal="left" vertical="center"/>
    </xf>
    <xf numFmtId="49" fontId="443" fillId="0" borderId="0" xfId="0" applyNumberFormat="true" applyFont="true">
      <alignment indent="0" wrapText="false" horizontal="left" vertical="center"/>
    </xf>
    <xf numFmtId="49" fontId="444" fillId="0" borderId="0" xfId="0" applyNumberFormat="true" applyFont="true">
      <alignment indent="0" wrapText="false" horizontal="left" vertical="center"/>
    </xf>
    <xf numFmtId="49" fontId="445" fillId="0" borderId="0" xfId="0" applyNumberFormat="true" applyFont="true">
      <alignment indent="0" wrapText="false" horizontal="left" vertical="center"/>
    </xf>
    <xf numFmtId="49" fontId="446" fillId="0" borderId="0" xfId="0" applyNumberFormat="true" applyFont="true">
      <alignment indent="0" wrapText="true" horizontal="left" vertical="center"/>
    </xf>
    <xf numFmtId="49" fontId="447" fillId="0" borderId="0" xfId="0" applyNumberFormat="true" applyFont="true">
      <alignment indent="0" wrapText="false" horizontal="left" vertical="center"/>
    </xf>
    <xf numFmtId="49" fontId="448" fillId="0" borderId="0" xfId="0" applyNumberFormat="true" applyFont="true">
      <alignment indent="0" wrapText="false" horizontal="center" vertical="center"/>
    </xf>
    <xf numFmtId="0" fontId="449" fillId="0" borderId="0" xfId="0" applyNumberFormat="true" applyFont="true">
      <alignment indent="0" wrapText="false" horizontal="general" vertical="center"/>
    </xf>
    <xf numFmtId="0" fontId="450" fillId="91" borderId="0" xfId="0" applyNumberFormat="true" applyFill="true" applyFont="true">
      <alignment indent="0" wrapText="false" horizontal="general" vertical="center"/>
    </xf>
    <xf numFmtId="0" fontId="452" fillId="0" borderId="0" xfId="0" applyFont="true">
      <alignment vertical="center"/>
    </xf>
    <xf numFmtId="0" fontId="454" fillId="0" borderId="0" xfId="0" applyFont="true">
      <alignment vertical="center"/>
    </xf>
    <xf numFmtId="0" fontId="456" fillId="0" borderId="0" xfId="0" applyFont="true">
      <alignment vertical="center"/>
    </xf>
    <xf numFmtId="0" fontId="458" fillId="0" borderId="0" xfId="0" applyFont="true">
      <alignment vertical="center"/>
    </xf>
    <xf numFmtId="0" fontId="459" fillId="0" borderId="0" xfId="0" applyFont="true">
      <alignment vertical="center"/>
    </xf>
    <xf numFmtId="49" fontId="460" fillId="0" borderId="0" xfId="0" applyNumberFormat="true" applyFont="true">
      <alignment indent="0" wrapText="true" horizontal="left" vertical="center"/>
    </xf>
    <xf numFmtId="0" fontId="461" fillId="0" borderId="0" xfId="0" applyNumberFormat="true" applyFont="true">
      <alignment indent="0" wrapText="true" horizontal="general" vertical="center"/>
    </xf>
    <xf numFmtId="0" fontId="462" fillId="0" borderId="0" xfId="0" applyNumberFormat="true" applyFont="true">
      <alignment indent="0" wrapText="false" horizontal="right" vertical="center"/>
    </xf>
    <xf numFmtId="0" fontId="463" fillId="0" borderId="0" xfId="0" applyNumberFormat="true" applyFont="true">
      <alignment indent="0" wrapText="false" horizontal="general" vertical="center"/>
    </xf>
    <xf numFmtId="0" fontId="464" fillId="76" borderId="0" xfId="0" applyNumberFormat="true" applyFill="true" applyFont="true">
      <alignment indent="0" wrapText="false" horizontal="general" vertical="center"/>
    </xf>
    <xf numFmtId="0" fontId="465" fillId="76" borderId="0" xfId="0" applyNumberFormat="true" applyFill="true" applyFont="true">
      <alignment indent="0" wrapText="false" horizontal="general" vertical="center"/>
    </xf>
    <xf numFmtId="0" fontId="466" fillId="0" borderId="0" xfId="0" applyNumberFormat="true" applyFont="true">
      <alignment indent="0" wrapText="false" horizontal="general" vertical="bottom"/>
    </xf>
    <xf numFmtId="49" fontId="467" fillId="0" borderId="0" xfId="0" applyNumberFormat="true" applyFont="true">
      <alignment indent="0" wrapText="false" horizontal="left" vertical="center"/>
    </xf>
    <xf numFmtId="49" fontId="468" fillId="0" borderId="0" xfId="0" applyNumberFormat="true" applyFont="true">
      <alignment indent="0" wrapText="false" horizontal="left" vertical="center"/>
    </xf>
    <xf numFmtId="49" fontId="469" fillId="0" borderId="0" xfId="0" applyNumberFormat="true" applyFont="true">
      <alignment indent="0" wrapText="true" horizontal="left" vertical="center"/>
    </xf>
    <xf numFmtId="49" fontId="470" fillId="0" borderId="0" xfId="0" applyNumberFormat="true" applyFont="true">
      <alignment indent="0" wrapText="false" horizontal="left" vertical="center"/>
    </xf>
    <xf numFmtId="49" fontId="471" fillId="0" borderId="0" xfId="0" applyNumberFormat="true" applyFont="true">
      <alignment indent="0" wrapText="false" horizontal="center" vertical="center"/>
    </xf>
    <xf numFmtId="0" fontId="472" fillId="0" borderId="0" xfId="0" applyNumberFormat="true" applyFont="true">
      <alignment indent="0" wrapText="false" horizontal="general" vertical="center"/>
    </xf>
    <xf numFmtId="0" fontId="473" fillId="91" borderId="0" xfId="0" applyNumberFormat="true" applyFill="true" applyFont="true">
      <alignment indent="0" wrapText="false" horizontal="general" vertical="center"/>
    </xf>
    <xf numFmtId="49" fontId="474" fillId="0" borderId="0" xfId="0" applyNumberFormat="true" applyFont="true">
      <alignment indent="0" wrapText="true" horizontal="left" vertical="center"/>
    </xf>
    <xf numFmtId="0" fontId="475" fillId="0" borderId="0" xfId="0" applyNumberFormat="true" applyFont="true">
      <alignment indent="0" wrapText="true" horizontal="general" vertical="center"/>
    </xf>
    <xf numFmtId="0" fontId="476" fillId="0" borderId="0" xfId="0" applyNumberFormat="true" applyFont="true">
      <alignment indent="0" wrapText="false" horizontal="right" vertical="center"/>
    </xf>
    <xf numFmtId="0" fontId="477" fillId="0" borderId="0" xfId="0" applyNumberFormat="true" applyFont="true">
      <alignment indent="0" wrapText="false" horizontal="general" vertical="center"/>
    </xf>
    <xf numFmtId="0" fontId="478" fillId="76" borderId="0" xfId="0" applyNumberFormat="true" applyFill="true" applyFont="true">
      <alignment indent="0" wrapText="false" horizontal="general" vertical="center"/>
    </xf>
    <xf numFmtId="0" fontId="479" fillId="76" borderId="0" xfId="0" applyNumberFormat="true" applyFill="true" applyFont="true">
      <alignment indent="0" wrapText="false" horizontal="general" vertical="center"/>
    </xf>
    <xf numFmtId="0" fontId="480" fillId="0" borderId="0" xfId="0" applyNumberFormat="true" applyFont="true">
      <alignment indent="0" wrapText="false" horizontal="general" vertical="bottom"/>
    </xf>
    <xf numFmtId="49" fontId="481" fillId="0" borderId="0" xfId="0" applyNumberFormat="true" applyFont="true">
      <alignment indent="0" wrapText="false" horizontal="left" vertical="center"/>
    </xf>
    <xf numFmtId="49" fontId="482" fillId="0" borderId="0" xfId="0" applyNumberFormat="true" applyFont="true">
      <alignment indent="0" wrapText="false" horizontal="left" vertical="center"/>
    </xf>
    <xf numFmtId="49" fontId="483" fillId="0" borderId="0" xfId="0" applyNumberFormat="true" applyFont="true">
      <alignment indent="0" wrapText="true" horizontal="left" vertical="center"/>
    </xf>
    <xf numFmtId="49" fontId="484" fillId="0" borderId="0" xfId="0" applyNumberFormat="true" applyFont="true">
      <alignment indent="0" wrapText="false" horizontal="left" vertical="center"/>
    </xf>
    <xf numFmtId="49" fontId="485" fillId="0" borderId="0" xfId="0" applyNumberFormat="true" applyFont="true">
      <alignment indent="0" wrapText="false" horizontal="center" vertical="center"/>
    </xf>
    <xf numFmtId="0" fontId="486" fillId="0" borderId="0" xfId="0" applyNumberFormat="true" applyFont="true">
      <alignment indent="0" wrapText="false" horizontal="general" vertical="center"/>
    </xf>
    <xf numFmtId="0" fontId="487" fillId="91" borderId="0" xfId="0" applyNumberFormat="true" applyFill="true" applyFont="true">
      <alignment indent="0" wrapText="false" horizontal="general" vertical="center"/>
    </xf>
    <xf numFmtId="49" fontId="488" fillId="0" borderId="0" xfId="0" applyNumberFormat="true" applyFont="true">
      <alignment indent="0" wrapText="true" horizontal="left" vertical="center"/>
    </xf>
    <xf numFmtId="0" fontId="489" fillId="0" borderId="0" xfId="0" applyNumberFormat="true" applyFont="true">
      <alignment indent="0" wrapText="true" horizontal="general" vertical="center"/>
    </xf>
    <xf numFmtId="0" fontId="490" fillId="0" borderId="0" xfId="0" applyNumberFormat="true" applyFont="true">
      <alignment indent="0" wrapText="false" horizontal="right" vertical="center"/>
    </xf>
    <xf numFmtId="0" fontId="491" fillId="0" borderId="0" xfId="0" applyNumberFormat="true" applyFont="true">
      <alignment indent="0" wrapText="false" horizontal="general" vertical="center"/>
    </xf>
    <xf numFmtId="0" fontId="492" fillId="76" borderId="0" xfId="0" applyNumberFormat="true" applyFill="true" applyFont="true">
      <alignment indent="0" wrapText="false" horizontal="general" vertical="center"/>
    </xf>
    <xf numFmtId="0" fontId="493" fillId="76" borderId="0" xfId="0" applyNumberFormat="true" applyFill="true" applyFont="true">
      <alignment indent="0" wrapText="false" horizontal="general" vertical="center"/>
    </xf>
    <xf numFmtId="49" fontId="494" fillId="0" borderId="0" xfId="0" applyNumberFormat="true" applyFont="true">
      <alignment indent="0" wrapText="false" horizontal="left" vertical="center"/>
    </xf>
    <xf numFmtId="49" fontId="495" fillId="0" borderId="0" xfId="0" applyNumberFormat="true" applyFont="true">
      <alignment indent="0" wrapText="false" horizontal="left" vertical="center"/>
    </xf>
    <xf numFmtId="49" fontId="496" fillId="0" borderId="0" xfId="0" applyNumberFormat="true" applyFont="true">
      <alignment indent="0" wrapText="false" horizontal="left" vertical="center"/>
    </xf>
    <xf numFmtId="49" fontId="497" fillId="0" borderId="0" xfId="0" applyNumberFormat="true" applyFont="true">
      <alignment indent="0" wrapText="true" horizontal="left" vertical="center"/>
    </xf>
    <xf numFmtId="49" fontId="498" fillId="0" borderId="0" xfId="0" applyNumberFormat="true" applyFont="true">
      <alignment indent="0" wrapText="false" horizontal="left" vertical="center"/>
    </xf>
    <xf numFmtId="49" fontId="499" fillId="0" borderId="0" xfId="0" applyNumberFormat="true" applyFont="true">
      <alignment indent="0" wrapText="false" horizontal="center" vertical="center"/>
    </xf>
    <xf numFmtId="0" fontId="500" fillId="0" borderId="0" xfId="0" applyNumberFormat="true" applyFont="true">
      <alignment indent="0" wrapText="false" horizontal="general" vertical="center"/>
    </xf>
    <xf numFmtId="0" fontId="501" fillId="91" borderId="0" xfId="0" applyNumberFormat="true" applyFill="true" applyFont="true">
      <alignment indent="0" wrapText="false" horizontal="general" vertical="center"/>
    </xf>
    <xf numFmtId="49" fontId="502" fillId="0" borderId="0" xfId="0" applyNumberFormat="true" applyFont="true">
      <alignment indent="0" wrapText="true" horizontal="left" vertical="center"/>
    </xf>
    <xf numFmtId="0" fontId="503" fillId="0" borderId="0" xfId="0" applyNumberFormat="true" applyFont="true">
      <alignment indent="0" wrapText="true" horizontal="general" vertical="center"/>
    </xf>
    <xf numFmtId="0" fontId="504" fillId="0" borderId="0" xfId="0" applyNumberFormat="true" applyFont="true">
      <alignment indent="0" wrapText="false" horizontal="right" vertical="center"/>
    </xf>
    <xf numFmtId="0" fontId="505" fillId="0" borderId="0" xfId="0" applyNumberFormat="true" applyFont="true">
      <alignment indent="0" wrapText="false" horizontal="general" vertical="center"/>
    </xf>
    <xf numFmtId="0" fontId="506" fillId="76" borderId="0" xfId="0" applyNumberFormat="true" applyFill="true" applyFont="true">
      <alignment indent="0" wrapText="false" horizontal="general" vertical="center"/>
    </xf>
    <xf numFmtId="0" fontId="507" fillId="0" borderId="0" xfId="0" applyNumberFormat="true" applyFont="true">
      <alignment indent="0" wrapText="false" horizontal="general" vertical="center"/>
    </xf>
    <xf numFmtId="49" fontId="508" fillId="0" borderId="0" xfId="0" applyNumberFormat="true" applyFont="true">
      <alignment indent="0" wrapText="false" horizontal="left" vertical="center"/>
    </xf>
    <xf numFmtId="49" fontId="509" fillId="0" borderId="0" xfId="0" applyNumberFormat="true" applyFont="true">
      <alignment indent="0" wrapText="false" horizontal="left" vertical="center"/>
    </xf>
    <xf numFmtId="49" fontId="510" fillId="0" borderId="0" xfId="0" applyNumberFormat="true" applyFont="true">
      <alignment indent="0" wrapText="false" horizontal="left" vertical="center"/>
    </xf>
    <xf numFmtId="0" fontId="511" fillId="85" borderId="0" xfId="0" applyNumberFormat="true" applyFill="true" applyFont="true">
      <alignment indent="0" wrapText="true" horizontal="general" vertical="center"/>
    </xf>
    <xf numFmtId="49" fontId="512" fillId="0" borderId="0" xfId="0" applyNumberFormat="true" applyFont="true">
      <alignment indent="0" wrapText="false" horizontal="left" vertical="center"/>
    </xf>
    <xf numFmtId="49" fontId="513" fillId="0" borderId="0" xfId="0" applyNumberFormat="true" applyFont="true">
      <alignment indent="0" wrapText="false" horizontal="center" vertical="center"/>
    </xf>
    <xf numFmtId="0" fontId="514" fillId="0" borderId="0" xfId="0" applyNumberFormat="true" applyFont="true">
      <alignment indent="0" wrapText="false" horizontal="general" vertical="center"/>
    </xf>
    <xf numFmtId="0" fontId="515" fillId="91" borderId="0" xfId="0" applyNumberFormat="true" applyFill="true" applyFont="true">
      <alignment indent="0" wrapText="false" horizontal="general" vertical="center"/>
    </xf>
    <xf numFmtId="49" fontId="516" fillId="0" borderId="0" xfId="0" applyNumberFormat="true" applyFont="true">
      <alignment indent="0" wrapText="true" horizontal="left" vertical="center"/>
    </xf>
    <xf numFmtId="0" fontId="517" fillId="0" borderId="0" xfId="0" applyNumberFormat="true" applyFont="true">
      <alignment indent="0" wrapText="true" horizontal="general" vertical="center"/>
    </xf>
    <xf numFmtId="0" fontId="518" fillId="0" borderId="0" xfId="0" applyNumberFormat="true" applyFont="true">
      <alignment indent="0" wrapText="false" horizontal="right" vertical="center"/>
    </xf>
    <xf numFmtId="0" fontId="519" fillId="0" borderId="0" xfId="0" applyNumberFormat="true" applyFont="true">
      <alignment indent="0" wrapText="false" horizontal="general" vertical="center"/>
    </xf>
    <xf numFmtId="0" fontId="520" fillId="85" borderId="0" xfId="0" applyNumberFormat="true" applyFill="true" applyFont="true">
      <alignment indent="0" wrapText="false" horizontal="general" vertical="center"/>
    </xf>
    <xf numFmtId="49" fontId="521" fillId="0" borderId="0" xfId="0" applyNumberFormat="true" applyFont="true">
      <alignment indent="0" wrapText="false" horizontal="left" vertical="center"/>
    </xf>
    <xf numFmtId="49" fontId="522" fillId="0" borderId="0" xfId="0" applyNumberFormat="true" applyFont="true">
      <alignment indent="0" wrapText="false" horizontal="left" vertical="center"/>
    </xf>
    <xf numFmtId="49" fontId="523" fillId="0" borderId="0" xfId="0" applyNumberFormat="true" applyFont="true">
      <alignment indent="0" wrapText="false" horizontal="left" vertical="center"/>
    </xf>
    <xf numFmtId="49" fontId="524" fillId="0" borderId="0" xfId="0" applyNumberFormat="true" applyFont="true">
      <alignment indent="0" wrapText="false" horizontal="left" vertical="center"/>
    </xf>
    <xf numFmtId="49" fontId="525" fillId="0" borderId="0" xfId="0" applyNumberFormat="true" applyFont="true">
      <alignment indent="0" wrapText="true" horizontal="left" vertical="center"/>
    </xf>
    <xf numFmtId="49" fontId="526" fillId="0" borderId="0" xfId="0" applyNumberFormat="true" applyFont="true">
      <alignment indent="0" wrapText="false" horizontal="left" vertical="center"/>
    </xf>
    <xf numFmtId="49" fontId="527" fillId="0" borderId="0" xfId="0" applyNumberFormat="true" applyFont="true">
      <alignment indent="0" wrapText="false" horizontal="center" vertical="center"/>
    </xf>
    <xf numFmtId="0" fontId="528" fillId="0" borderId="0" xfId="0" applyNumberFormat="true" applyFont="true">
      <alignment indent="0" wrapText="false" horizontal="general" vertical="center"/>
    </xf>
    <xf numFmtId="0" fontId="529" fillId="91" borderId="0" xfId="0" applyNumberFormat="true" applyFill="true" applyFont="true">
      <alignment indent="0" wrapText="false" horizontal="general" vertical="center"/>
    </xf>
    <xf numFmtId="0" fontId="531" fillId="0" borderId="0" xfId="0" applyFont="true">
      <alignment vertical="center"/>
    </xf>
    <xf numFmtId="0" fontId="533" fillId="0" borderId="0" xfId="0" applyFont="true">
      <alignment vertical="center"/>
    </xf>
    <xf numFmtId="0" fontId="534" fillId="0" borderId="0" xfId="0" applyFont="true">
      <alignment vertical="center"/>
    </xf>
    <xf numFmtId="49" fontId="535" fillId="0" borderId="0" xfId="0" applyNumberFormat="true" applyFont="true">
      <alignment indent="0" wrapText="true" horizontal="left" vertical="center"/>
    </xf>
    <xf numFmtId="0" fontId="536" fillId="0" borderId="0" xfId="0" applyNumberFormat="true" applyFont="true">
      <alignment indent="0" wrapText="true" horizontal="general" vertical="center"/>
    </xf>
    <xf numFmtId="0" fontId="537" fillId="0" borderId="0" xfId="0" applyNumberFormat="true" applyFont="true">
      <alignment indent="0" wrapText="false" horizontal="right" vertical="center"/>
    </xf>
    <xf numFmtId="0" fontId="538" fillId="0" borderId="0" xfId="0" applyNumberFormat="true" applyFont="true">
      <alignment indent="0" wrapText="false" horizontal="general" vertical="center"/>
    </xf>
    <xf numFmtId="0" fontId="539" fillId="76" borderId="0" xfId="0" applyNumberFormat="true" applyFill="true" applyFont="true">
      <alignment indent="0" wrapText="false" horizontal="general" vertical="center"/>
    </xf>
    <xf numFmtId="0" fontId="540" fillId="76" borderId="0" xfId="0" applyNumberFormat="true" applyFill="true" applyFont="true">
      <alignment indent="0" wrapText="false" horizontal="general" vertical="center"/>
    </xf>
    <xf numFmtId="0" fontId="541" fillId="0" borderId="0" xfId="0" applyNumberFormat="true" applyFont="true">
      <alignment indent="0" wrapText="false" horizontal="general" vertical="bottom"/>
    </xf>
    <xf numFmtId="49" fontId="542" fillId="0" borderId="0" xfId="0" applyNumberFormat="true" applyFont="true">
      <alignment indent="0" wrapText="false" horizontal="left" vertical="center"/>
    </xf>
    <xf numFmtId="49" fontId="543" fillId="0" borderId="0" xfId="0" applyNumberFormat="true" applyFont="true">
      <alignment indent="0" wrapText="false" horizontal="left" vertical="center"/>
    </xf>
    <xf numFmtId="49" fontId="544" fillId="0" borderId="0" xfId="0" applyNumberFormat="true" applyFont="true">
      <alignment indent="0" wrapText="true" horizontal="left" vertical="center"/>
    </xf>
    <xf numFmtId="49" fontId="545" fillId="0" borderId="0" xfId="0" applyNumberFormat="true" applyFont="true">
      <alignment indent="0" wrapText="false" horizontal="left" vertical="center"/>
    </xf>
    <xf numFmtId="49" fontId="546" fillId="0" borderId="0" xfId="0" applyNumberFormat="true" applyFont="true">
      <alignment indent="0" wrapText="false" horizontal="center" vertical="center"/>
    </xf>
    <xf numFmtId="0" fontId="547" fillId="0" borderId="0" xfId="0" applyNumberFormat="true" applyFont="true">
      <alignment indent="0" wrapText="false" horizontal="general" vertical="center"/>
    </xf>
    <xf numFmtId="0" fontId="548" fillId="91" borderId="0" xfId="0" applyNumberFormat="true" applyFill="true" applyFont="true">
      <alignment indent="0" wrapText="false" horizontal="general" vertical="center"/>
    </xf>
    <xf numFmtId="49" fontId="549" fillId="0" borderId="0" xfId="0" applyNumberFormat="true" applyFont="true">
      <alignment indent="0" wrapText="true" horizontal="left" vertical="center"/>
    </xf>
    <xf numFmtId="0" fontId="550" fillId="0" borderId="0" xfId="0" applyNumberFormat="true" applyFont="true">
      <alignment indent="0" wrapText="true" horizontal="general" vertical="center"/>
    </xf>
    <xf numFmtId="0" fontId="551" fillId="0" borderId="0" xfId="0" applyNumberFormat="true" applyFont="true">
      <alignment indent="0" wrapText="false" horizontal="right" vertical="center"/>
    </xf>
    <xf numFmtId="0" fontId="552" fillId="0" borderId="0" xfId="0" applyNumberFormat="true" applyFont="true">
      <alignment indent="0" wrapText="false" horizontal="general" vertical="center"/>
    </xf>
    <xf numFmtId="0" fontId="553" fillId="76" borderId="0" xfId="0" applyNumberFormat="true" applyFill="true" applyFont="true">
      <alignment indent="0" wrapText="false" horizontal="general" vertical="center"/>
    </xf>
    <xf numFmtId="0" fontId="554" fillId="76" borderId="0" xfId="0" applyNumberFormat="true" applyFill="true" applyFont="true">
      <alignment indent="0" wrapText="false" horizontal="general" vertical="center"/>
    </xf>
    <xf numFmtId="0" fontId="555" fillId="0" borderId="0" xfId="0" applyNumberFormat="true" applyFont="true">
      <alignment indent="0" wrapText="false" horizontal="general" vertical="bottom"/>
    </xf>
    <xf numFmtId="49" fontId="556" fillId="0" borderId="0" xfId="0" applyNumberFormat="true" applyFont="true">
      <alignment indent="0" wrapText="false" horizontal="left" vertical="center"/>
    </xf>
    <xf numFmtId="49" fontId="557" fillId="0" borderId="0" xfId="0" applyNumberFormat="true" applyFont="true">
      <alignment indent="0" wrapText="false" horizontal="left" vertical="center"/>
    </xf>
    <xf numFmtId="49" fontId="558" fillId="0" borderId="0" xfId="0" applyNumberFormat="true" applyFont="true">
      <alignment indent="0" wrapText="true" horizontal="left" vertical="center"/>
    </xf>
    <xf numFmtId="49" fontId="559" fillId="0" borderId="0" xfId="0" applyNumberFormat="true" applyFont="true">
      <alignment indent="0" wrapText="false" horizontal="left" vertical="center"/>
    </xf>
    <xf numFmtId="49" fontId="560" fillId="0" borderId="0" xfId="0" applyNumberFormat="true" applyFont="true">
      <alignment indent="0" wrapText="false" horizontal="center" vertical="center"/>
    </xf>
    <xf numFmtId="0" fontId="561" fillId="0" borderId="0" xfId="0" applyNumberFormat="true" applyFont="true">
      <alignment indent="0" wrapText="false" horizontal="general" vertical="center"/>
    </xf>
    <xf numFmtId="0" fontId="562" fillId="91" borderId="0" xfId="0" applyNumberFormat="true" applyFill="true" applyFont="true">
      <alignment indent="0" wrapText="false" horizontal="general" vertical="center"/>
    </xf>
    <xf numFmtId="49" fontId="563" fillId="0" borderId="0" xfId="0" applyNumberFormat="true" applyFont="true">
      <alignment indent="0" wrapText="true" horizontal="left" vertical="center"/>
    </xf>
    <xf numFmtId="0" fontId="564" fillId="0" borderId="0" xfId="0" applyNumberFormat="true" applyFont="true">
      <alignment indent="0" wrapText="true" horizontal="general" vertical="center"/>
    </xf>
    <xf numFmtId="0" fontId="565" fillId="0" borderId="0" xfId="0" applyNumberFormat="true" applyFont="true">
      <alignment indent="0" wrapText="false" horizontal="right" vertical="center"/>
    </xf>
    <xf numFmtId="0" fontId="566" fillId="0" borderId="0" xfId="0" applyNumberFormat="true" applyFont="true">
      <alignment indent="0" wrapText="false" horizontal="general" vertical="center"/>
    </xf>
    <xf numFmtId="0" fontId="567" fillId="76" borderId="0" xfId="0" applyNumberFormat="true" applyFill="true" applyFont="true">
      <alignment indent="0" wrapText="false" horizontal="general" vertical="center"/>
    </xf>
    <xf numFmtId="0" fontId="568" fillId="76" borderId="0" xfId="0" applyNumberFormat="true" applyFill="true" applyFont="true">
      <alignment indent="0" wrapText="false" horizontal="general" vertical="center"/>
    </xf>
    <xf numFmtId="49" fontId="569" fillId="0" borderId="0" xfId="0" applyNumberFormat="true" applyFont="true">
      <alignment indent="0" wrapText="false" horizontal="left" vertical="center"/>
    </xf>
    <xf numFmtId="49" fontId="570" fillId="0" borderId="0" xfId="0" applyNumberFormat="true" applyFont="true">
      <alignment indent="0" wrapText="false" horizontal="left" vertical="center"/>
    </xf>
    <xf numFmtId="49" fontId="571" fillId="0" borderId="0" xfId="0" applyNumberFormat="true" applyFont="true">
      <alignment indent="0" wrapText="false" horizontal="left" vertical="center"/>
    </xf>
    <xf numFmtId="49" fontId="572" fillId="0" borderId="0" xfId="0" applyNumberFormat="true" applyFont="true">
      <alignment indent="0" wrapText="true" horizontal="left" vertical="center"/>
    </xf>
    <xf numFmtId="49" fontId="573" fillId="0" borderId="0" xfId="0" applyNumberFormat="true" applyFont="true">
      <alignment indent="0" wrapText="false" horizontal="left" vertical="center"/>
    </xf>
    <xf numFmtId="49" fontId="574" fillId="0" borderId="0" xfId="0" applyNumberFormat="true" applyFont="true">
      <alignment indent="0" wrapText="false" horizontal="center" vertical="center"/>
    </xf>
    <xf numFmtId="0" fontId="575" fillId="0" borderId="0" xfId="0" applyNumberFormat="true" applyFont="true">
      <alignment indent="0" wrapText="false" horizontal="general" vertical="center"/>
    </xf>
    <xf numFmtId="0" fontId="576" fillId="91" borderId="0" xfId="0" applyNumberFormat="true" applyFill="true" applyFont="true">
      <alignment indent="0" wrapText="false" horizontal="general" vertical="center"/>
    </xf>
    <xf numFmtId="49" fontId="577" fillId="0" borderId="0" xfId="0" applyNumberFormat="true" applyFont="true">
      <alignment indent="0" wrapText="true" horizontal="left" vertical="center"/>
    </xf>
    <xf numFmtId="0" fontId="578" fillId="0" borderId="0" xfId="0" applyNumberFormat="true" applyFont="true">
      <alignment indent="0" wrapText="true" horizontal="general" vertical="center"/>
    </xf>
    <xf numFmtId="0" fontId="579" fillId="0" borderId="0" xfId="0" applyNumberFormat="true" applyFont="true">
      <alignment indent="0" wrapText="false" horizontal="right" vertical="center"/>
    </xf>
    <xf numFmtId="0" fontId="580" fillId="0" borderId="0" xfId="0" applyNumberFormat="true" applyFont="true">
      <alignment indent="0" wrapText="false" horizontal="general" vertical="center"/>
    </xf>
    <xf numFmtId="0" fontId="581" fillId="76" borderId="0" xfId="0" applyNumberFormat="true" applyFill="true" applyFont="true">
      <alignment indent="0" wrapText="false" horizontal="general" vertical="center"/>
    </xf>
    <xf numFmtId="0" fontId="582" fillId="0" borderId="0" xfId="0" applyNumberFormat="true" applyFont="true">
      <alignment indent="0" wrapText="false" horizontal="general" vertical="center"/>
    </xf>
    <xf numFmtId="49" fontId="583" fillId="0" borderId="0" xfId="0" applyNumberFormat="true" applyFont="true">
      <alignment indent="0" wrapText="false" horizontal="left" vertical="center"/>
    </xf>
    <xf numFmtId="49" fontId="584" fillId="0" borderId="0" xfId="0" applyNumberFormat="true" applyFont="true">
      <alignment indent="0" wrapText="false" horizontal="left" vertical="center"/>
    </xf>
    <xf numFmtId="49" fontId="585" fillId="0" borderId="0" xfId="0" applyNumberFormat="true" applyFont="true">
      <alignment indent="0" wrapText="false" horizontal="left" vertical="center"/>
    </xf>
    <xf numFmtId="0" fontId="586" fillId="85" borderId="0" xfId="0" applyNumberFormat="true" applyFill="true" applyFont="true">
      <alignment indent="0" wrapText="true" horizontal="general" vertical="center"/>
    </xf>
    <xf numFmtId="49" fontId="587" fillId="0" borderId="0" xfId="0" applyNumberFormat="true" applyFont="true">
      <alignment indent="0" wrapText="false" horizontal="left" vertical="center"/>
    </xf>
    <xf numFmtId="49" fontId="588" fillId="0" borderId="0" xfId="0" applyNumberFormat="true" applyFont="true">
      <alignment indent="0" wrapText="false" horizontal="center" vertical="center"/>
    </xf>
    <xf numFmtId="0" fontId="589" fillId="0" borderId="0" xfId="0" applyNumberFormat="true" applyFont="true">
      <alignment indent="0" wrapText="false" horizontal="general" vertical="center"/>
    </xf>
    <xf numFmtId="0" fontId="590" fillId="91" borderId="0" xfId="0" applyNumberFormat="true" applyFill="true" applyFont="true">
      <alignment indent="0" wrapText="false" horizontal="general" vertical="center"/>
    </xf>
    <xf numFmtId="49" fontId="591" fillId="0" borderId="0" xfId="0" applyNumberFormat="true" applyFont="true">
      <alignment indent="0" wrapText="true" horizontal="left" vertical="center"/>
    </xf>
    <xf numFmtId="0" fontId="592" fillId="0" borderId="0" xfId="0" applyNumberFormat="true" applyFont="true">
      <alignment indent="0" wrapText="true" horizontal="general" vertical="center"/>
    </xf>
    <xf numFmtId="0" fontId="593" fillId="0" borderId="0" xfId="0" applyNumberFormat="true" applyFont="true">
      <alignment indent="0" wrapText="false" horizontal="right" vertical="center"/>
    </xf>
    <xf numFmtId="0" fontId="594" fillId="0" borderId="0" xfId="0" applyNumberFormat="true" applyFont="true">
      <alignment indent="0" wrapText="false" horizontal="general" vertical="center"/>
    </xf>
    <xf numFmtId="0" fontId="595" fillId="85" borderId="0" xfId="0" applyNumberFormat="true" applyFill="true" applyFont="true">
      <alignment indent="0" wrapText="false" horizontal="general" vertical="center"/>
    </xf>
    <xf numFmtId="49" fontId="596" fillId="0" borderId="0" xfId="0" applyNumberFormat="true" applyFont="true">
      <alignment indent="0" wrapText="false" horizontal="left" vertical="center"/>
    </xf>
    <xf numFmtId="49" fontId="597" fillId="0" borderId="0" xfId="0" applyNumberFormat="true" applyFont="true">
      <alignment indent="0" wrapText="false" horizontal="left" vertical="center"/>
    </xf>
    <xf numFmtId="49" fontId="598" fillId="0" borderId="0" xfId="0" applyNumberFormat="true" applyFont="true">
      <alignment indent="0" wrapText="false" horizontal="left" vertical="center"/>
    </xf>
    <xf numFmtId="49" fontId="599" fillId="0" borderId="0" xfId="0" applyNumberFormat="true" applyFont="true">
      <alignment indent="0" wrapText="false" horizontal="left" vertical="center"/>
    </xf>
    <xf numFmtId="49" fontId="600" fillId="0" borderId="0" xfId="0" applyNumberFormat="true" applyFont="true">
      <alignment indent="0" wrapText="true" horizontal="left" vertical="center"/>
    </xf>
    <xf numFmtId="49" fontId="601" fillId="0" borderId="0" xfId="0" applyNumberFormat="true" applyFont="true">
      <alignment indent="0" wrapText="false" horizontal="left" vertical="center"/>
    </xf>
    <xf numFmtId="49" fontId="602" fillId="0" borderId="0" xfId="0" applyNumberFormat="true" applyFont="true">
      <alignment indent="0" wrapText="false" horizontal="center" vertical="center"/>
    </xf>
    <xf numFmtId="0" fontId="603" fillId="0" borderId="0" xfId="0" applyNumberFormat="true" applyFont="true">
      <alignment indent="0" wrapText="false" horizontal="general" vertical="center"/>
    </xf>
    <xf numFmtId="0" fontId="604"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5" fillId="0" borderId="0" xfId="0" applyFont="true">
      <alignment vertical="center"/>
    </xf>
    <xf numFmtId="0" fontId="606"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7"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9" fillId="0" borderId="0" xfId="0" applyFont="true">
      <alignment vertical="center"/>
    </xf>
    <xf numFmtId="0" fontId="611" fillId="0" borderId="0" xfId="0" applyFont="true">
      <alignment vertical="center"/>
    </xf>
    <xf numFmtId="0" fontId="612" fillId="0" borderId="0" xfId="0" applyFont="true">
      <alignment vertical="center"/>
    </xf>
    <xf numFmtId="49" fontId="613" fillId="0" borderId="0" xfId="0" applyNumberFormat="true" applyFont="true">
      <alignment indent="0" wrapText="true" horizontal="left" vertical="center"/>
    </xf>
    <xf numFmtId="0" fontId="614" fillId="0" borderId="0" xfId="0" applyNumberFormat="true" applyFont="true">
      <alignment indent="0" wrapText="true" horizontal="general" vertical="center"/>
    </xf>
    <xf numFmtId="0" fontId="615" fillId="0" borderId="0" xfId="0" applyNumberFormat="true" applyFont="true">
      <alignment indent="0" wrapText="false" horizontal="right" vertical="center"/>
    </xf>
    <xf numFmtId="0" fontId="616" fillId="0" borderId="0" xfId="0" applyNumberFormat="true" applyFont="true">
      <alignment indent="0" wrapText="false" horizontal="general" vertical="center"/>
    </xf>
    <xf numFmtId="0" fontId="617" fillId="76" borderId="0" xfId="0" applyNumberFormat="true" applyFill="true" applyFont="true">
      <alignment indent="0" wrapText="false" horizontal="general" vertical="center"/>
    </xf>
    <xf numFmtId="0" fontId="618" fillId="76" borderId="0" xfId="0" applyNumberFormat="true" applyFill="true" applyFont="true">
      <alignment indent="0" wrapText="false" horizontal="general" vertical="center"/>
    </xf>
    <xf numFmtId="0" fontId="619" fillId="0" borderId="0" xfId="0" applyNumberFormat="true" applyFont="true">
      <alignment indent="0" wrapText="false" horizontal="general" vertical="bottom"/>
    </xf>
    <xf numFmtId="49" fontId="620" fillId="0" borderId="0" xfId="0" applyNumberFormat="true" applyFont="true">
      <alignment indent="0" wrapText="false" horizontal="left" vertical="center"/>
    </xf>
    <xf numFmtId="49" fontId="621" fillId="0" borderId="0" xfId="0" applyNumberFormat="true" applyFont="true">
      <alignment indent="0" wrapText="false" horizontal="left" vertical="center"/>
    </xf>
    <xf numFmtId="49" fontId="622" fillId="0" borderId="0" xfId="0" applyNumberFormat="true" applyFont="true">
      <alignment indent="0" wrapText="true" horizontal="left" vertical="center"/>
    </xf>
    <xf numFmtId="49" fontId="623" fillId="0" borderId="0" xfId="0" applyNumberFormat="true" applyFont="true">
      <alignment indent="0" wrapText="false" horizontal="left" vertical="center"/>
    </xf>
    <xf numFmtId="49" fontId="624" fillId="0" borderId="0" xfId="0" applyNumberFormat="true" applyFont="true">
      <alignment indent="0" wrapText="false" horizontal="center" vertical="center"/>
    </xf>
    <xf numFmtId="0" fontId="625" fillId="0" borderId="0" xfId="0" applyNumberFormat="true" applyFont="true">
      <alignment indent="0" wrapText="false" horizontal="general" vertical="center"/>
    </xf>
    <xf numFmtId="0" fontId="626" fillId="91" borderId="0" xfId="0" applyNumberFormat="true" applyFill="true" applyFont="true">
      <alignment indent="0" wrapText="false" horizontal="general" vertical="center"/>
    </xf>
    <xf numFmtId="49" fontId="627" fillId="0" borderId="0" xfId="0" applyNumberFormat="true" applyFont="true">
      <alignment indent="0" wrapText="true" horizontal="left" vertical="center"/>
    </xf>
    <xf numFmtId="0" fontId="628" fillId="0" borderId="0" xfId="0" applyNumberFormat="true" applyFont="true">
      <alignment indent="0" wrapText="true" horizontal="general" vertical="center"/>
    </xf>
    <xf numFmtId="0" fontId="629" fillId="0" borderId="0" xfId="0" applyNumberFormat="true" applyFont="true">
      <alignment indent="0" wrapText="false" horizontal="right" vertical="center"/>
    </xf>
    <xf numFmtId="0" fontId="630" fillId="0" borderId="0" xfId="0" applyNumberFormat="true" applyFont="true">
      <alignment indent="0" wrapText="false" horizontal="general" vertical="center"/>
    </xf>
    <xf numFmtId="0" fontId="631" fillId="76" borderId="0" xfId="0" applyNumberFormat="true" applyFill="true" applyFont="true">
      <alignment indent="0" wrapText="false" horizontal="general" vertical="center"/>
    </xf>
    <xf numFmtId="0" fontId="632" fillId="76" borderId="0" xfId="0" applyNumberFormat="true" applyFill="true" applyFont="true">
      <alignment indent="0" wrapText="false" horizontal="general" vertical="center"/>
    </xf>
    <xf numFmtId="0" fontId="633" fillId="0" borderId="0" xfId="0" applyNumberFormat="true" applyFont="true">
      <alignment indent="0" wrapText="false" horizontal="general" vertical="bottom"/>
    </xf>
    <xf numFmtId="49" fontId="634" fillId="0" borderId="0" xfId="0" applyNumberFormat="true" applyFont="true">
      <alignment indent="0" wrapText="false" horizontal="left" vertical="center"/>
    </xf>
    <xf numFmtId="49" fontId="635" fillId="0" borderId="0" xfId="0" applyNumberFormat="true" applyFont="true">
      <alignment indent="0" wrapText="false" horizontal="left" vertical="center"/>
    </xf>
    <xf numFmtId="49" fontId="636" fillId="0" borderId="0" xfId="0" applyNumberFormat="true" applyFont="true">
      <alignment indent="0" wrapText="true" horizontal="left" vertical="center"/>
    </xf>
    <xf numFmtId="49" fontId="637" fillId="0" borderId="0" xfId="0" applyNumberFormat="true" applyFont="true">
      <alignment indent="0" wrapText="false" horizontal="left" vertical="center"/>
    </xf>
    <xf numFmtId="49" fontId="638" fillId="0" borderId="0" xfId="0" applyNumberFormat="true" applyFont="true">
      <alignment indent="0" wrapText="false" horizontal="center" vertical="center"/>
    </xf>
    <xf numFmtId="0" fontId="639" fillId="0" borderId="0" xfId="0" applyNumberFormat="true" applyFont="true">
      <alignment indent="0" wrapText="false" horizontal="general" vertical="center"/>
    </xf>
    <xf numFmtId="0" fontId="640" fillId="91" borderId="0" xfId="0" applyNumberFormat="true" applyFill="true" applyFont="true">
      <alignment indent="0" wrapText="false" horizontal="general" vertical="center"/>
    </xf>
    <xf numFmtId="49" fontId="641" fillId="0" borderId="0" xfId="0" applyNumberFormat="true" applyFont="true">
      <alignment indent="0" wrapText="true" horizontal="left" vertical="center"/>
    </xf>
    <xf numFmtId="0" fontId="642" fillId="0" borderId="0" xfId="0" applyNumberFormat="true" applyFont="true">
      <alignment indent="0" wrapText="true" horizontal="general" vertical="center"/>
    </xf>
    <xf numFmtId="0" fontId="643" fillId="0" borderId="0" xfId="0" applyNumberFormat="true" applyFont="true">
      <alignment indent="0" wrapText="false" horizontal="right" vertical="center"/>
    </xf>
    <xf numFmtId="0" fontId="644" fillId="0" borderId="0" xfId="0" applyNumberFormat="true" applyFont="true">
      <alignment indent="0" wrapText="false" horizontal="general" vertical="center"/>
    </xf>
    <xf numFmtId="0" fontId="645" fillId="76" borderId="0" xfId="0" applyNumberFormat="true" applyFill="true" applyFont="true">
      <alignment indent="0" wrapText="false" horizontal="general" vertical="center"/>
    </xf>
    <xf numFmtId="0" fontId="646" fillId="76" borderId="0" xfId="0" applyNumberFormat="true" applyFill="true" applyFont="true">
      <alignment indent="0" wrapText="false" horizontal="general" vertical="center"/>
    </xf>
    <xf numFmtId="49" fontId="647" fillId="0" borderId="0" xfId="0" applyNumberFormat="true" applyFont="true">
      <alignment indent="0" wrapText="false" horizontal="left" vertical="center"/>
    </xf>
    <xf numFmtId="49" fontId="648" fillId="0" borderId="0" xfId="0" applyNumberFormat="true" applyFont="true">
      <alignment indent="0" wrapText="false" horizontal="left" vertical="center"/>
    </xf>
    <xf numFmtId="49" fontId="649" fillId="0" borderId="0" xfId="0" applyNumberFormat="true" applyFont="true">
      <alignment indent="0" wrapText="false" horizontal="left" vertical="center"/>
    </xf>
    <xf numFmtId="49" fontId="650" fillId="0" borderId="0" xfId="0" applyNumberFormat="true" applyFont="true">
      <alignment indent="0" wrapText="true" horizontal="left" vertical="center"/>
    </xf>
    <xf numFmtId="49" fontId="651" fillId="0" borderId="0" xfId="0" applyNumberFormat="true" applyFont="true">
      <alignment indent="0" wrapText="false" horizontal="left" vertical="center"/>
    </xf>
    <xf numFmtId="49" fontId="652" fillId="0" borderId="0" xfId="0" applyNumberFormat="true" applyFont="true">
      <alignment indent="0" wrapText="false" horizontal="center" vertical="center"/>
    </xf>
    <xf numFmtId="0" fontId="653" fillId="0" borderId="0" xfId="0" applyNumberFormat="true" applyFont="true">
      <alignment indent="0" wrapText="false" horizontal="general" vertical="center"/>
    </xf>
    <xf numFmtId="0" fontId="654" fillId="91" borderId="0" xfId="0" applyNumberFormat="true" applyFill="true" applyFont="true">
      <alignment indent="0" wrapText="false" horizontal="general" vertical="center"/>
    </xf>
    <xf numFmtId="49" fontId="655" fillId="0" borderId="0" xfId="0" applyNumberFormat="true" applyFont="true">
      <alignment indent="0" wrapText="true" horizontal="left" vertical="center"/>
    </xf>
    <xf numFmtId="0" fontId="656" fillId="0" borderId="0" xfId="0" applyNumberFormat="true" applyFont="true">
      <alignment indent="0" wrapText="true" horizontal="general" vertical="center"/>
    </xf>
    <xf numFmtId="0" fontId="657" fillId="0" borderId="0" xfId="0" applyNumberFormat="true" applyFont="true">
      <alignment indent="0" wrapText="false" horizontal="right" vertical="center"/>
    </xf>
    <xf numFmtId="0" fontId="658" fillId="0" borderId="0" xfId="0" applyNumberFormat="true" applyFont="true">
      <alignment indent="0" wrapText="false" horizontal="general" vertical="center"/>
    </xf>
    <xf numFmtId="0" fontId="659" fillId="76" borderId="0" xfId="0" applyNumberFormat="true" applyFill="true" applyFont="true">
      <alignment indent="0" wrapText="false" horizontal="general" vertical="center"/>
    </xf>
    <xf numFmtId="0" fontId="660" fillId="0" borderId="0" xfId="0" applyNumberFormat="true" applyFont="true">
      <alignment indent="0" wrapText="false" horizontal="general" vertical="center"/>
    </xf>
    <xf numFmtId="49" fontId="661" fillId="0" borderId="0" xfId="0" applyNumberFormat="true" applyFont="true">
      <alignment indent="0" wrapText="false" horizontal="left" vertical="center"/>
    </xf>
    <xf numFmtId="49" fontId="662" fillId="0" borderId="0" xfId="0" applyNumberFormat="true" applyFont="true">
      <alignment indent="0" wrapText="false" horizontal="left" vertical="center"/>
    </xf>
    <xf numFmtId="49" fontId="663" fillId="0" borderId="0" xfId="0" applyNumberFormat="true" applyFont="true">
      <alignment indent="0" wrapText="false" horizontal="left" vertical="center"/>
    </xf>
    <xf numFmtId="0" fontId="664" fillId="85" borderId="0" xfId="0" applyNumberFormat="true" applyFill="true" applyFont="true">
      <alignment indent="0" wrapText="true" horizontal="general" vertical="center"/>
    </xf>
    <xf numFmtId="49" fontId="665" fillId="0" borderId="0" xfId="0" applyNumberFormat="true" applyFont="true">
      <alignment indent="0" wrapText="false" horizontal="left" vertical="center"/>
    </xf>
    <xf numFmtId="49" fontId="666" fillId="0" borderId="0" xfId="0" applyNumberFormat="true" applyFont="true">
      <alignment indent="0" wrapText="false" horizontal="center" vertical="center"/>
    </xf>
    <xf numFmtId="0" fontId="667" fillId="0" borderId="0" xfId="0" applyNumberFormat="true" applyFont="true">
      <alignment indent="0" wrapText="false" horizontal="general" vertical="center"/>
    </xf>
    <xf numFmtId="0" fontId="668" fillId="91" borderId="0" xfId="0" applyNumberFormat="true" applyFill="true" applyFont="true">
      <alignment indent="0" wrapText="false" horizontal="general" vertical="center"/>
    </xf>
    <xf numFmtId="49" fontId="669" fillId="0" borderId="0" xfId="0" applyNumberFormat="true" applyFont="true">
      <alignment indent="0" wrapText="true" horizontal="left" vertical="center"/>
    </xf>
    <xf numFmtId="0" fontId="670" fillId="0" borderId="0" xfId="0" applyNumberFormat="true" applyFont="true">
      <alignment indent="0" wrapText="true" horizontal="general" vertical="center"/>
    </xf>
    <xf numFmtId="0" fontId="671" fillId="0" borderId="0" xfId="0" applyNumberFormat="true" applyFont="true">
      <alignment indent="0" wrapText="false" horizontal="right" vertical="center"/>
    </xf>
    <xf numFmtId="0" fontId="672" fillId="0" borderId="0" xfId="0" applyNumberFormat="true" applyFont="true">
      <alignment indent="0" wrapText="false" horizontal="general" vertical="center"/>
    </xf>
    <xf numFmtId="0" fontId="673" fillId="85" borderId="0" xfId="0" applyNumberFormat="true" applyFill="true" applyFont="true">
      <alignment indent="0" wrapText="false" horizontal="general" vertical="center"/>
    </xf>
    <xf numFmtId="49" fontId="674" fillId="0" borderId="0" xfId="0" applyNumberFormat="true" applyFont="true">
      <alignment indent="0" wrapText="false" horizontal="left" vertical="center"/>
    </xf>
    <xf numFmtId="49" fontId="675" fillId="0" borderId="0" xfId="0" applyNumberFormat="true" applyFont="true">
      <alignment indent="0" wrapText="false" horizontal="left" vertical="center"/>
    </xf>
    <xf numFmtId="49" fontId="676" fillId="0" borderId="0" xfId="0" applyNumberFormat="true" applyFont="true">
      <alignment indent="0" wrapText="false" horizontal="left" vertical="center"/>
    </xf>
    <xf numFmtId="49" fontId="677" fillId="0" borderId="0" xfId="0" applyNumberFormat="true" applyFont="true">
      <alignment indent="0" wrapText="false" horizontal="left" vertical="center"/>
    </xf>
    <xf numFmtId="49" fontId="678" fillId="0" borderId="0" xfId="0" applyNumberFormat="true" applyFont="true">
      <alignment indent="0" wrapText="true" horizontal="left" vertical="center"/>
    </xf>
    <xf numFmtId="49" fontId="679" fillId="0" borderId="0" xfId="0" applyNumberFormat="true" applyFont="true">
      <alignment indent="0" wrapText="false" horizontal="left" vertical="center"/>
    </xf>
    <xf numFmtId="49" fontId="680" fillId="0" borderId="0" xfId="0" applyNumberFormat="true" applyFont="true">
      <alignment indent="0" wrapText="false" horizontal="center" vertical="center"/>
    </xf>
    <xf numFmtId="0" fontId="681" fillId="0" borderId="0" xfId="0" applyNumberFormat="true" applyFont="true">
      <alignment indent="0" wrapText="false" horizontal="general" vertical="center"/>
    </xf>
    <xf numFmtId="0" fontId="682"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83" fillId="0" borderId="0" xfId="0" applyFont="true">
      <alignment vertical="center"/>
    </xf>
    <xf numFmtId="0" fontId="684"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85"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87" fillId="0" borderId="0" xfId="0" applyFont="true">
      <alignment vertical="center"/>
    </xf>
    <xf numFmtId="0" fontId="689" fillId="0" borderId="0" xfId="0" applyFont="true">
      <alignment vertical="center"/>
    </xf>
    <xf numFmtId="0" fontId="690" fillId="0" borderId="0" xfId="0" applyFont="true">
      <alignment vertical="center"/>
    </xf>
    <xf numFmtId="49" fontId="691" fillId="0" borderId="0" xfId="0" applyNumberFormat="true" applyFont="true">
      <alignment indent="0" wrapText="true" horizontal="left" vertical="center"/>
    </xf>
    <xf numFmtId="0" fontId="692" fillId="0" borderId="0" xfId="0" applyNumberFormat="true" applyFont="true">
      <alignment indent="0" wrapText="true" horizontal="general" vertical="center"/>
    </xf>
    <xf numFmtId="0" fontId="693" fillId="0" borderId="0" xfId="0" applyNumberFormat="true" applyFont="true">
      <alignment indent="0" wrapText="false" horizontal="right" vertical="center"/>
    </xf>
    <xf numFmtId="0" fontId="694" fillId="0" borderId="0" xfId="0" applyNumberFormat="true" applyFont="true">
      <alignment indent="0" wrapText="false" horizontal="general" vertical="center"/>
    </xf>
    <xf numFmtId="0" fontId="695" fillId="76" borderId="0" xfId="0" applyNumberFormat="true" applyFill="true" applyFont="true">
      <alignment indent="0" wrapText="false" horizontal="general" vertical="center"/>
    </xf>
    <xf numFmtId="0" fontId="696" fillId="76" borderId="0" xfId="0" applyNumberFormat="true" applyFill="true" applyFont="true">
      <alignment indent="0" wrapText="false" horizontal="general" vertical="center"/>
    </xf>
    <xf numFmtId="0" fontId="697" fillId="0" borderId="0" xfId="0" applyNumberFormat="true" applyFont="true">
      <alignment indent="0" wrapText="false" horizontal="general" vertical="bottom"/>
    </xf>
    <xf numFmtId="49" fontId="698" fillId="0" borderId="0" xfId="0" applyNumberFormat="true" applyFont="true">
      <alignment indent="0" wrapText="false" horizontal="left" vertical="center"/>
    </xf>
    <xf numFmtId="49" fontId="699" fillId="0" borderId="0" xfId="0" applyNumberFormat="true" applyFont="true">
      <alignment indent="0" wrapText="false" horizontal="left" vertical="center"/>
    </xf>
    <xf numFmtId="49" fontId="700" fillId="0" borderId="0" xfId="0" applyNumberFormat="true" applyFont="true">
      <alignment indent="0" wrapText="true" horizontal="left" vertical="center"/>
    </xf>
    <xf numFmtId="49" fontId="701" fillId="0" borderId="0" xfId="0" applyNumberFormat="true" applyFont="true">
      <alignment indent="0" wrapText="false" horizontal="left" vertical="center"/>
    </xf>
    <xf numFmtId="49" fontId="702" fillId="0" borderId="0" xfId="0" applyNumberFormat="true" applyFont="true">
      <alignment indent="0" wrapText="false" horizontal="center" vertical="center"/>
    </xf>
    <xf numFmtId="0" fontId="703" fillId="0" borderId="0" xfId="0" applyNumberFormat="true" applyFont="true">
      <alignment indent="0" wrapText="false" horizontal="general" vertical="center"/>
    </xf>
    <xf numFmtId="0" fontId="704" fillId="91" borderId="0" xfId="0" applyNumberFormat="true" applyFill="true" applyFont="true">
      <alignment indent="0" wrapText="false" horizontal="general" vertical="center"/>
    </xf>
    <xf numFmtId="49" fontId="705" fillId="0" borderId="0" xfId="0" applyNumberFormat="true" applyFont="true">
      <alignment indent="0" wrapText="true" horizontal="left" vertical="center"/>
    </xf>
    <xf numFmtId="0" fontId="706" fillId="0" borderId="0" xfId="0" applyNumberFormat="true" applyFont="true">
      <alignment indent="0" wrapText="true" horizontal="general" vertical="center"/>
    </xf>
    <xf numFmtId="0" fontId="707" fillId="0" borderId="0" xfId="0" applyNumberFormat="true" applyFont="true">
      <alignment indent="0" wrapText="false" horizontal="right" vertical="center"/>
    </xf>
    <xf numFmtId="0" fontId="708" fillId="0" borderId="0" xfId="0" applyNumberFormat="true" applyFont="true">
      <alignment indent="0" wrapText="false" horizontal="general" vertical="center"/>
    </xf>
    <xf numFmtId="0" fontId="709" fillId="76" borderId="0" xfId="0" applyNumberFormat="true" applyFill="true" applyFont="true">
      <alignment indent="0" wrapText="false" horizontal="general" vertical="center"/>
    </xf>
    <xf numFmtId="0" fontId="710" fillId="76" borderId="0" xfId="0" applyNumberFormat="true" applyFill="true" applyFont="true">
      <alignment indent="0" wrapText="false" horizontal="general" vertical="center"/>
    </xf>
    <xf numFmtId="0" fontId="711" fillId="0" borderId="0" xfId="0" applyNumberFormat="true" applyFont="true">
      <alignment indent="0" wrapText="false" horizontal="general" vertical="bottom"/>
    </xf>
    <xf numFmtId="49" fontId="712" fillId="0" borderId="0" xfId="0" applyNumberFormat="true" applyFont="true">
      <alignment indent="0" wrapText="false" horizontal="left" vertical="center"/>
    </xf>
    <xf numFmtId="49" fontId="713" fillId="0" borderId="0" xfId="0" applyNumberFormat="true" applyFont="true">
      <alignment indent="0" wrapText="false" horizontal="left" vertical="center"/>
    </xf>
    <xf numFmtId="49" fontId="714" fillId="0" borderId="0" xfId="0" applyNumberFormat="true" applyFont="true">
      <alignment indent="0" wrapText="true" horizontal="left" vertical="center"/>
    </xf>
    <xf numFmtId="49" fontId="715" fillId="0" borderId="0" xfId="0" applyNumberFormat="true" applyFont="true">
      <alignment indent="0" wrapText="false" horizontal="left" vertical="center"/>
    </xf>
    <xf numFmtId="49" fontId="716" fillId="0" borderId="0" xfId="0" applyNumberFormat="true" applyFont="true">
      <alignment indent="0" wrapText="false" horizontal="center" vertical="center"/>
    </xf>
    <xf numFmtId="0" fontId="717" fillId="0" borderId="0" xfId="0" applyNumberFormat="true" applyFont="true">
      <alignment indent="0" wrapText="false" horizontal="general" vertical="center"/>
    </xf>
    <xf numFmtId="0" fontId="718" fillId="91" borderId="0" xfId="0" applyNumberFormat="true" applyFill="true" applyFont="true">
      <alignment indent="0" wrapText="false" horizontal="general" vertical="center"/>
    </xf>
    <xf numFmtId="49" fontId="719" fillId="0" borderId="0" xfId="0" applyNumberFormat="true" applyFont="true">
      <alignment indent="0" wrapText="true" horizontal="left" vertical="center"/>
    </xf>
    <xf numFmtId="0" fontId="720" fillId="0" borderId="0" xfId="0" applyNumberFormat="true" applyFont="true">
      <alignment indent="0" wrapText="true" horizontal="general" vertical="center"/>
    </xf>
    <xf numFmtId="0" fontId="721" fillId="0" borderId="0" xfId="0" applyNumberFormat="true" applyFont="true">
      <alignment indent="0" wrapText="false" horizontal="right" vertical="center"/>
    </xf>
    <xf numFmtId="0" fontId="722" fillId="0" borderId="0" xfId="0" applyNumberFormat="true" applyFont="true">
      <alignment indent="0" wrapText="false" horizontal="general" vertical="center"/>
    </xf>
    <xf numFmtId="0" fontId="723" fillId="76" borderId="0" xfId="0" applyNumberFormat="true" applyFill="true" applyFont="true">
      <alignment indent="0" wrapText="false" horizontal="general" vertical="center"/>
    </xf>
    <xf numFmtId="0" fontId="724" fillId="76" borderId="0" xfId="0" applyNumberFormat="true" applyFill="true" applyFont="true">
      <alignment indent="0" wrapText="false" horizontal="general" vertical="center"/>
    </xf>
    <xf numFmtId="49" fontId="725" fillId="0" borderId="0" xfId="0" applyNumberFormat="true" applyFont="true">
      <alignment indent="0" wrapText="false" horizontal="left" vertical="center"/>
    </xf>
    <xf numFmtId="49" fontId="726" fillId="0" borderId="0" xfId="0" applyNumberFormat="true" applyFont="true">
      <alignment indent="0" wrapText="false" horizontal="left" vertical="center"/>
    </xf>
    <xf numFmtId="49" fontId="727" fillId="0" borderId="0" xfId="0" applyNumberFormat="true" applyFont="true">
      <alignment indent="0" wrapText="false" horizontal="left" vertical="center"/>
    </xf>
    <xf numFmtId="49" fontId="728" fillId="0" borderId="0" xfId="0" applyNumberFormat="true" applyFont="true">
      <alignment indent="0" wrapText="true" horizontal="left" vertical="center"/>
    </xf>
    <xf numFmtId="49" fontId="729" fillId="0" borderId="0" xfId="0" applyNumberFormat="true" applyFont="true">
      <alignment indent="0" wrapText="false" horizontal="left" vertical="center"/>
    </xf>
    <xf numFmtId="49" fontId="730" fillId="0" borderId="0" xfId="0" applyNumberFormat="true" applyFont="true">
      <alignment indent="0" wrapText="false" horizontal="center" vertical="center"/>
    </xf>
    <xf numFmtId="0" fontId="731" fillId="0" borderId="0" xfId="0" applyNumberFormat="true" applyFont="true">
      <alignment indent="0" wrapText="false" horizontal="general" vertical="center"/>
    </xf>
    <xf numFmtId="0" fontId="732" fillId="91" borderId="0" xfId="0" applyNumberFormat="true" applyFill="true" applyFont="true">
      <alignment indent="0" wrapText="false" horizontal="general" vertical="center"/>
    </xf>
    <xf numFmtId="49" fontId="733" fillId="0" borderId="0" xfId="0" applyNumberFormat="true" applyFont="true">
      <alignment indent="0" wrapText="true" horizontal="left" vertical="center"/>
    </xf>
    <xf numFmtId="0" fontId="734" fillId="0" borderId="0" xfId="0" applyNumberFormat="true" applyFont="true">
      <alignment indent="0" wrapText="true" horizontal="general" vertical="center"/>
    </xf>
    <xf numFmtId="0" fontId="735" fillId="0" borderId="0" xfId="0" applyNumberFormat="true" applyFont="true">
      <alignment indent="0" wrapText="false" horizontal="right" vertical="center"/>
    </xf>
    <xf numFmtId="0" fontId="736" fillId="0" borderId="0" xfId="0" applyNumberFormat="true" applyFont="true">
      <alignment indent="0" wrapText="false" horizontal="general" vertical="center"/>
    </xf>
    <xf numFmtId="0" fontId="737" fillId="76" borderId="0" xfId="0" applyNumberFormat="true" applyFill="true" applyFont="true">
      <alignment indent="0" wrapText="false" horizontal="general" vertical="center"/>
    </xf>
    <xf numFmtId="0" fontId="738" fillId="0" borderId="0" xfId="0" applyNumberFormat="true" applyFont="true">
      <alignment indent="0" wrapText="false" horizontal="general" vertical="center"/>
    </xf>
    <xf numFmtId="49" fontId="739" fillId="0" borderId="0" xfId="0" applyNumberFormat="true" applyFont="true">
      <alignment indent="0" wrapText="false" horizontal="left" vertical="center"/>
    </xf>
    <xf numFmtId="49" fontId="740" fillId="0" borderId="0" xfId="0" applyNumberFormat="true" applyFont="true">
      <alignment indent="0" wrapText="false" horizontal="left" vertical="center"/>
    </xf>
    <xf numFmtId="49" fontId="741" fillId="0" borderId="0" xfId="0" applyNumberFormat="true" applyFont="true">
      <alignment indent="0" wrapText="false" horizontal="left" vertical="center"/>
    </xf>
    <xf numFmtId="0" fontId="742" fillId="85" borderId="0" xfId="0" applyNumberFormat="true" applyFill="true" applyFont="true">
      <alignment indent="0" wrapText="true" horizontal="general" vertical="center"/>
    </xf>
    <xf numFmtId="49" fontId="743" fillId="0" borderId="0" xfId="0" applyNumberFormat="true" applyFont="true">
      <alignment indent="0" wrapText="false" horizontal="left" vertical="center"/>
    </xf>
    <xf numFmtId="49" fontId="744" fillId="0" borderId="0" xfId="0" applyNumberFormat="true" applyFont="true">
      <alignment indent="0" wrapText="false" horizontal="center" vertical="center"/>
    </xf>
    <xf numFmtId="0" fontId="745" fillId="0" borderId="0" xfId="0" applyNumberFormat="true" applyFont="true">
      <alignment indent="0" wrapText="false" horizontal="general" vertical="center"/>
    </xf>
    <xf numFmtId="0" fontId="746" fillId="91" borderId="0" xfId="0" applyNumberFormat="true" applyFill="true" applyFont="true">
      <alignment indent="0" wrapText="false" horizontal="general" vertical="center"/>
    </xf>
    <xf numFmtId="49" fontId="747" fillId="0" borderId="0" xfId="0" applyNumberFormat="true" applyFont="true">
      <alignment indent="0" wrapText="true" horizontal="left" vertical="center"/>
    </xf>
    <xf numFmtId="0" fontId="748" fillId="0" borderId="0" xfId="0" applyNumberFormat="true" applyFont="true">
      <alignment indent="0" wrapText="true" horizontal="general" vertical="center"/>
    </xf>
    <xf numFmtId="0" fontId="749" fillId="0" borderId="0" xfId="0" applyNumberFormat="true" applyFont="true">
      <alignment indent="0" wrapText="false" horizontal="right" vertical="center"/>
    </xf>
    <xf numFmtId="0" fontId="750" fillId="0" borderId="0" xfId="0" applyNumberFormat="true" applyFont="true">
      <alignment indent="0" wrapText="false" horizontal="general" vertical="center"/>
    </xf>
    <xf numFmtId="0" fontId="751" fillId="85" borderId="0" xfId="0" applyNumberFormat="true" applyFill="true" applyFont="true">
      <alignment indent="0" wrapText="false" horizontal="general" vertical="center"/>
    </xf>
    <xf numFmtId="49" fontId="752" fillId="0" borderId="0" xfId="0" applyNumberFormat="true" applyFont="true">
      <alignment indent="0" wrapText="false" horizontal="left" vertical="center"/>
    </xf>
    <xf numFmtId="49" fontId="753" fillId="0" borderId="0" xfId="0" applyNumberFormat="true" applyFont="true">
      <alignment indent="0" wrapText="false" horizontal="left" vertical="center"/>
    </xf>
    <xf numFmtId="49" fontId="754" fillId="0" borderId="0" xfId="0" applyNumberFormat="true" applyFont="true">
      <alignment indent="0" wrapText="false" horizontal="left" vertical="center"/>
    </xf>
    <xf numFmtId="49" fontId="755" fillId="0" borderId="0" xfId="0" applyNumberFormat="true" applyFont="true">
      <alignment indent="0" wrapText="false" horizontal="left" vertical="center"/>
    </xf>
    <xf numFmtId="49" fontId="756" fillId="0" borderId="0" xfId="0" applyNumberFormat="true" applyFont="true">
      <alignment indent="0" wrapText="true" horizontal="left" vertical="center"/>
    </xf>
    <xf numFmtId="49" fontId="757" fillId="0" borderId="0" xfId="0" applyNumberFormat="true" applyFont="true">
      <alignment indent="0" wrapText="false" horizontal="left" vertical="center"/>
    </xf>
    <xf numFmtId="49" fontId="758" fillId="0" borderId="0" xfId="0" applyNumberFormat="true" applyFont="true">
      <alignment indent="0" wrapText="false" horizontal="center" vertical="center"/>
    </xf>
    <xf numFmtId="0" fontId="759" fillId="0" borderId="0" xfId="0" applyNumberFormat="true" applyFont="true">
      <alignment indent="0" wrapText="false" horizontal="general" vertical="center"/>
    </xf>
    <xf numFmtId="0" fontId="760" fillId="91" borderId="0" xfId="0" applyNumberFormat="true" applyFill="true" applyFont="true">
      <alignment indent="0" wrapText="false" horizontal="general" vertical="center"/>
    </xf>
    <xf numFmtId="0" fontId="761" fillId="94" borderId="19" xfId="0" applyFill="true" applyBorder="true" applyFont="true">
      <alignment horizontal="left" vertical="center"/>
    </xf>
    <xf numFmtId="0" fontId="762" fillId="97" borderId="19" xfId="0" applyFill="true" applyBorder="true" applyFont="true">
      <alignment horizontal="left" vertical="center"/>
    </xf>
    <xf numFmtId="0" fontId="763" fillId="100" borderId="19" xfId="0" applyFill="true" applyBorder="true" applyFont="true">
      <alignment horizontal="left" vertical="center"/>
    </xf>
    <xf numFmtId="0" fontId="764" fillId="0" borderId="0" xfId="0" applyFont="true">
      <alignment horizontal="left" vertical="center"/>
    </xf>
    <xf numFmtId="0" fontId="765" fillId="103" borderId="19" xfId="0" applyFill="true" applyBorder="true" applyFont="true">
      <alignment horizontal="left" vertical="center"/>
    </xf>
    <xf numFmtId="0" fontId="766" fillId="97" borderId="19" xfId="0" applyFill="true" applyBorder="true" applyFont="true">
      <alignment horizontal="center" vertical="center"/>
    </xf>
    <xf numFmtId="0" fontId="767" fillId="106" borderId="19" xfId="0" applyFill="true" applyBorder="true" applyFont="true">
      <alignment horizontal="left" vertical="center"/>
    </xf>
    <xf numFmtId="0" fontId="768" fillId="106" borderId="19" xfId="0" applyFill="true" applyBorder="true" applyFont="true">
      <alignment horizontal="left" vertical="center"/>
    </xf>
    <xf numFmtId="0" fontId="769" fillId="0" borderId="19" xfId="0" applyBorder="true" applyFont="true">
      <alignment horizontal="center" vertical="center"/>
    </xf>
    <xf numFmtId="0" fontId="770" fillId="0" borderId="19" xfId="0" applyBorder="true" applyFont="true">
      <alignment horizontal="right" vertical="center"/>
    </xf>
    <xf numFmtId="0" fontId="771" fillId="0" borderId="19" xfId="0" applyBorder="true" applyFont="true">
      <alignment horizontal="right" vertical="center"/>
    </xf>
    <xf numFmtId="0" fontId="772" fillId="0" borderId="19" xfId="0" applyBorder="true" applyFont="true">
      <alignment horizontal="right" vertical="center"/>
    </xf>
    <xf numFmtId="0" fontId="773" fillId="0" borderId="19" xfId="0" applyBorder="true" applyFont="true">
      <alignment horizontal="right" vertical="center"/>
    </xf>
    <xf numFmtId="0" fontId="774" fillId="109" borderId="19" xfId="0" applyFill="true" applyBorder="true" applyFont="true">
      <alignment horizontal="right" vertical="center"/>
    </xf>
    <xf numFmtId="0" fontId="775" fillId="103" borderId="19" xfId="0" applyFill="true" applyBorder="true" applyFont="true">
      <alignment horizontal="right" vertical="center"/>
    </xf>
    <xf numFmtId="0" fontId="776" fillId="109" borderId="22" xfId="0" applyFill="true" applyBorder="true" applyFont="true">
      <alignment horizontal="right" vertical="center"/>
    </xf>
    <xf numFmtId="0" fontId="777" fillId="103" borderId="22" xfId="0" applyFill="true" applyBorder="true" applyFont="true">
      <alignment horizontal="right" vertical="center"/>
    </xf>
    <xf numFmtId="0" fontId="778" fillId="0" borderId="22" xfId="0" applyBorder="true" applyFont="true">
      <alignment horizontal="right" vertical="center"/>
    </xf>
    <xf numFmtId="0" fontId="780" fillId="94" borderId="19" xfId="0" applyFont="true" applyFill="true" applyBorder="true">
      <alignment horizontal="left" vertical="center"/>
    </xf>
    <xf numFmtId="0" fontId="781" fillId="0" borderId="0" xfId="0" applyFont="true">
      <alignment vertical="center"/>
    </xf>
    <xf numFmtId="0" fontId="782" fillId="0" borderId="0" xfId="0" applyFont="true">
      <alignment vertical="center"/>
    </xf>
    <xf numFmtId="0" fontId="783" fillId="0" borderId="0" xfId="0" applyFont="true">
      <alignment vertical="center"/>
    </xf>
    <xf numFmtId="0" fontId="784" fillId="0" borderId="0" xfId="0" applyFont="true">
      <alignment vertical="center"/>
    </xf>
    <xf numFmtId="0" fontId="785" fillId="0" borderId="0" xfId="0" applyFont="true">
      <alignment vertical="center"/>
    </xf>
    <xf numFmtId="0" fontId="787" fillId="97" borderId="19" xfId="0" applyFont="true" applyFill="true" applyBorder="true">
      <alignment horizontal="center" vertical="center"/>
    </xf>
    <xf numFmtId="0" fontId="789" fillId="0" borderId="22" xfId="0" applyFont="true" applyBorder="true">
      <alignment horizontal="righ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6.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2.xml" Type="http://schemas.openxmlformats.org/officeDocument/2006/relationships/drawing"/><Relationship Id="rId3" Target="../comments5.xml" Type="http://schemas.openxmlformats.org/officeDocument/2006/relationships/comments"/><Relationship Id="rId4"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3.xml" Type="http://schemas.openxmlformats.org/officeDocument/2006/relationships/drawing"/><Relationship Id="rId3" Target="../comments7.xml" Type="http://schemas.openxmlformats.org/officeDocument/2006/relationships/comments"/><Relationship Id="rId4" Target="../drawings/vmlDrawing3.vml" Type="http://schemas.openxmlformats.org/officeDocument/2006/relationships/vmlDrawing"/></Relationships>
</file>

<file path=xl/worksheets/_rels/sheet5.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4.xml" Type="http://schemas.openxmlformats.org/officeDocument/2006/relationships/drawing"/><Relationship Id="rId3" Target="../comments8.xml" Type="http://schemas.openxmlformats.org/officeDocument/2006/relationships/comments"/><Relationship Id="rId4" Target="../drawings/vmlDrawing4.vml" Type="http://schemas.openxmlformats.org/officeDocument/2006/relationships/vmlDrawing"/></Relationships>
</file>

<file path=xl/worksheets/_rels/sheet6.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5.xml" Type="http://schemas.openxmlformats.org/officeDocument/2006/relationships/drawing"/><Relationship Id="rId3" Target="../comments9.xml" Type="http://schemas.openxmlformats.org/officeDocument/2006/relationships/comments"/><Relationship Id="rId4" Target="../drawings/vmlDrawing5.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tabSelected="false">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57"/>
  <sheetViews>
    <sheetView workbookViewId="0" tabSelected="false"/>
  </sheetViews>
  <sheetFormatPr defaultRowHeight="15.0"/>
  <cols>
    <col min="1" max="1" bestFit="true" customWidth="true" width="33.1796875" collapsed="false"/>
    <col min="2" max="2" bestFit="true" customWidth="true" width="255.0" collapsed="false"/>
  </cols>
  <sheetData>
    <row r="1">
      <c r="A1" t="s" s="79">
        <v>859</v>
      </c>
      <c r="B1" t="s" s="82">
        <v>860</v>
      </c>
    </row>
    <row r="2">
      <c r="A2" t="s" s="79">
        <v>861</v>
      </c>
      <c r="B2" t="s" s="82">
        <v>862</v>
      </c>
    </row>
    <row r="3">
      <c r="A3" t="s" s="79">
        <v>863</v>
      </c>
      <c r="B3" t="s" s="82">
        <v>864</v>
      </c>
    </row>
    <row r="4">
      <c r="A4" t="s" s="79">
        <v>865</v>
      </c>
      <c r="B4" t="s" s="82">
        <v>866</v>
      </c>
    </row>
    <row r="5">
      <c r="A5" t="s" s="79">
        <v>867</v>
      </c>
      <c r="B5" t="s" s="82">
        <v>868</v>
      </c>
    </row>
    <row r="6">
      <c r="A6" t="s" s="79">
        <v>869</v>
      </c>
      <c r="B6" t="s" s="82">
        <v>870</v>
      </c>
    </row>
    <row r="7">
      <c r="A7" t="s" s="79">
        <v>871</v>
      </c>
      <c r="B7" t="s" s="82">
        <v>872</v>
      </c>
    </row>
    <row r="8">
      <c r="A8" t="s" s="79">
        <v>873</v>
      </c>
      <c r="B8" t="s" s="82">
        <v>874</v>
      </c>
    </row>
    <row r="9">
      <c r="A9" t="s" s="79">
        <v>875</v>
      </c>
      <c r="B9" t="s" s="82">
        <v>866</v>
      </c>
    </row>
    <row r="10">
      <c r="A10" t="s" s="79">
        <v>876</v>
      </c>
      <c r="B10" t="s" s="82">
        <v>866</v>
      </c>
    </row>
    <row r="11">
      <c r="A11" t="s" s="79">
        <v>877</v>
      </c>
      <c r="B11" t="s" s="82">
        <v>878</v>
      </c>
    </row>
    <row r="12">
      <c r="A12" t="s" s="79">
        <v>879</v>
      </c>
      <c r="B12" t="s" s="82">
        <v>866</v>
      </c>
    </row>
    <row r="13">
      <c r="A13" t="s" s="79">
        <v>880</v>
      </c>
      <c r="B13" t="s" s="82">
        <v>881</v>
      </c>
    </row>
    <row r="14">
      <c r="A14" t="s" s="79">
        <v>882</v>
      </c>
      <c r="B14" t="s" s="82">
        <v>883</v>
      </c>
    </row>
    <row r="15">
      <c r="A15" t="s" s="79">
        <v>884</v>
      </c>
      <c r="B15" t="s" s="82">
        <v>885</v>
      </c>
    </row>
    <row r="16">
      <c r="A16" t="s" s="79">
        <v>886</v>
      </c>
      <c r="B16" t="s" s="82">
        <v>887</v>
      </c>
    </row>
    <row r="17">
      <c r="A17" t="s" s="79">
        <v>888</v>
      </c>
      <c r="B17" t="s" s="82">
        <v>796</v>
      </c>
    </row>
    <row r="18">
      <c r="A18" t="s" s="79">
        <v>889</v>
      </c>
      <c r="B18" t="s" s="82">
        <v>796</v>
      </c>
    </row>
    <row r="19">
      <c r="A19" t="s" s="79">
        <v>890</v>
      </c>
      <c r="B19" t="s" s="82">
        <v>870</v>
      </c>
    </row>
    <row r="20">
      <c r="A20" t="s" s="79">
        <v>891</v>
      </c>
      <c r="B20" t="s" s="82">
        <v>870</v>
      </c>
    </row>
    <row r="21">
      <c r="A21" t="s" s="79">
        <v>892</v>
      </c>
      <c r="B21" t="s" s="82">
        <v>796</v>
      </c>
    </row>
    <row r="22">
      <c r="A22" t="s" s="79">
        <v>893</v>
      </c>
      <c r="B22" t="s" s="82">
        <v>894</v>
      </c>
    </row>
    <row r="23">
      <c r="A23" t="s" s="79">
        <v>895</v>
      </c>
      <c r="B23" t="s" s="82">
        <v>896</v>
      </c>
    </row>
    <row r="24">
      <c r="A24" t="s" s="79">
        <v>897</v>
      </c>
      <c r="B24" t="s" s="82">
        <v>898</v>
      </c>
    </row>
    <row r="25">
      <c r="A25" t="s" s="79">
        <v>899</v>
      </c>
      <c r="B25" t="s" s="82">
        <v>765</v>
      </c>
    </row>
    <row r="26">
      <c r="A26" t="s" s="79">
        <v>900</v>
      </c>
      <c r="B26" t="s" s="82">
        <v>866</v>
      </c>
    </row>
    <row r="27">
      <c r="A27" t="s" s="79">
        <v>901</v>
      </c>
      <c r="B27" t="s" s="82">
        <v>902</v>
      </c>
    </row>
    <row r="28">
      <c r="A28" t="s" s="79">
        <v>903</v>
      </c>
      <c r="B28" t="s" s="82">
        <v>870</v>
      </c>
    </row>
    <row r="29">
      <c r="A29" t="s" s="79">
        <v>904</v>
      </c>
      <c r="B29" t="s" s="82">
        <v>905</v>
      </c>
    </row>
    <row r="30">
      <c r="A30" t="s" s="79">
        <v>906</v>
      </c>
      <c r="B30" t="s" s="82">
        <v>907</v>
      </c>
    </row>
    <row r="31">
      <c r="A31" t="s" s="79">
        <v>908</v>
      </c>
      <c r="B31" t="s" s="82">
        <v>870</v>
      </c>
    </row>
    <row r="32">
      <c r="A32" t="s" s="79">
        <v>909</v>
      </c>
      <c r="B32" t="s" s="82">
        <v>870</v>
      </c>
    </row>
    <row r="33">
      <c r="A33" t="s" s="80">
        <v>910</v>
      </c>
      <c r="B33" t="s" s="82">
        <v>911</v>
      </c>
    </row>
    <row r="34">
      <c r="A34" t="s" s="80">
        <v>912</v>
      </c>
      <c r="B34" t="s" s="82">
        <v>913</v>
      </c>
    </row>
    <row r="35">
      <c r="A35" t="s" s="80">
        <v>813</v>
      </c>
      <c r="B35" t="s" s="82">
        <v>1050</v>
      </c>
    </row>
    <row r="36">
      <c r="A36" t="s" s="80">
        <v>915</v>
      </c>
      <c r="B36" t="s" s="82">
        <v>1051</v>
      </c>
    </row>
    <row r="37">
      <c r="A37" t="s" s="80">
        <v>917</v>
      </c>
      <c r="B37" t="s" s="82">
        <v>918</v>
      </c>
    </row>
    <row r="38">
      <c r="A38" t="s" s="80">
        <v>919</v>
      </c>
      <c r="B38" t="s" s="82">
        <v>920</v>
      </c>
    </row>
    <row r="39">
      <c r="A39" t="s" s="80">
        <v>921</v>
      </c>
      <c r="B39" t="s" s="82">
        <v>1052</v>
      </c>
    </row>
    <row r="40">
      <c r="A40" t="s" s="80">
        <v>923</v>
      </c>
      <c r="B40" t="s" s="82">
        <v>924</v>
      </c>
    </row>
    <row r="41">
      <c r="A41" t="s" s="80">
        <v>925</v>
      </c>
      <c r="B41" t="s" s="82">
        <v>926</v>
      </c>
    </row>
    <row r="42">
      <c r="A42" t="s" s="80">
        <v>927</v>
      </c>
      <c r="B42" t="s" s="82">
        <v>928</v>
      </c>
    </row>
    <row r="43">
      <c r="A43" t="s" s="80">
        <v>929</v>
      </c>
      <c r="B43" t="s" s="82">
        <v>930</v>
      </c>
    </row>
    <row r="44">
      <c r="A44" t="s" s="80">
        <v>931</v>
      </c>
      <c r="B44" t="s" s="82">
        <v>932</v>
      </c>
    </row>
    <row r="45">
      <c r="A45" t="s" s="80">
        <v>933</v>
      </c>
      <c r="B45" t="s" s="82">
        <v>934</v>
      </c>
    </row>
    <row r="46">
      <c r="A46" t="s" s="80">
        <v>935</v>
      </c>
      <c r="B46" t="s" s="82">
        <v>936</v>
      </c>
    </row>
    <row r="47">
      <c r="A47" t="s" s="80">
        <v>937</v>
      </c>
      <c r="B47" t="s" s="82">
        <v>938</v>
      </c>
    </row>
    <row r="48">
      <c r="A48" t="s" s="80">
        <v>939</v>
      </c>
      <c r="B48" t="s" s="82">
        <v>940</v>
      </c>
    </row>
    <row r="49">
      <c r="A49" t="s" s="80">
        <v>941</v>
      </c>
      <c r="B49" t="s" s="82">
        <v>942</v>
      </c>
    </row>
    <row r="50">
      <c r="A50" t="s" s="80">
        <v>943</v>
      </c>
      <c r="B50" t="s" s="82">
        <v>944</v>
      </c>
    </row>
    <row r="51">
      <c r="A51" t="s" s="80">
        <v>945</v>
      </c>
      <c r="B51" t="s" s="82">
        <v>1053</v>
      </c>
    </row>
    <row r="52">
      <c r="A52" t="s" s="80">
        <v>947</v>
      </c>
      <c r="B52" t="s" s="82">
        <v>948</v>
      </c>
    </row>
    <row r="53">
      <c r="A53" t="s" s="80">
        <v>949</v>
      </c>
      <c r="B53" t="s" s="82">
        <v>950</v>
      </c>
    </row>
    <row r="54">
      <c r="A54" t="s" s="80">
        <v>951</v>
      </c>
      <c r="B54" t="s" s="82">
        <v>952</v>
      </c>
    </row>
    <row r="55">
      <c r="A55" t="s" s="80">
        <v>953</v>
      </c>
      <c r="B55" t="s" s="82">
        <v>954</v>
      </c>
    </row>
    <row r="56">
      <c r="A56" t="s" s="80">
        <v>955</v>
      </c>
      <c r="B56" t="s" s="82">
        <v>956</v>
      </c>
    </row>
    <row r="57">
      <c r="A57" t="s" s="80">
        <v>957</v>
      </c>
      <c r="B57" t="s" s="82">
        <v>958</v>
      </c>
    </row>
  </sheetData>
  <pageMargins bottom="0.75" footer="0.3" header="0.3" left="0.7" right="0.7" top="0.75"/>
</worksheet>
</file>

<file path=xl/worksheets/sheet11.xml><?xml version="1.0" encoding="utf-8"?>
<worksheet xmlns="http://schemas.openxmlformats.org/spreadsheetml/2006/main">
  <dimension ref="A1:K48"/>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58" t="s">
        <v>1054</v>
      </c>
      <c r="B1" s="858"/>
      <c r="C1" s="858"/>
      <c r="D1" s="858"/>
      <c r="E1" s="858"/>
      <c r="F1" s="858"/>
      <c r="G1" s="858"/>
      <c r="H1" s="858"/>
      <c r="I1" s="858"/>
      <c r="J1" s="858"/>
    </row>
    <row r="2" ht="21.0" customHeight="true">
      <c r="A2" t="s" s="841">
        <v>1055</v>
      </c>
      <c r="B2" t="s" s="842">
        <v>1056</v>
      </c>
      <c r="C2" t="s" s="843">
        <v>1057</v>
      </c>
    </row>
    <row r="3" ht="21.0" customHeight="true">
      <c r="B3" t="s" s="842">
        <v>1058</v>
      </c>
      <c r="C3" t="s" s="843">
        <v>1059</v>
      </c>
    </row>
    <row r="4" ht="21.0" customHeight="true">
      <c r="B4" t="s" s="842">
        <v>1060</v>
      </c>
      <c r="C4" t="s" s="843">
        <v>1061</v>
      </c>
    </row>
    <row r="5" ht="21.0" customHeight="true">
      <c r="B5" t="s" s="842">
        <v>1062</v>
      </c>
      <c r="C5" t="s" s="843">
        <v>1063</v>
      </c>
    </row>
    <row r="6" ht="21.0" customHeight="true">
      <c r="B6" t="s" s="842">
        <v>1064</v>
      </c>
      <c r="C6" t="s" s="843">
        <v>1065</v>
      </c>
    </row>
    <row r="7" ht="21.0" customHeight="true">
      <c r="B7" t="s" s="842">
        <v>1066</v>
      </c>
      <c r="C7" t="s" s="843">
        <v>1067</v>
      </c>
    </row>
    <row r="8" ht="21.0" customHeight="true">
      <c r="B8" t="s" s="842">
        <v>1068</v>
      </c>
      <c r="C8" t="s" s="843">
        <v>1069</v>
      </c>
    </row>
    <row r="9" ht="21.0" customHeight="true">
      <c r="B9" t="s" s="842">
        <v>1070</v>
      </c>
      <c r="C9" t="s" s="843">
        <v>1071</v>
      </c>
    </row>
    <row r="10" ht="21.0" customHeight="true">
      <c r="B10" t="s" s="842">
        <v>1072</v>
      </c>
      <c r="C10" t="s" s="843">
        <v>1073</v>
      </c>
    </row>
    <row r="11" ht="21.0" customHeight="true">
      <c r="B11" t="s" s="842">
        <v>1074</v>
      </c>
      <c r="C11" t="s" s="843">
        <v>1075</v>
      </c>
    </row>
    <row r="12" ht="21.0" customHeight="true">
      <c r="B12" t="s" s="842">
        <v>1076</v>
      </c>
      <c r="C12" t="s" s="843">
        <v>1077</v>
      </c>
    </row>
    <row r="13" ht="21.0" customHeight="true">
      <c r="B13" t="s" s="842">
        <v>1078</v>
      </c>
      <c r="C13" t="s" s="843">
        <v>1079</v>
      </c>
    </row>
    <row r="14" ht="21.0" customHeight="true">
      <c r="B14" t="s" s="842">
        <v>1080</v>
      </c>
      <c r="C14" t="s" s="843">
        <v>866</v>
      </c>
    </row>
    <row r="15" ht="21.0" customHeight="true">
      <c r="B15" t="s" s="842">
        <v>1081</v>
      </c>
      <c r="C15" t="s" s="843">
        <v>902</v>
      </c>
    </row>
    <row r="16" ht="21.0" customHeight="true">
      <c r="B16" t="s" s="842">
        <v>1082</v>
      </c>
      <c r="C16" t="s" s="843">
        <v>1083</v>
      </c>
    </row>
    <row r="17" ht="21.0" customHeight="true">
      <c r="B17" t="s" s="842">
        <v>732</v>
      </c>
      <c r="C17" s="859" t="s">
        <f>HYPERLINK(IF(ISERROR(FIND("dos",INFO("system"))),"file:execution-output.html","execution-output.html"),"Execution Summary")</f>
      </c>
    </row>
    <row r="18" ht="21.0" customHeight="true">
      <c r="B18" t="s" s="842">
        <v>967</v>
      </c>
      <c r="C18" s="860" t="s">
        <f>HYPERLINK(IF(ISERROR(FIND("dos",INFO("system"))),"file:C:\Users\AL3063/projects/GKCore/gkcore/tests/output/20230901_083241/logs/nexial-20230901_083241.log","C:\projects\GKCore\gkcore\tests\output\20230901_083241\logs\nexial-20230901_083241.log"),"nexial log")</f>
      </c>
      <c r="D18" s="861" t="s">
        <f>HYPERLINK(IF(ISERROR(FIND("dos",INFO("system"))),"file:C:\Users\AL3063/projects/GKCore/gkcore/tests/output/20230901_083241/logs/GNUKhata-plan.Test_Plan.005,CustomerandSupplier.20230901_083834.001.xlsx_GET_A30.log","C:\projects\GKCore\gkcore\tests\output\20230901_083241\logs\GNUKhata-plan.Test_Plan.005,CustomerandSupplier.20230901_083834.001.xlsx_GET_A30.log"),"GNUKhata-plan.Test_Plan.005,CustomerandSupplier.20230901_083834.001.xlsx_GET_A30.log")</f>
      </c>
      <c r="E18" s="862" t="s">
        <f>HYPERLINK(IF(ISERROR(FIND("dos",INFO("system"))),"file:C:\Users\AL3063/projects/GKCore/gkcore/tests/output/20230901_083241/logs/nexial-3rdparty.log","C:\projects\GKCore\gkcore\tests\output\20230901_083241\logs\nexial-3rdparty.log"),"nexial-3rdparty.log")</f>
      </c>
      <c r="F18" s="863" t="s">
        <f>HYPERLINK(IF(ISERROR(FIND("dos",INFO("system"))),"file:C:\Users\AL3063/projects/GKCore/gkcore/tests/output/20230901_083241/logs/nexial-ws-20230901_083241.log","C:\projects\GKCore\gkcore\tests\output\20230901_083241\logs\nexial-ws-20230901_083241.log"),"nexial-ws-20230901_083241.log")</f>
      </c>
    </row>
    <row r="19" ht="21.0" customHeight="true">
      <c r="B19" t="s" s="842">
        <v>1089</v>
      </c>
      <c r="C19" t="s" s="843">
        <v>920</v>
      </c>
    </row>
    <row r="20" ht="21.0" customHeight="true">
      <c r="A20" t="s" s="841">
        <v>1090</v>
      </c>
      <c r="B20" t="s" s="842">
        <v>1089</v>
      </c>
      <c r="C20" t="s" s="843">
        <v>920</v>
      </c>
    </row>
    <row r="21" ht="21.0" customHeight="true">
      <c r="B21" t="s" s="842">
        <v>1091</v>
      </c>
      <c r="C21" t="s" s="843">
        <v>896</v>
      </c>
    </row>
    <row r="22" ht="21.0" customHeight="true">
      <c r="B22" t="s" s="842">
        <v>1092</v>
      </c>
      <c r="C22" t="s" s="843">
        <v>898</v>
      </c>
    </row>
    <row r="24" ht="21.0" customHeight="true">
      <c r="A24" t="s" s="845">
        <v>1093</v>
      </c>
      <c r="B24" s="864" t="s">
        <v>1094</v>
      </c>
      <c r="C24" s="864"/>
      <c r="D24" t="s" s="845">
        <v>734</v>
      </c>
      <c r="E24" t="s" s="845">
        <v>1095</v>
      </c>
      <c r="F24" t="s" s="845">
        <v>1096</v>
      </c>
      <c r="G24" t="s" s="845">
        <v>1097</v>
      </c>
      <c r="H24" t="s" s="845">
        <v>1098</v>
      </c>
      <c r="I24" t="s" s="845">
        <v>1099</v>
      </c>
      <c r="J24" t="s" s="845">
        <v>1100</v>
      </c>
    </row>
    <row r="25" ht="21.0" customHeight="true">
      <c r="A25" t="s" s="846">
        <v>1101</v>
      </c>
      <c r="E25" t="s" s="848">
        <v>1102</v>
      </c>
      <c r="F25" t="s" s="849">
        <v>1103</v>
      </c>
      <c r="G25" t="s" s="857">
        <v>1104</v>
      </c>
      <c r="H25" t="s" s="857">
        <v>1104</v>
      </c>
      <c r="I25" t="s" s="857">
        <v>765</v>
      </c>
      <c r="J25" t="s" s="855">
        <v>1105</v>
      </c>
    </row>
    <row r="26" ht="21.0" customHeight="true">
      <c r="D26" t="s" s="847">
        <v>747</v>
      </c>
      <c r="F26" t="s" s="849">
        <v>1106</v>
      </c>
      <c r="G26" t="s" s="850">
        <v>1104</v>
      </c>
      <c r="H26" t="s" s="851">
        <v>1104</v>
      </c>
      <c r="I26" t="s" s="852">
        <v>765</v>
      </c>
      <c r="J26" t="s" s="853">
        <v>1105</v>
      </c>
    </row>
    <row r="28" ht="21.0" customHeight="true">
      <c r="A28" t="s" s="846">
        <v>1107</v>
      </c>
      <c r="E28" t="s" s="848">
        <v>1108</v>
      </c>
      <c r="F28" t="s" s="849">
        <v>1109</v>
      </c>
      <c r="G28" t="s" s="857">
        <v>1110</v>
      </c>
      <c r="H28" t="s" s="857">
        <v>1110</v>
      </c>
      <c r="I28" t="s" s="857">
        <v>765</v>
      </c>
      <c r="J28" t="s" s="855">
        <v>1105</v>
      </c>
    </row>
    <row r="29" ht="21.0" customHeight="true">
      <c r="D29" t="s" s="847">
        <v>760</v>
      </c>
      <c r="F29" t="s" s="849">
        <v>1111</v>
      </c>
      <c r="G29" t="s" s="850">
        <v>796</v>
      </c>
      <c r="H29" t="s" s="851">
        <v>796</v>
      </c>
      <c r="I29" t="s" s="852">
        <v>765</v>
      </c>
      <c r="J29" t="s" s="853">
        <v>1105</v>
      </c>
    </row>
    <row r="30" ht="21.0" customHeight="true">
      <c r="D30" t="s" s="847">
        <v>762</v>
      </c>
      <c r="F30" t="s" s="849">
        <v>1112</v>
      </c>
      <c r="G30" t="s" s="850">
        <v>1113</v>
      </c>
      <c r="H30" t="s" s="851">
        <v>1113</v>
      </c>
      <c r="I30" t="s" s="852">
        <v>765</v>
      </c>
      <c r="J30" t="s" s="853">
        <v>1105</v>
      </c>
    </row>
    <row r="32" ht="21.0" customHeight="true">
      <c r="A32" t="s" s="846">
        <v>1114</v>
      </c>
      <c r="E32" t="s" s="848">
        <v>1115</v>
      </c>
      <c r="F32" t="s" s="849">
        <v>1116</v>
      </c>
      <c r="G32" t="s" s="857">
        <v>1117</v>
      </c>
      <c r="H32" t="s" s="857">
        <v>1118</v>
      </c>
      <c r="I32" t="s" s="857">
        <v>796</v>
      </c>
      <c r="J32" t="s" s="856">
        <v>1119</v>
      </c>
    </row>
    <row r="33" ht="21.0" customHeight="true">
      <c r="D33" t="s" s="847">
        <v>760</v>
      </c>
      <c r="F33" t="s" s="849">
        <v>1120</v>
      </c>
      <c r="G33" t="s" s="850">
        <v>796</v>
      </c>
      <c r="H33" t="s" s="851">
        <v>796</v>
      </c>
      <c r="I33" t="s" s="852">
        <v>765</v>
      </c>
      <c r="J33" t="s" s="853">
        <v>1105</v>
      </c>
    </row>
    <row r="34" ht="21.0" customHeight="true">
      <c r="D34" t="s" s="847">
        <v>798</v>
      </c>
      <c r="F34" t="s" s="849">
        <v>1121</v>
      </c>
      <c r="G34" t="s" s="850">
        <v>1113</v>
      </c>
      <c r="H34" t="s" s="851">
        <v>1113</v>
      </c>
      <c r="I34" t="s" s="852">
        <v>765</v>
      </c>
      <c r="J34" t="s" s="853">
        <v>1105</v>
      </c>
    </row>
    <row r="35" ht="21.0" customHeight="true">
      <c r="D35" t="s" s="847">
        <v>818</v>
      </c>
      <c r="F35" t="s" s="849">
        <v>1122</v>
      </c>
      <c r="G35" t="s" s="850">
        <v>1123</v>
      </c>
      <c r="H35" t="s" s="851">
        <v>1123</v>
      </c>
      <c r="I35" t="s" s="852">
        <v>765</v>
      </c>
      <c r="J35" t="s" s="853">
        <v>1105</v>
      </c>
    </row>
    <row r="36" ht="21.0" customHeight="true">
      <c r="D36" t="s" s="847">
        <v>826</v>
      </c>
      <c r="F36" t="s" s="849">
        <v>1124</v>
      </c>
      <c r="G36" t="s" s="850">
        <v>766</v>
      </c>
      <c r="H36" t="s" s="851">
        <v>1125</v>
      </c>
      <c r="I36" t="s" s="852">
        <v>796</v>
      </c>
      <c r="J36" t="s" s="854">
        <v>1126</v>
      </c>
    </row>
    <row r="37" ht="21.0" customHeight="true">
      <c r="D37" t="s" s="847">
        <v>831</v>
      </c>
      <c r="F37" t="s" s="849">
        <v>1127</v>
      </c>
      <c r="G37" t="s" s="850">
        <v>766</v>
      </c>
      <c r="H37" t="s" s="851">
        <v>766</v>
      </c>
      <c r="I37" t="s" s="852">
        <v>765</v>
      </c>
      <c r="J37" t="s" s="853">
        <v>1105</v>
      </c>
    </row>
    <row r="38" ht="21.0" customHeight="true">
      <c r="D38" t="s" s="847">
        <v>836</v>
      </c>
      <c r="F38" t="s" s="849">
        <v>1128</v>
      </c>
      <c r="G38" t="s" s="850">
        <v>766</v>
      </c>
      <c r="H38" t="s" s="851">
        <v>766</v>
      </c>
      <c r="I38" t="s" s="852">
        <v>765</v>
      </c>
      <c r="J38" t="s" s="853">
        <v>1105</v>
      </c>
    </row>
    <row r="40" ht="21.0" customHeight="true">
      <c r="A40" t="s" s="846">
        <v>1129</v>
      </c>
      <c r="E40" t="s" s="848">
        <v>1130</v>
      </c>
      <c r="F40" t="s" s="849">
        <v>1131</v>
      </c>
      <c r="G40" t="s" s="857">
        <v>1132</v>
      </c>
      <c r="H40" t="s" s="857">
        <v>1132</v>
      </c>
      <c r="I40" t="s" s="857">
        <v>765</v>
      </c>
      <c r="J40" t="s" s="855">
        <v>1105</v>
      </c>
    </row>
    <row r="41" ht="21.0" customHeight="true">
      <c r="D41" t="s" s="847">
        <v>760</v>
      </c>
      <c r="F41" t="s" s="849">
        <v>1133</v>
      </c>
      <c r="G41" t="s" s="850">
        <v>1134</v>
      </c>
      <c r="H41" t="s" s="851">
        <v>1134</v>
      </c>
      <c r="I41" t="s" s="852">
        <v>765</v>
      </c>
      <c r="J41" t="s" s="853">
        <v>1105</v>
      </c>
    </row>
    <row r="42" ht="21.0" customHeight="true">
      <c r="D42" t="s" s="847">
        <v>844</v>
      </c>
      <c r="F42" t="s" s="849">
        <v>1135</v>
      </c>
      <c r="G42" t="s" s="850">
        <v>1136</v>
      </c>
      <c r="H42" t="s" s="851">
        <v>1136</v>
      </c>
      <c r="I42" t="s" s="852">
        <v>765</v>
      </c>
      <c r="J42" t="s" s="853">
        <v>1105</v>
      </c>
    </row>
    <row r="44" ht="21.0" customHeight="true">
      <c r="A44" t="s" s="846">
        <v>1137</v>
      </c>
      <c r="E44" t="s" s="848">
        <v>1138</v>
      </c>
      <c r="F44" t="s" s="849">
        <v>1139</v>
      </c>
      <c r="G44" t="s" s="857">
        <v>1136</v>
      </c>
      <c r="H44" t="s" s="857">
        <v>1136</v>
      </c>
      <c r="I44" t="s" s="857">
        <v>765</v>
      </c>
      <c r="J44" t="s" s="855">
        <v>1105</v>
      </c>
    </row>
    <row r="45" ht="21.0" customHeight="true">
      <c r="D45" t="s" s="847">
        <v>760</v>
      </c>
      <c r="F45" t="s" s="849">
        <v>1140</v>
      </c>
      <c r="G45" t="s" s="850">
        <v>796</v>
      </c>
      <c r="H45" t="s" s="851">
        <v>796</v>
      </c>
      <c r="I45" t="s" s="852">
        <v>765</v>
      </c>
      <c r="J45" t="s" s="853">
        <v>1105</v>
      </c>
    </row>
    <row r="46" ht="21.0" customHeight="true">
      <c r="D46" t="s" s="847">
        <v>853</v>
      </c>
      <c r="F46" t="s" s="849">
        <v>1141</v>
      </c>
      <c r="G46" t="s" s="850">
        <v>766</v>
      </c>
      <c r="H46" t="s" s="851">
        <v>766</v>
      </c>
      <c r="I46" t="s" s="852">
        <v>765</v>
      </c>
      <c r="J46" t="s" s="853">
        <v>1105</v>
      </c>
    </row>
    <row r="48" ht="21.0" customHeight="true">
      <c r="A48" s="865" t="s">
        <v>1142</v>
      </c>
      <c r="B48" s="865"/>
      <c r="C48" s="865"/>
      <c r="D48" s="865"/>
      <c r="E48" t="s" s="848">
        <v>1143</v>
      </c>
      <c r="F48" t="s" s="857">
        <v>1144</v>
      </c>
      <c r="G48" t="s" s="857">
        <v>1145</v>
      </c>
      <c r="H48" t="s" s="857">
        <v>1146</v>
      </c>
      <c r="I48" t="s" s="857">
        <v>796</v>
      </c>
      <c r="J48" t="s" s="856">
        <v>1147</v>
      </c>
    </row>
  </sheetData>
  <sheetCalcPr fullCalcOnLoad="true"/>
  <mergeCells>
    <mergeCell ref="A1:J1"/>
    <mergeCell ref="B24:C24"/>
    <mergeCell ref="A48:D48"/>
  </mergeCells>
  <pageMargins bottom="0.75" footer="0.3" header="0.3" left="0.7" right="0.7" top="0.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E197"/>
  <sheetViews>
    <sheetView zoomScale="100" zoomScaleNormal="75" topLeftCell="C1" workbookViewId="0" tabSelected="false">
      <selection activeCell="E5" sqref="E5"/>
    </sheetView>
  </sheetViews>
  <sheetFormatPr defaultColWidth="10.8333333333333" defaultRowHeight="14.4"/>
  <cols>
    <col min="1" max="1" customWidth="true" style="5" width="12.3125" collapsed="true" bestFit="true"/>
    <col min="2" max="2" customWidth="true" style="6" width="24.671875" collapsed="true" bestFit="true"/>
    <col min="3" max="3" customWidth="true" style="7" width="9.55859375" collapsed="true" bestFit="true"/>
    <col min="4" max="4" customWidth="true" style="8" width="33.18359375" collapsed="true" bestFit="true"/>
    <col min="5" max="5" customWidth="true" style="8" width="81.5" collapsed="true"/>
    <col min="6" max="6" customWidth="true" style="8" width="75.625" collapsed="true"/>
    <col min="7" max="7" customWidth="true" style="8" width="19.375" collapsed="true"/>
    <col min="8" max="9" customWidth="true" style="8" width="9.25" collapsed="true"/>
    <col min="10" max="10" customWidth="true" style="9" width="13.10546875" collapsed="true" bestFit="true"/>
    <col min="11" max="11" customWidth="true" style="10" width="1.66666666666667" collapsed="true"/>
    <col min="12" max="12" customWidth="true" style="11" width="12.0" collapsed="true"/>
    <col min="13" max="13" customWidth="true" style="12" width="11.40234375" collapsed="true" bestFit="true"/>
    <col min="14" max="14" customWidth="true" style="11" width="6.41015625" collapsed="true" bestFit="true"/>
    <col min="15" max="15" customWidth="true" style="10" width="49.8333333333333" collapsed="true"/>
    <col min="16" max="16384" style="1" width="10.8333333333333" collapsed="true"/>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46.7" spans="1:15" customHeight="true">
      <c r="A2" s="16" t="s">
        <v>733</v>
      </c>
      <c r="B2" s="17"/>
      <c r="C2" s="17"/>
      <c r="D2" s="17"/>
      <c r="E2" s="18"/>
      <c r="F2" s="19"/>
      <c r="G2" s="18"/>
      <c r="H2" s="18"/>
      <c r="I2" s="19"/>
      <c r="J2" s="38"/>
      <c r="K2" s="23"/>
      <c r="L2" s="40" t="s">
        <v>974</v>
      </c>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2" customFormat="1" ht="32.6" customHeight="true" spans="1:16384">
      <c r="A5" s="83" t="s">
        <v>747</v>
      </c>
      <c r="B5" s="85" t="s">
        <v>972</v>
      </c>
      <c r="C5" s="88" t="s">
        <v>5</v>
      </c>
      <c r="D5" s="90" t="s">
        <v>501</v>
      </c>
      <c r="E5" s="100" t="str">
        <f>HYPERLINK(IF(ISERROR(FIND("dos",INFO("system"))),"file:C:\Users\AL3063/projects/GKCore/gkcore/tests/artifact/script/GNUKhata.macro.xlsx::MacroLibrary::getGKUserToken","C:\projects\GKCore\gkcore\tests\artifact\script\GNUKhata.macro.xlsx::MacroLibrary::getGKUserToken"),"C:\projects\GKCore\gkcore\tests\artifact\script\GNUKhata.macro.xlsx::MacroLibrary::getGKUserToken")</f>
        <v>4</v>
      </c>
      <c r="F5" s="34" t="s">
        <v>956</v>
      </c>
      <c r="G5" s="101" t="s">
        <v>956</v>
      </c>
      <c r="H5" s="21"/>
      <c r="I5" s="21"/>
      <c r="J5" s="21"/>
      <c r="K5" s="21"/>
      <c r="L5" s="21"/>
      <c r="M5" s="95" t="n">
        <v>6819.0</v>
      </c>
      <c r="N5" s="97" t="s">
        <v>960</v>
      </c>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ht="48.85" customHeight="true">
      <c r="A6" s="108" t="s">
        <v>956</v>
      </c>
      <c r="B6" s="85" t="s">
        <v>964</v>
      </c>
      <c r="C6" s="110" t="s">
        <v>5</v>
      </c>
      <c r="D6" s="111" t="s">
        <v>471</v>
      </c>
      <c r="E6" s="112" t="s">
        <v>777</v>
      </c>
      <c r="F6" s="113" t="str">
        <f>HYPERLINK("https://api-dev.gnukhata.org/login/user", "https://api-dev.gnukhata.org/login/user")</f>
        <v>https://api-dev.gnukhata.org/login/user</v>
      </c>
      <c r="G6" s="114"/>
      <c r="H6" s="115"/>
      <c r="I6" s="116"/>
      <c r="J6" s="117"/>
      <c r="K6" s="118"/>
      <c r="L6" s="119"/>
      <c r="M6" s="120" t="n">
        <v>1212.0</v>
      </c>
      <c r="N6" s="121" t="s">
        <v>960</v>
      </c>
    </row>
    <row r="7" ht="23.0" customHeight="true">
      <c r="A7" s="122" t="s">
        <v>956</v>
      </c>
      <c r="B7" s="85" t="s">
        <v>956</v>
      </c>
      <c r="C7" s="124" t="s">
        <v>5</v>
      </c>
      <c r="D7" s="125" t="s">
        <v>471</v>
      </c>
      <c r="E7" s="126" t="s">
        <v>780</v>
      </c>
      <c r="F7" s="127" t="s">
        <v>965</v>
      </c>
      <c r="G7" s="128"/>
      <c r="H7" s="129"/>
      <c r="I7" s="130"/>
      <c r="J7" s="131"/>
      <c r="K7" s="132"/>
      <c r="L7" s="133"/>
      <c r="M7" s="134" t="n">
        <v>1213.0</v>
      </c>
      <c r="N7" s="135" t="s">
        <v>960</v>
      </c>
    </row>
    <row r="8" ht="23.0" customHeight="true">
      <c r="A8" s="136" t="s">
        <v>956</v>
      </c>
      <c r="B8" s="85" t="s">
        <v>956</v>
      </c>
      <c r="C8" s="138" t="s">
        <v>35</v>
      </c>
      <c r="D8" s="139" t="s">
        <v>356</v>
      </c>
      <c r="E8" s="140" t="str">
        <f>HYPERLINK("https://api-dev.gnukhata.org/login/user", "https://api-dev.gnukhata.org/login/user")</f>
        <v>https://api-dev.gnukhata.org/login/user</v>
      </c>
      <c r="F8" s="141" t="s">
        <v>966</v>
      </c>
      <c r="G8" s="142" t="s">
        <v>785</v>
      </c>
      <c r="H8" s="143"/>
      <c r="I8" s="144"/>
      <c r="J8" s="145"/>
      <c r="K8" s="146"/>
      <c r="L8" t="s" s="151">
        <f>HYPERLINK(IF(ISERROR(FIND("dos",INFO("system"))),"file:C:\Users\AL3063/projects/GKCore/gkcore/tests/output/20230901_083241/GNUKhata-plan.Test_Plan.005,CustomerandSupplier.20230901_083834.001.xlsx_Token_A5.A4.ws-detail.log","C:\projects\GKCore\gkcore\tests\output\20230901_083241\GNUKhata-plan.Test_Plan.005,CustomerandSupplier.20230901_083834.001.xlsx_Token_A5.A4.ws-detail.log"),"log")</f>
      </c>
      <c r="M8" s="148" t="n">
        <v>2366.0</v>
      </c>
      <c r="N8" s="149" t="s">
        <v>960</v>
      </c>
    </row>
    <row r="9" ht="23.0" customHeight="true">
      <c r="A9" s="153" t="s">
        <v>956</v>
      </c>
      <c r="B9" s="85" t="s">
        <v>956</v>
      </c>
      <c r="C9" s="155" t="s">
        <v>35</v>
      </c>
      <c r="D9" s="156" t="s">
        <v>72</v>
      </c>
      <c r="E9" s="157" t="s">
        <v>785</v>
      </c>
      <c r="F9" s="158" t="s">
        <v>968</v>
      </c>
      <c r="G9" s="159"/>
      <c r="H9" s="160"/>
      <c r="I9" s="161"/>
      <c r="J9" s="162"/>
      <c r="K9" s="163"/>
      <c r="L9" s="164"/>
      <c r="M9" s="165" t="n">
        <v>1214.0</v>
      </c>
      <c r="N9" s="166" t="s">
        <v>960</v>
      </c>
    </row>
    <row r="10" s="1" customFormat="1" spans="1:15" ht="23.0" customHeight="true">
      <c r="A10" s="5"/>
      <c r="B10" s="84" t="s">
        <v>956</v>
      </c>
      <c r="C10" s="88" t="s">
        <v>5</v>
      </c>
      <c r="D10" s="90" t="s">
        <v>471</v>
      </c>
      <c r="E10" s="102" t="s">
        <v>752</v>
      </c>
      <c r="F10" s="103" t="s">
        <v>961</v>
      </c>
      <c r="G10" s="27"/>
      <c r="H10" s="28"/>
      <c r="I10" s="28"/>
      <c r="J10" s="29"/>
      <c r="K10" s="23"/>
      <c r="L10" s="24"/>
      <c r="M10" s="95" t="n">
        <v>618.0</v>
      </c>
      <c r="N10" s="97" t="s">
        <v>960</v>
      </c>
      <c r="O10" s="23"/>
    </row>
    <row r="11" s="1" customFormat="1" spans="1:15" ht="23.0" customHeight="true">
      <c r="A11" s="20"/>
      <c r="B11" s="84" t="s">
        <v>956</v>
      </c>
      <c r="C11" s="88" t="s">
        <v>5</v>
      </c>
      <c r="D11" s="90" t="s">
        <v>536</v>
      </c>
      <c r="E11" s="89" t="s">
        <v>961</v>
      </c>
      <c r="F11" s="34"/>
      <c r="G11" s="27"/>
      <c r="H11" s="28"/>
      <c r="I11" s="28"/>
      <c r="J11" s="29"/>
      <c r="K11" s="23"/>
      <c r="L11" s="24"/>
      <c r="M11" s="95" t="n">
        <v>605.0</v>
      </c>
      <c r="N11" s="97" t="s">
        <v>960</v>
      </c>
      <c r="O11" s="23"/>
    </row>
    <row r="12" s="1" customFormat="1" spans="1:15" ht="32.6" customHeight="true">
      <c r="A12" s="20"/>
      <c r="B12" s="85" t="s">
        <v>973</v>
      </c>
      <c r="C12" s="88" t="s">
        <v>5</v>
      </c>
      <c r="D12" s="90" t="s">
        <v>501</v>
      </c>
      <c r="E12" s="104" t="str">
        <f>HYPERLINK(IF(ISERROR(FIND("dos",INFO("system"))),"file:C:\Users\AL3063/projects/GKCore/gkcore/tests/artifact/script/GNUKhata.macro.xlsx::MacroLibrary::getGKToken","C:\projects\GKCore\gkcore\tests\artifact\script\GNUKhata.macro.xlsx::MacroLibrary::getGKToken"),"C:\projects\GKCore\gkcore\tests\artifact\script\GNUKhata.macro.xlsx::MacroLibrary::getGKToken")</f>
        <v>5</v>
      </c>
      <c r="F12" s="34" t="s">
        <v>956</v>
      </c>
      <c r="G12" s="105" t="s">
        <v>956</v>
      </c>
      <c r="H12" s="28"/>
      <c r="I12" s="28"/>
      <c r="J12" s="29"/>
      <c r="K12" s="23"/>
      <c r="L12" s="24"/>
      <c r="M12" s="95" t="n">
        <v>7972.0</v>
      </c>
      <c r="N12" s="97" t="s">
        <v>960</v>
      </c>
      <c r="O12" s="23"/>
    </row>
    <row r="13" ht="48.85" customHeight="true">
      <c r="A13" s="167" t="s">
        <v>956</v>
      </c>
      <c r="B13" s="85" t="s">
        <v>969</v>
      </c>
      <c r="C13" s="169" t="s">
        <v>35</v>
      </c>
      <c r="D13" s="170" t="s">
        <v>263</v>
      </c>
      <c r="E13" s="171" t="s">
        <v>752</v>
      </c>
      <c r="F13" s="172" t="s">
        <v>961</v>
      </c>
      <c r="G13" s="173"/>
      <c r="H13" s="174"/>
      <c r="I13" s="175"/>
      <c r="J13" s="176"/>
      <c r="K13" s="177"/>
      <c r="L13" s="178"/>
      <c r="M13" s="179" t="n">
        <v>1219.0</v>
      </c>
      <c r="N13" s="180" t="s">
        <v>960</v>
      </c>
    </row>
    <row r="14" ht="23.0" customHeight="true">
      <c r="A14" s="181" t="s">
        <v>956</v>
      </c>
      <c r="B14" s="85" t="s">
        <v>956</v>
      </c>
      <c r="C14" s="183" t="s">
        <v>5</v>
      </c>
      <c r="D14" s="184" t="s">
        <v>471</v>
      </c>
      <c r="E14" s="185" t="s">
        <v>777</v>
      </c>
      <c r="F14" s="186" t="str">
        <f>HYPERLINK("https://api-dev.gnukhata.org/login/org", "https://api-dev.gnukhata.org/login/org")</f>
        <v>https://api-dev.gnukhata.org/login/org</v>
      </c>
      <c r="G14" s="187"/>
      <c r="H14" s="188"/>
      <c r="I14" s="189"/>
      <c r="J14" s="190"/>
      <c r="K14" s="191"/>
      <c r="L14" s="192"/>
      <c r="M14" s="193" t="n">
        <v>1217.0</v>
      </c>
      <c r="N14" s="194" t="s">
        <v>960</v>
      </c>
    </row>
    <row r="15" ht="23.0" customHeight="true">
      <c r="A15" s="195" t="s">
        <v>956</v>
      </c>
      <c r="B15" s="85" t="s">
        <v>956</v>
      </c>
      <c r="C15" s="197" t="s">
        <v>5</v>
      </c>
      <c r="D15" s="198" t="s">
        <v>471</v>
      </c>
      <c r="E15" s="199" t="s">
        <v>780</v>
      </c>
      <c r="F15" s="200" t="s">
        <v>970</v>
      </c>
      <c r="G15" s="201"/>
      <c r="H15" s="202"/>
      <c r="I15" s="203"/>
      <c r="J15" s="204"/>
      <c r="K15" s="205"/>
      <c r="L15" s="206"/>
      <c r="M15" s="207" t="n">
        <v>1214.0</v>
      </c>
      <c r="N15" s="208" t="s">
        <v>960</v>
      </c>
    </row>
    <row r="16" ht="23.0" customHeight="true">
      <c r="A16" s="209" t="s">
        <v>956</v>
      </c>
      <c r="B16" s="85" t="s">
        <v>956</v>
      </c>
      <c r="C16" s="211" t="s">
        <v>35</v>
      </c>
      <c r="D16" s="212" t="s">
        <v>356</v>
      </c>
      <c r="E16" s="213" t="str">
        <f>HYPERLINK("https://api-dev.gnukhata.org/login/org", "https://api-dev.gnukhata.org/login/org")</f>
        <v>https://api-dev.gnukhata.org/login/org</v>
      </c>
      <c r="F16" s="214" t="s">
        <v>971</v>
      </c>
      <c r="G16" s="215" t="s">
        <v>785</v>
      </c>
      <c r="H16" s="216"/>
      <c r="I16" s="217"/>
      <c r="J16" s="218"/>
      <c r="K16" s="219"/>
      <c r="L16" t="s" s="224">
        <f>HYPERLINK(IF(ISERROR(FIND("dos",INFO("system"))),"file:C:\Users\AL3063/projects/GKCore/gkcore/tests/output/20230901_083241/GNUKhata-plan.Test_Plan.005,CustomerandSupplier.20230901_083834.001.xlsx_Token_A8.A9.ws-detail.log","C:\projects\GKCore\gkcore\tests\output\20230901_083241\GNUKhata-plan.Test_Plan.005,CustomerandSupplier.20230901_083834.001.xlsx_Token_A8.A9.ws-detail.log"),"log")</f>
      </c>
      <c r="M16" s="221" t="n">
        <v>2271.0</v>
      </c>
      <c r="N16" s="222" t="s">
        <v>960</v>
      </c>
    </row>
    <row r="17" ht="23.0" customHeight="true">
      <c r="A17" s="226" t="s">
        <v>956</v>
      </c>
      <c r="B17" s="85" t="s">
        <v>956</v>
      </c>
      <c r="C17" s="228" t="s">
        <v>35</v>
      </c>
      <c r="D17" s="229" t="s">
        <v>72</v>
      </c>
      <c r="E17" s="230" t="s">
        <v>785</v>
      </c>
      <c r="F17" s="231" t="s">
        <v>968</v>
      </c>
      <c r="G17" s="232"/>
      <c r="H17" s="233"/>
      <c r="I17" s="234"/>
      <c r="J17" s="235"/>
      <c r="K17" s="236"/>
      <c r="L17" s="237"/>
      <c r="M17" s="238" t="n">
        <v>1209.0</v>
      </c>
      <c r="N17" s="239" t="s">
        <v>960</v>
      </c>
    </row>
    <row r="18" s="1" customFormat="1" spans="1:15" ht="23.0" customHeight="true">
      <c r="A18" s="20"/>
      <c r="B18" s="84" t="s">
        <v>956</v>
      </c>
      <c r="C18" s="88" t="s">
        <v>5</v>
      </c>
      <c r="D18" s="90" t="s">
        <v>471</v>
      </c>
      <c r="E18" s="106" t="s">
        <v>757</v>
      </c>
      <c r="F18" s="107" t="s">
        <v>963</v>
      </c>
      <c r="G18" s="27"/>
      <c r="H18" s="28"/>
      <c r="I18" s="28"/>
      <c r="J18" s="29"/>
      <c r="K18" s="23"/>
      <c r="L18" s="24"/>
      <c r="M18" s="95" t="n">
        <v>603.0</v>
      </c>
      <c r="N18" s="97" t="s">
        <v>960</v>
      </c>
      <c r="O18" s="23"/>
    </row>
    <row r="19" customFormat="1" spans="1:15" ht="23.0" customHeight="true">
      <c r="A19" s="20"/>
      <c r="B19" s="84" t="s">
        <v>956</v>
      </c>
      <c r="C19" s="88" t="s">
        <v>5</v>
      </c>
      <c r="D19" s="90" t="s">
        <v>536</v>
      </c>
      <c r="E19" s="89" t="s">
        <v>963</v>
      </c>
      <c r="F19" s="34"/>
      <c r="G19" s="27"/>
      <c r="H19" s="28"/>
      <c r="I19" s="28"/>
      <c r="J19" s="29"/>
      <c r="K19" s="23"/>
      <c r="L19" s="24"/>
      <c r="M19" s="95" t="n">
        <v>614.0</v>
      </c>
      <c r="N19" s="97" t="s">
        <v>960</v>
      </c>
      <c r="O19" s="23"/>
    </row>
    <row r="20" s="4" customFormat="1" spans="1:15">
      <c r="A20" s="20"/>
      <c r="B20" s="21"/>
      <c r="C20"/>
      <c r="D20"/>
      <c r="H20" s="28"/>
      <c r="I20" s="28"/>
      <c r="J20" s="29"/>
      <c r="K20" s="23"/>
      <c r="L20" s="24"/>
      <c r="M20" s="22"/>
      <c r="N20" s="24"/>
      <c r="O20" s="23"/>
    </row>
    <row r="21" s="3" customFormat="1" spans="1:15">
      <c r="A21" s="53"/>
      <c r="B21" s="36"/>
      <c r="C21" s="54"/>
      <c r="D21" s="55"/>
      <c r="E21" s="55"/>
      <c r="F21" s="56"/>
      <c r="G21" s="55"/>
      <c r="H21" s="35"/>
      <c r="I21" s="35"/>
      <c r="J21" s="45"/>
      <c r="K21" s="46"/>
      <c r="L21" s="47"/>
      <c r="M21" s="48"/>
      <c r="N21" s="47"/>
      <c r="O21" s="46"/>
    </row>
    <row r="22" s="1" customFormat="1" spans="1:15">
      <c r="A22" s="20"/>
      <c r="B22" s="21"/>
      <c r="C22" s="31"/>
      <c r="D22" s="28"/>
      <c r="E22" s="28"/>
      <c r="F22" s="28"/>
      <c r="G22" s="28"/>
      <c r="H22" s="28"/>
      <c r="I22" s="28"/>
      <c r="J22" s="29"/>
      <c r="K22" s="23"/>
      <c r="L22" s="24"/>
      <c r="M22" s="22"/>
      <c r="N22" s="24"/>
      <c r="O22" s="23"/>
    </row>
    <row r="23" s="1" customFormat="1" ht="23" customHeight="1" spans="1:15">
      <c r="A23" s="20"/>
      <c r="B23" s="21"/>
      <c r="C23" s="31"/>
      <c r="D23" s="28"/>
      <c r="E23" s="28"/>
      <c r="F23" s="28"/>
      <c r="G23" s="28"/>
      <c r="H23" s="28"/>
      <c r="I23" s="28"/>
      <c r="J23" s="29"/>
      <c r="K23" s="23"/>
      <c r="L23" s="24"/>
      <c r="M23" s="22"/>
      <c r="N23" s="24"/>
      <c r="O23" s="23"/>
    </row>
    <row r="24" s="1" customFormat="1" ht="23" customHeight="1" spans="1:15">
      <c r="A24" s="20"/>
      <c r="B24" s="21"/>
      <c r="C24" s="31"/>
      <c r="D24" s="28"/>
      <c r="E24" s="28"/>
      <c r="F24" s="28"/>
      <c r="G24" s="28"/>
      <c r="H24" s="28"/>
      <c r="I24" s="28"/>
      <c r="J24" s="29"/>
      <c r="K24" s="23"/>
      <c r="L24" s="24"/>
      <c r="M24" s="22"/>
      <c r="N24" s="24"/>
      <c r="O24" s="23"/>
    </row>
    <row r="25" s="1" customFormat="1" ht="23" customHeight="1" spans="1:15">
      <c r="A25" s="20"/>
      <c r="B25" s="61"/>
      <c r="C25" s="31"/>
      <c r="D25" s="28"/>
      <c r="E25" s="28"/>
      <c r="F25" s="28"/>
      <c r="G25" s="28"/>
      <c r="H25" s="28"/>
      <c r="I25" s="28"/>
      <c r="J25" s="29"/>
      <c r="K25" s="23"/>
      <c r="L25" s="24"/>
      <c r="M25" s="22"/>
      <c r="N25" s="24"/>
      <c r="O25" s="23"/>
    </row>
    <row r="26" s="1" customFormat="1" ht="23" customHeight="1" spans="1:15">
      <c r="A26" s="20"/>
      <c r="B26" s="21"/>
      <c r="C26" s="31"/>
      <c r="D26" s="28"/>
      <c r="E26" s="28"/>
      <c r="F26" s="28"/>
      <c r="G26" s="28"/>
      <c r="H26" s="28"/>
      <c r="I26" s="28"/>
      <c r="J26" s="29"/>
      <c r="K26" s="23"/>
      <c r="L26" s="24"/>
      <c r="M26" s="22"/>
      <c r="N26" s="24"/>
      <c r="O26" s="23"/>
    </row>
    <row r="27" s="1" customFormat="1" ht="23" customHeight="1" spans="1:15">
      <c r="A27" s="20"/>
      <c r="B27" s="21"/>
      <c r="C27" s="31"/>
      <c r="D27" s="28"/>
      <c r="E27" s="28"/>
      <c r="F27" s="28"/>
      <c r="G27" s="28"/>
      <c r="H27" s="28"/>
      <c r="I27" s="28"/>
      <c r="J27" s="29"/>
      <c r="K27" s="23"/>
      <c r="L27" s="24"/>
      <c r="M27" s="22"/>
      <c r="N27" s="24"/>
      <c r="O27" s="23"/>
    </row>
    <row r="28" s="1" customFormat="1" ht="23" customHeight="1" spans="1:15">
      <c r="A28" s="20"/>
      <c r="B28" s="21"/>
      <c r="C28" s="31"/>
      <c r="D28" s="28"/>
      <c r="E28" s="28"/>
      <c r="F28" s="28"/>
      <c r="G28" s="28"/>
      <c r="H28" s="28"/>
      <c r="I28" s="28"/>
      <c r="J28" s="29"/>
      <c r="K28" s="23"/>
      <c r="L28" s="24"/>
      <c r="M28" s="22"/>
      <c r="N28" s="24"/>
      <c r="O28" s="23"/>
    </row>
    <row r="29" s="1" customFormat="1" ht="23" customHeight="1" spans="1:15">
      <c r="A29" s="20"/>
      <c r="B29" s="21"/>
      <c r="C29" s="31"/>
      <c r="D29" s="28"/>
      <c r="E29" s="28"/>
      <c r="F29" s="28"/>
      <c r="G29" s="28"/>
      <c r="H29" s="28"/>
      <c r="I29" s="28"/>
      <c r="J29" s="29"/>
      <c r="K29" s="23"/>
      <c r="L29" s="24"/>
      <c r="M29" s="22"/>
      <c r="N29" s="24"/>
      <c r="O29" s="23"/>
    </row>
    <row r="30" s="1" customFormat="1" ht="23" customHeight="1" spans="1:15">
      <c r="A30" s="20"/>
      <c r="B30" s="21"/>
      <c r="C30" s="31"/>
      <c r="D30" s="28"/>
      <c r="E30" s="28"/>
      <c r="F30" s="28"/>
      <c r="G30" s="28"/>
      <c r="H30" s="28"/>
      <c r="I30" s="28"/>
      <c r="J30" s="29"/>
      <c r="K30" s="23"/>
      <c r="L30" s="24"/>
      <c r="M30" s="22"/>
      <c r="N30" s="24"/>
      <c r="O30" s="23"/>
    </row>
    <row r="31" s="1" customFormat="1" ht="23" customHeight="1" spans="1:15">
      <c r="A31" s="20"/>
      <c r="B31" s="21"/>
      <c r="C31" s="31"/>
      <c r="D31" s="28"/>
      <c r="E31" s="28"/>
      <c r="F31" s="28"/>
      <c r="G31" s="28"/>
      <c r="H31" s="28"/>
      <c r="I31" s="28"/>
      <c r="J31" s="29"/>
      <c r="K31" s="23"/>
      <c r="L31" s="24"/>
      <c r="M31" s="22"/>
      <c r="N31" s="24"/>
      <c r="O31" s="23"/>
    </row>
    <row r="32" s="1" customFormat="1" ht="23" customHeight="1" spans="1:15">
      <c r="A32" s="20"/>
      <c r="B32" s="21"/>
      <c r="C32" s="31"/>
      <c r="D32" s="28"/>
      <c r="E32" s="28"/>
      <c r="F32" s="28"/>
      <c r="G32" s="28"/>
      <c r="H32" s="28"/>
      <c r="I32" s="28"/>
      <c r="J32" s="29"/>
      <c r="K32" s="23"/>
      <c r="L32" s="24"/>
      <c r="M32" s="22"/>
      <c r="N32" s="24"/>
      <c r="O32" s="23"/>
    </row>
    <row r="33" s="1" customFormat="1" ht="23" customHeight="1" spans="1:15">
      <c r="A33" s="20"/>
      <c r="B33" s="21"/>
      <c r="C33" s="31"/>
      <c r="D33" s="28"/>
      <c r="E33" s="28"/>
      <c r="F33" s="28"/>
      <c r="G33" s="28"/>
      <c r="H33" s="28"/>
      <c r="I33" s="28"/>
      <c r="J33" s="29"/>
      <c r="K33" s="23"/>
      <c r="L33" s="24"/>
      <c r="M33" s="22"/>
      <c r="N33" s="24"/>
      <c r="O33" s="23"/>
    </row>
    <row r="34" s="1" customFormat="1" ht="23" customHeight="1" spans="1:15">
      <c r="A34" s="20"/>
      <c r="B34" s="21"/>
      <c r="C34" s="31"/>
      <c r="D34" s="28"/>
      <c r="E34" s="28"/>
      <c r="F34" s="28"/>
      <c r="G34" s="28"/>
      <c r="H34" s="28"/>
      <c r="I34" s="28"/>
      <c r="J34" s="29"/>
      <c r="K34" s="23"/>
      <c r="L34" s="24"/>
      <c r="M34" s="22"/>
      <c r="N34" s="24"/>
      <c r="O34" s="23"/>
    </row>
    <row r="35" s="1" customFormat="1" ht="23" customHeight="1" spans="1:15">
      <c r="A35" s="20"/>
      <c r="B35" s="21"/>
      <c r="C35" s="31"/>
      <c r="D35" s="28"/>
      <c r="E35" s="28"/>
      <c r="F35" s="28"/>
      <c r="G35" s="28"/>
      <c r="H35" s="28"/>
      <c r="I35" s="28"/>
      <c r="J35" s="29"/>
      <c r="K35" s="23"/>
      <c r="L35" s="24"/>
      <c r="M35" s="22"/>
      <c r="N35" s="24"/>
      <c r="O35" s="23"/>
    </row>
    <row r="36" s="1" customFormat="1" ht="23" customHeight="1" spans="1:15">
      <c r="A36" s="20"/>
      <c r="B36" s="21"/>
      <c r="C36" s="31"/>
      <c r="D36" s="28"/>
      <c r="E36" s="28"/>
      <c r="F36" s="28"/>
      <c r="G36" s="28"/>
      <c r="H36" s="28"/>
      <c r="I36" s="28"/>
      <c r="J36" s="29"/>
      <c r="K36" s="23"/>
      <c r="L36" s="24"/>
      <c r="M36" s="22"/>
      <c r="N36" s="24"/>
      <c r="O36" s="23"/>
    </row>
    <row r="37" s="1" customFormat="1" ht="23" customHeight="1" spans="1:15">
      <c r="A37" s="20"/>
      <c r="B37" s="21"/>
      <c r="C37" s="31"/>
      <c r="D37" s="28"/>
      <c r="E37" s="28"/>
      <c r="F37" s="28"/>
      <c r="G37" s="28"/>
      <c r="H37" s="28"/>
      <c r="I37" s="28"/>
      <c r="J37" s="29"/>
      <c r="K37" s="23"/>
      <c r="L37" s="24"/>
      <c r="M37" s="22"/>
      <c r="N37" s="24"/>
      <c r="O37" s="23"/>
    </row>
    <row r="38" s="1" customFormat="1" ht="23" customHeight="1" spans="1:15">
      <c r="A38" s="20"/>
      <c r="B38" s="21"/>
      <c r="C38" s="31"/>
      <c r="D38" s="28"/>
      <c r="E38" s="28"/>
      <c r="F38" s="28"/>
      <c r="G38" s="28"/>
      <c r="H38" s="28"/>
      <c r="I38" s="28"/>
      <c r="J38" s="29"/>
      <c r="K38" s="23"/>
      <c r="L38" s="24"/>
      <c r="M38" s="22"/>
      <c r="N38" s="24"/>
      <c r="O38" s="23"/>
    </row>
    <row r="39" s="1" customFormat="1" ht="23" customHeight="1" spans="1:15">
      <c r="A39" s="20"/>
      <c r="B39" s="21"/>
      <c r="C39" s="31"/>
      <c r="D39" s="28"/>
      <c r="E39" s="28"/>
      <c r="F39" s="28"/>
      <c r="G39" s="28"/>
      <c r="H39" s="28"/>
      <c r="I39" s="28"/>
      <c r="J39" s="29"/>
      <c r="K39" s="23"/>
      <c r="L39" s="24"/>
      <c r="M39" s="22"/>
      <c r="N39" s="24"/>
      <c r="O39" s="23"/>
    </row>
    <row r="40" s="1" customFormat="1" ht="23" customHeight="1" spans="1:15">
      <c r="A40" s="20"/>
      <c r="B40" s="21"/>
      <c r="C40" s="31"/>
      <c r="D40" s="28"/>
      <c r="E40" s="28"/>
      <c r="F40" s="28"/>
      <c r="G40" s="28"/>
      <c r="H40" s="28"/>
      <c r="I40" s="28"/>
      <c r="J40" s="29"/>
      <c r="K40" s="23"/>
      <c r="L40" s="24"/>
      <c r="M40" s="22"/>
      <c r="N40" s="24"/>
      <c r="O40" s="23"/>
    </row>
    <row r="41" s="1" customFormat="1" ht="23" customHeight="1" spans="1:15">
      <c r="A41" s="20"/>
      <c r="B41" s="21"/>
      <c r="C41" s="31"/>
      <c r="D41" s="28"/>
      <c r="E41" s="28"/>
      <c r="F41" s="28"/>
      <c r="G41" s="28"/>
      <c r="H41" s="28"/>
      <c r="I41" s="28"/>
      <c r="J41" s="29"/>
      <c r="K41" s="23"/>
      <c r="L41" s="24"/>
      <c r="M41" s="22"/>
      <c r="N41" s="24"/>
      <c r="O41" s="23"/>
    </row>
    <row r="42" s="1" customFormat="1" ht="23" customHeight="1" spans="1:15">
      <c r="A42" s="20"/>
      <c r="B42" s="21"/>
      <c r="C42" s="31"/>
      <c r="D42" s="28"/>
      <c r="E42" s="28"/>
      <c r="F42" s="28"/>
      <c r="G42" s="28"/>
      <c r="H42" s="28"/>
      <c r="I42" s="28"/>
      <c r="J42" s="29"/>
      <c r="K42" s="23"/>
      <c r="L42" s="24"/>
      <c r="M42" s="22"/>
      <c r="N42" s="24"/>
      <c r="O42" s="23"/>
    </row>
    <row r="43" s="1" customFormat="1" ht="23" customHeight="1" spans="1:15">
      <c r="A43" s="20"/>
      <c r="B43" s="21"/>
      <c r="C43" s="31"/>
      <c r="D43" s="28"/>
      <c r="E43" s="28"/>
      <c r="F43" s="28"/>
      <c r="G43" s="28"/>
      <c r="H43" s="28"/>
      <c r="I43" s="28"/>
      <c r="J43" s="29"/>
      <c r="K43" s="23"/>
      <c r="L43" s="24"/>
      <c r="M43" s="22"/>
      <c r="N43" s="24"/>
      <c r="O43" s="23"/>
    </row>
    <row r="44" s="1" customFormat="1" ht="23" customHeight="1" spans="1:15">
      <c r="A44" s="20"/>
      <c r="B44" s="21"/>
      <c r="C44" s="31"/>
      <c r="D44" s="28"/>
      <c r="E44" s="28"/>
      <c r="F44" s="28"/>
      <c r="G44" s="28"/>
      <c r="H44" s="28"/>
      <c r="I44" s="28"/>
      <c r="J44" s="29"/>
      <c r="K44" s="23"/>
      <c r="L44" s="24"/>
      <c r="M44" s="22"/>
      <c r="N44" s="24"/>
      <c r="O44" s="23"/>
    </row>
    <row r="45" s="1" customFormat="1" ht="23" customHeight="1" spans="1:15">
      <c r="A45" s="20"/>
      <c r="B45" s="21"/>
      <c r="C45" s="31"/>
      <c r="D45" s="28"/>
      <c r="E45" s="28"/>
      <c r="F45" s="28"/>
      <c r="G45" s="28"/>
      <c r="H45" s="28"/>
      <c r="I45" s="28"/>
      <c r="J45" s="29"/>
      <c r="K45" s="23"/>
      <c r="L45" s="24"/>
      <c r="M45" s="22"/>
      <c r="N45" s="24"/>
      <c r="O45" s="23"/>
    </row>
    <row r="46" s="1" customFormat="1" ht="23" customHeight="1" spans="1:15">
      <c r="A46" s="20"/>
      <c r="B46" s="21"/>
      <c r="C46" s="31"/>
      <c r="D46" s="28"/>
      <c r="E46" s="28"/>
      <c r="F46" s="28"/>
      <c r="G46" s="28"/>
      <c r="H46" s="28"/>
      <c r="I46" s="28"/>
      <c r="J46" s="29"/>
      <c r="K46" s="23"/>
      <c r="L46" s="24"/>
      <c r="M46" s="22"/>
      <c r="N46" s="24"/>
      <c r="O46" s="23"/>
    </row>
    <row r="47" s="1" customFormat="1" ht="23" customHeight="1" spans="1:15">
      <c r="A47" s="20"/>
      <c r="B47" s="21"/>
      <c r="C47" s="31"/>
      <c r="D47" s="28"/>
      <c r="E47" s="28"/>
      <c r="F47" s="28"/>
      <c r="G47" s="28"/>
      <c r="H47" s="28"/>
      <c r="I47" s="28"/>
      <c r="J47" s="29"/>
      <c r="K47" s="23"/>
      <c r="L47" s="24"/>
      <c r="M47" s="22"/>
      <c r="N47" s="24"/>
      <c r="O47" s="23"/>
    </row>
    <row r="48" s="1" customFormat="1" ht="23" customHeight="1" spans="1:15">
      <c r="A48" s="20"/>
      <c r="B48" s="21"/>
      <c r="C48" s="31"/>
      <c r="D48" s="28"/>
      <c r="E48" s="28"/>
      <c r="F48" s="28"/>
      <c r="G48" s="28"/>
      <c r="H48" s="28"/>
      <c r="I48" s="28"/>
      <c r="J48" s="29"/>
      <c r="K48" s="23"/>
      <c r="L48" s="24"/>
      <c r="M48" s="22"/>
      <c r="N48" s="24"/>
      <c r="O48" s="23"/>
    </row>
    <row r="49" s="1" customFormat="1" ht="23" customHeight="1" spans="1:15">
      <c r="A49" s="20"/>
      <c r="B49" s="21"/>
      <c r="C49" s="31"/>
      <c r="D49" s="28"/>
      <c r="E49" s="28"/>
      <c r="F49" s="28"/>
      <c r="G49" s="28"/>
      <c r="H49" s="28"/>
      <c r="I49" s="28"/>
      <c r="J49" s="29"/>
      <c r="K49" s="23"/>
      <c r="L49" s="24"/>
      <c r="M49" s="22"/>
      <c r="N49" s="24"/>
      <c r="O49" s="23"/>
    </row>
    <row r="50" s="1" customFormat="1" ht="23" customHeight="1" spans="1:15">
      <c r="A50" s="20"/>
      <c r="B50" s="21"/>
      <c r="C50" s="31"/>
      <c r="D50" s="28"/>
      <c r="E50" s="28"/>
      <c r="F50" s="28"/>
      <c r="G50" s="28"/>
      <c r="H50" s="28"/>
      <c r="I50" s="28"/>
      <c r="J50" s="29"/>
      <c r="K50" s="23"/>
      <c r="L50" s="24"/>
      <c r="M50" s="22"/>
      <c r="N50" s="24"/>
      <c r="O50" s="23"/>
    </row>
    <row r="51" s="1" customFormat="1" ht="23" customHeight="1" spans="1:15">
      <c r="A51" s="20"/>
      <c r="B51" s="21"/>
      <c r="C51" s="31"/>
      <c r="D51" s="28"/>
      <c r="E51" s="28"/>
      <c r="F51" s="28"/>
      <c r="G51" s="28"/>
      <c r="H51" s="28"/>
      <c r="I51" s="28"/>
      <c r="J51" s="29"/>
      <c r="K51" s="23"/>
      <c r="L51" s="24"/>
      <c r="M51" s="22"/>
      <c r="N51" s="24"/>
      <c r="O51" s="23"/>
    </row>
    <row r="52" s="1" customFormat="1" ht="23" customHeight="1" spans="1:15">
      <c r="A52" s="20"/>
      <c r="B52" s="21"/>
      <c r="C52" s="31"/>
      <c r="D52" s="28"/>
      <c r="E52" s="28"/>
      <c r="F52" s="28"/>
      <c r="G52" s="28"/>
      <c r="H52" s="28"/>
      <c r="I52" s="28"/>
      <c r="J52" s="29"/>
      <c r="K52" s="23"/>
      <c r="L52" s="24"/>
      <c r="M52" s="22"/>
      <c r="N52" s="24"/>
      <c r="O52" s="23"/>
    </row>
    <row r="53" s="1" customFormat="1" ht="23" customHeight="1" spans="1:15">
      <c r="A53" s="20"/>
      <c r="B53" s="21"/>
      <c r="C53" s="31"/>
      <c r="D53" s="28"/>
      <c r="E53" s="28"/>
      <c r="F53" s="28"/>
      <c r="G53" s="28"/>
      <c r="H53" s="28"/>
      <c r="I53" s="28"/>
      <c r="J53" s="29"/>
      <c r="K53" s="23"/>
      <c r="L53" s="24"/>
      <c r="M53" s="22"/>
      <c r="N53" s="24"/>
      <c r="O53" s="23"/>
    </row>
    <row r="54" s="1" customFormat="1" ht="23" customHeight="1" spans="1:15">
      <c r="A54" s="20"/>
      <c r="B54" s="21"/>
      <c r="C54" s="31"/>
      <c r="D54" s="28"/>
      <c r="E54" s="28"/>
      <c r="F54" s="28"/>
      <c r="G54" s="28"/>
      <c r="H54" s="28"/>
      <c r="I54" s="28"/>
      <c r="J54" s="29"/>
      <c r="K54" s="23"/>
      <c r="L54" s="24"/>
      <c r="M54" s="22"/>
      <c r="N54" s="24"/>
      <c r="O54" s="23"/>
    </row>
    <row r="55" s="1" customFormat="1" ht="23" customHeight="1" spans="1:15">
      <c r="A55" s="20"/>
      <c r="B55" s="21"/>
      <c r="C55" s="31"/>
      <c r="D55" s="28"/>
      <c r="E55" s="28"/>
      <c r="F55" s="28"/>
      <c r="G55" s="28"/>
      <c r="H55" s="28"/>
      <c r="I55" s="28"/>
      <c r="J55" s="29"/>
      <c r="K55" s="23"/>
      <c r="L55" s="24"/>
      <c r="M55" s="22"/>
      <c r="N55" s="24"/>
      <c r="O55" s="23"/>
    </row>
    <row r="56" s="1" customFormat="1" ht="23" customHeight="1" spans="1:15">
      <c r="A56" s="20"/>
      <c r="B56" s="21"/>
      <c r="C56" s="31"/>
      <c r="D56" s="28"/>
      <c r="E56" s="28"/>
      <c r="F56" s="28"/>
      <c r="G56" s="28"/>
      <c r="H56" s="28"/>
      <c r="I56" s="28"/>
      <c r="J56" s="29"/>
      <c r="K56" s="23"/>
      <c r="L56" s="24"/>
      <c r="M56" s="22"/>
      <c r="N56" s="24"/>
      <c r="O56" s="23"/>
    </row>
    <row r="57" s="1" customFormat="1" ht="23" customHeight="1" spans="1:15">
      <c r="A57" s="20"/>
      <c r="B57" s="21"/>
      <c r="C57" s="31"/>
      <c r="D57" s="28"/>
      <c r="E57" s="28"/>
      <c r="F57" s="28"/>
      <c r="G57" s="28"/>
      <c r="H57" s="28"/>
      <c r="I57" s="28"/>
      <c r="J57" s="29"/>
      <c r="K57" s="23"/>
      <c r="L57" s="24"/>
      <c r="M57" s="22"/>
      <c r="N57" s="24"/>
      <c r="O57" s="23"/>
    </row>
    <row r="58" s="1" customFormat="1" ht="23" customHeight="1" spans="1:15">
      <c r="A58" s="20"/>
      <c r="B58" s="21"/>
      <c r="C58" s="31"/>
      <c r="D58" s="28"/>
      <c r="E58" s="28"/>
      <c r="F58" s="28"/>
      <c r="G58" s="28"/>
      <c r="H58" s="28"/>
      <c r="I58" s="28"/>
      <c r="J58" s="29"/>
      <c r="K58" s="23"/>
      <c r="L58" s="24"/>
      <c r="M58" s="22"/>
      <c r="N58" s="24"/>
      <c r="O58" s="23"/>
    </row>
    <row r="59" s="1" customFormat="1" ht="23" customHeight="1" spans="1:15">
      <c r="A59" s="20"/>
      <c r="B59" s="21"/>
      <c r="C59" s="31"/>
      <c r="D59" s="28"/>
      <c r="E59" s="28"/>
      <c r="F59" s="28"/>
      <c r="G59" s="28"/>
      <c r="H59" s="28"/>
      <c r="I59" s="28"/>
      <c r="J59" s="29"/>
      <c r="K59" s="23"/>
      <c r="L59" s="24"/>
      <c r="M59" s="22"/>
      <c r="N59" s="24"/>
      <c r="O59" s="23"/>
    </row>
    <row r="60" s="1" customFormat="1" ht="23" customHeight="1" spans="1:15">
      <c r="A60" s="20"/>
      <c r="B60" s="21"/>
      <c r="C60" s="31"/>
      <c r="D60" s="28"/>
      <c r="E60" s="28"/>
      <c r="F60" s="28"/>
      <c r="G60" s="28"/>
      <c r="H60" s="28"/>
      <c r="I60" s="28"/>
      <c r="J60" s="29"/>
      <c r="K60" s="23"/>
      <c r="L60" s="24"/>
      <c r="M60" s="22"/>
      <c r="N60" s="24"/>
      <c r="O60" s="23"/>
    </row>
    <row r="61" s="1" customFormat="1" ht="23" customHeight="1" spans="1:15">
      <c r="A61" s="20"/>
      <c r="B61" s="21"/>
      <c r="C61" s="31"/>
      <c r="D61" s="28"/>
      <c r="E61" s="28"/>
      <c r="F61" s="28"/>
      <c r="G61" s="28"/>
      <c r="H61" s="28"/>
      <c r="I61" s="28"/>
      <c r="J61" s="29"/>
      <c r="K61" s="23"/>
      <c r="L61" s="24"/>
      <c r="M61" s="22"/>
      <c r="N61" s="24"/>
      <c r="O61" s="23"/>
    </row>
    <row r="62" s="1" customFormat="1" ht="23" customHeight="1" spans="1:15">
      <c r="A62" s="20"/>
      <c r="B62" s="21"/>
      <c r="C62" s="31"/>
      <c r="D62" s="28"/>
      <c r="E62" s="28"/>
      <c r="F62" s="28"/>
      <c r="G62" s="28"/>
      <c r="H62" s="28"/>
      <c r="I62" s="28"/>
      <c r="J62" s="29"/>
      <c r="K62" s="23"/>
      <c r="L62" s="24"/>
      <c r="M62" s="22"/>
      <c r="N62" s="24"/>
      <c r="O62" s="23"/>
    </row>
    <row r="63" s="1" customFormat="1" ht="23" customHeight="1" spans="1:15">
      <c r="A63" s="20"/>
      <c r="B63" s="21"/>
      <c r="C63" s="31"/>
      <c r="D63" s="28"/>
      <c r="E63" s="28"/>
      <c r="F63" s="28"/>
      <c r="G63" s="28"/>
      <c r="H63" s="28"/>
      <c r="I63" s="28"/>
      <c r="J63" s="29"/>
      <c r="K63" s="23"/>
      <c r="L63" s="24"/>
      <c r="M63" s="22"/>
      <c r="N63" s="24"/>
      <c r="O63" s="23"/>
    </row>
    <row r="64" s="1" customFormat="1" ht="23" customHeight="1" spans="1:15">
      <c r="A64" s="20"/>
      <c r="B64" s="21"/>
      <c r="C64" s="31"/>
      <c r="D64" s="28"/>
      <c r="E64" s="28"/>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row r="183" s="1" customFormat="1" ht="23" customHeight="1" spans="1:15">
      <c r="A183" s="20"/>
      <c r="B183" s="21"/>
      <c r="C183" s="31"/>
      <c r="D183" s="28"/>
      <c r="E183" s="28"/>
      <c r="F183" s="28"/>
      <c r="G183" s="28"/>
      <c r="H183" s="28"/>
      <c r="I183" s="28"/>
      <c r="J183" s="29"/>
      <c r="K183" s="23"/>
      <c r="L183" s="24"/>
      <c r="M183" s="22"/>
      <c r="N183" s="24"/>
      <c r="O183" s="23"/>
    </row>
    <row r="184" s="1" customFormat="1" ht="23" customHeight="1" spans="1:15">
      <c r="A184" s="20"/>
      <c r="B184" s="21"/>
      <c r="C184" s="31"/>
      <c r="D184" s="28"/>
      <c r="E184" s="28"/>
      <c r="F184" s="28"/>
      <c r="G184" s="28"/>
      <c r="H184" s="28"/>
      <c r="I184" s="28"/>
      <c r="J184" s="29"/>
      <c r="K184" s="23"/>
      <c r="L184" s="24"/>
      <c r="M184" s="22"/>
      <c r="N184" s="24"/>
      <c r="O184" s="23"/>
    </row>
    <row r="185" s="1" customFormat="1" ht="23" customHeight="1" spans="1:15">
      <c r="A185" s="20"/>
      <c r="B185" s="21"/>
      <c r="C185" s="31"/>
      <c r="D185" s="28"/>
      <c r="E185" s="28"/>
      <c r="F185" s="28"/>
      <c r="G185" s="28"/>
      <c r="H185" s="28"/>
      <c r="I185" s="28"/>
      <c r="J185" s="29"/>
      <c r="K185" s="23"/>
      <c r="L185" s="24"/>
      <c r="M185" s="22"/>
      <c r="N185" s="24"/>
      <c r="O185" s="23"/>
    </row>
    <row r="186" s="1" customFormat="1" ht="23" customHeight="1" spans="1:15">
      <c r="A186" s="20"/>
      <c r="B186" s="21"/>
      <c r="C186" s="31"/>
      <c r="D186" s="28"/>
      <c r="E186" s="28"/>
      <c r="F186" s="28"/>
      <c r="G186" s="28"/>
      <c r="H186" s="28"/>
      <c r="I186" s="28"/>
      <c r="J186" s="29"/>
      <c r="K186" s="23"/>
      <c r="L186" s="24"/>
      <c r="M186" s="22"/>
      <c r="N186" s="24"/>
      <c r="O186" s="23"/>
    </row>
    <row r="187" s="1" customFormat="1" ht="23" customHeight="1" spans="1:15">
      <c r="A187" s="20"/>
      <c r="B187" s="21"/>
      <c r="C187" s="31"/>
      <c r="D187" s="28"/>
      <c r="E187" s="28"/>
      <c r="F187" s="28"/>
      <c r="G187" s="28"/>
      <c r="H187" s="28"/>
      <c r="I187" s="28"/>
      <c r="J187" s="29"/>
      <c r="K187" s="23"/>
      <c r="L187" s="24"/>
      <c r="M187" s="22"/>
      <c r="N187" s="24"/>
      <c r="O187" s="23"/>
    </row>
    <row r="188" s="1" customFormat="1" ht="23" customHeight="1" spans="1:15">
      <c r="A188" s="20"/>
      <c r="B188" s="21"/>
      <c r="C188" s="31"/>
      <c r="D188" s="28"/>
      <c r="E188" s="28"/>
      <c r="F188" s="28"/>
      <c r="G188" s="28"/>
      <c r="H188" s="28"/>
      <c r="I188" s="28"/>
      <c r="J188" s="29"/>
      <c r="K188" s="23"/>
      <c r="L188" s="24"/>
      <c r="M188" s="22"/>
      <c r="N188" s="24"/>
      <c r="O188" s="23"/>
    </row>
    <row r="189" s="1" customFormat="1" ht="23" customHeight="1" spans="1:15">
      <c r="A189" s="20"/>
      <c r="B189" s="21"/>
      <c r="C189" s="31"/>
      <c r="D189" s="28"/>
      <c r="E189" s="28"/>
      <c r="F189" s="28"/>
      <c r="G189" s="28"/>
      <c r="H189" s="28"/>
      <c r="I189" s="28"/>
      <c r="J189" s="29"/>
      <c r="K189" s="23"/>
      <c r="L189" s="24"/>
      <c r="M189" s="22"/>
      <c r="N189" s="24"/>
      <c r="O189" s="23"/>
    </row>
    <row r="190" s="1" customFormat="1" ht="23" customHeight="1" spans="1:15">
      <c r="A190" s="20"/>
      <c r="B190" s="21"/>
      <c r="C190" s="31"/>
      <c r="D190" s="28"/>
      <c r="E190" s="28"/>
      <c r="F190" s="28"/>
      <c r="G190" s="28"/>
      <c r="H190" s="28"/>
      <c r="I190" s="28"/>
      <c r="J190" s="29"/>
      <c r="K190" s="23"/>
      <c r="L190" s="24"/>
      <c r="M190" s="22"/>
      <c r="N190" s="24"/>
      <c r="O190" s="23"/>
    </row>
    <row r="191" s="1" customFormat="1" ht="23" customHeight="1" spans="1:15">
      <c r="A191" s="20"/>
      <c r="B191" s="21"/>
      <c r="C191" s="31"/>
      <c r="D191" s="28"/>
      <c r="E191" s="28"/>
      <c r="F191" s="28"/>
      <c r="G191" s="28"/>
      <c r="H191" s="28"/>
      <c r="I191" s="28"/>
      <c r="J191" s="29"/>
      <c r="K191" s="23"/>
      <c r="L191" s="24"/>
      <c r="M191" s="22"/>
      <c r="N191" s="24"/>
      <c r="O191" s="23"/>
    </row>
    <row r="192" s="1" customFormat="1" ht="23" customHeight="1" spans="1:15">
      <c r="A192" s="20"/>
      <c r="B192" s="21"/>
      <c r="C192" s="31"/>
      <c r="D192" s="28"/>
      <c r="E192" s="28"/>
      <c r="F192" s="28"/>
      <c r="G192" s="28"/>
      <c r="H192" s="28"/>
      <c r="I192" s="28"/>
      <c r="J192" s="29"/>
      <c r="K192" s="23"/>
      <c r="L192" s="24"/>
      <c r="M192" s="22"/>
      <c r="N192" s="24"/>
      <c r="O192" s="23"/>
    </row>
    <row r="193" s="1" customFormat="1" ht="23" customHeight="1" spans="1:15">
      <c r="A193" s="20"/>
      <c r="B193" s="21"/>
      <c r="C193" s="31"/>
      <c r="D193" s="28"/>
      <c r="E193" s="28"/>
      <c r="F193" s="28"/>
      <c r="G193" s="28"/>
      <c r="H193" s="28"/>
      <c r="I193" s="28"/>
      <c r="J193" s="29"/>
      <c r="K193" s="23"/>
      <c r="L193" s="24"/>
      <c r="M193" s="22"/>
      <c r="N193" s="24"/>
      <c r="O193" s="23"/>
    </row>
    <row r="194" s="1" customFormat="1" ht="23" customHeight="1" spans="1:15">
      <c r="A194" s="20"/>
      <c r="B194" s="21"/>
      <c r="C194" s="31"/>
      <c r="D194" s="28"/>
      <c r="E194" s="28"/>
      <c r="F194" s="28"/>
      <c r="G194" s="28"/>
      <c r="H194" s="28"/>
      <c r="I194" s="28"/>
      <c r="J194" s="29"/>
      <c r="K194" s="23"/>
      <c r="L194" s="24"/>
      <c r="M194" s="22"/>
      <c r="N194" s="24"/>
      <c r="O194" s="23"/>
    </row>
    <row r="195" s="1" customFormat="1" ht="23" customHeight="1" spans="1:15">
      <c r="A195" s="20"/>
      <c r="B195" s="21"/>
      <c r="C195" s="31"/>
      <c r="D195" s="28"/>
      <c r="E195" s="28"/>
      <c r="F195" s="28"/>
      <c r="G195" s="28"/>
      <c r="H195" s="28"/>
      <c r="I195" s="28"/>
      <c r="J195" s="29"/>
      <c r="K195" s="23"/>
      <c r="L195" s="24"/>
      <c r="M195" s="22"/>
      <c r="N195" s="24"/>
      <c r="O195" s="23"/>
    </row>
    <row r="196" s="1" customFormat="1" ht="23" customHeight="1" spans="1:15">
      <c r="A196" s="20"/>
      <c r="B196" s="21"/>
      <c r="C196" s="31"/>
      <c r="D196" s="28"/>
      <c r="E196" s="28"/>
      <c r="F196" s="28"/>
      <c r="G196" s="28"/>
      <c r="H196" s="28"/>
      <c r="I196" s="28"/>
      <c r="J196" s="29"/>
      <c r="K196" s="23"/>
      <c r="L196" s="24"/>
      <c r="M196" s="22"/>
      <c r="N196" s="24"/>
      <c r="O196" s="23"/>
    </row>
    <row r="197" s="1" customFormat="1" ht="23" customHeight="1" spans="1:15">
      <c r="A197" s="20"/>
      <c r="B197" s="21"/>
      <c r="C197" s="31"/>
      <c r="D197" s="28"/>
      <c r="E197" s="28"/>
      <c r="F197" s="28"/>
      <c r="G197" s="28"/>
      <c r="H197" s="28"/>
      <c r="I197" s="28"/>
      <c r="J197" s="29"/>
      <c r="K197" s="23"/>
      <c r="L197" s="24"/>
      <c r="M197" s="22"/>
      <c r="N197" s="24"/>
      <c r="O197" s="23"/>
    </row>
  </sheetData>
  <sheetCalcPr fullCalcOnLoad="true"/>
  <mergeCells count="4">
    <mergeCell ref="A1:D1"/>
    <mergeCell ref="L1:O1"/>
    <mergeCell ref="A2:D2"/>
    <mergeCell ref="L2:O2"/>
    <mergeCell ref="E11:I11"/>
    <mergeCell ref="E19:I19"/>
  </mergeCells>
  <conditionalFormatting sqref="N10:N21">
    <cfRule type="beginsWith" dxfId="0" priority="3" stopIfTrue="1" operator="equal" text="PASS">
      <formula>LEFT(N10,LEN("PASS"))="PASS"</formula>
    </cfRule>
    <cfRule type="beginsWith" dxfId="1" priority="2" stopIfTrue="1" operator="equal" text="FAIL">
      <formula>LEFT(N10,LEN("FAIL"))="FAIL"</formula>
    </cfRule>
    <cfRule type="beginsWith" dxfId="2" priority="1" stopIfTrue="1" operator="equal" text="WARN">
      <formula>LEFT(N10,LEN("WARN"))="WARN"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22: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drawing r:id="rId1"/>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85"/>
  <sheetViews>
    <sheetView zoomScale="100" zoomScaleNormal="75" workbookViewId="0" tabSelected="false">
      <selection activeCell="E5" sqref="E5"/>
    </sheetView>
  </sheetViews>
  <sheetFormatPr defaultColWidth="10.8333333333333" defaultRowHeight="14.4"/>
  <cols>
    <col min="1" max="1" customWidth="true" style="5" width="49.54296875" collapsed="true" bestFit="true"/>
    <col min="2" max="2" customWidth="true" style="6" width="132.19140625" collapsed="true" bestFit="true"/>
    <col min="3" max="3" customWidth="true" style="7" width="9.55859375" collapsed="true" bestFit="true"/>
    <col min="4" max="4" customWidth="true" style="8" width="31.16796875" collapsed="true" bestFit="true"/>
    <col min="5" max="5" customWidth="true" style="8" width="44.1333333333333" collapsed="true"/>
    <col min="6" max="6" customWidth="true" style="8" width="58.0" collapsed="true"/>
    <col min="7" max="7" customWidth="true" style="8" width="16.125" collapsed="true"/>
    <col min="8" max="8" customWidth="true" style="8" width="9.25" collapsed="true"/>
    <col min="9" max="9" customWidth="true" style="8" width="9.5" collapsed="true"/>
    <col min="10" max="10" customWidth="true" style="9" width="29.15234375" collapsed="true" bestFit="true"/>
    <col min="11" max="11" customWidth="true" style="10" width="1.66666666666667" collapsed="true"/>
    <col min="12" max="12" customWidth="true" style="11" width="12.0" collapsed="true"/>
    <col min="13" max="13" customWidth="true" style="12" width="11.40234375" collapsed="true" bestFit="true"/>
    <col min="14" max="14" customWidth="true" style="11" width="6.41015625" collapsed="true" bestFit="true"/>
    <col min="15" max="15" customWidth="true" style="10" width="49.8333333333333" collapsed="true"/>
    <col min="16" max="16384" style="1" width="10.8333333333333" collapsed="true"/>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46.7" spans="1:15" customHeight="true">
      <c r="A2" s="16" t="s">
        <v>759</v>
      </c>
      <c r="B2" s="17"/>
      <c r="C2" s="17"/>
      <c r="D2" s="17"/>
      <c r="E2" s="18"/>
      <c r="F2" s="19"/>
      <c r="G2" s="18"/>
      <c r="H2" s="18"/>
      <c r="I2" s="19"/>
      <c r="J2" s="38"/>
      <c r="K2" s="23"/>
      <c r="L2" s="40" t="s">
        <v>1000</v>
      </c>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83" t="s">
        <v>760</v>
      </c>
      <c r="B5" s="84" t="s">
        <v>761</v>
      </c>
      <c r="C5" s="88" t="s">
        <v>35</v>
      </c>
      <c r="D5" s="90" t="s">
        <v>263</v>
      </c>
      <c r="E5" s="240" t="s">
        <v>757</v>
      </c>
      <c r="F5" s="241" t="s">
        <v>963</v>
      </c>
      <c r="G5" s="28"/>
      <c r="H5" s="28"/>
      <c r="I5" s="28"/>
      <c r="J5" s="29"/>
      <c r="K5" s="23"/>
      <c r="L5" s="24"/>
      <c r="M5" s="95" t="n">
        <v>601.0</v>
      </c>
      <c r="N5" s="97" t="s">
        <v>960</v>
      </c>
      <c r="O5" s="23"/>
    </row>
    <row r="6" s="1" customFormat="1" ht="33" customHeight="1" spans="1:15">
      <c r="A6" s="83" t="s">
        <v>762</v>
      </c>
      <c r="B6" s="84" t="s">
        <v>763</v>
      </c>
      <c r="C6" s="88" t="s">
        <v>5</v>
      </c>
      <c r="D6" s="90" t="s">
        <v>471</v>
      </c>
      <c r="E6" s="242" t="s">
        <v>764</v>
      </c>
      <c r="F6" s="243" t="s">
        <v>765</v>
      </c>
      <c r="G6" s="28"/>
      <c r="H6" s="28"/>
      <c r="I6" s="28"/>
      <c r="J6" s="29"/>
      <c r="K6" s="23"/>
      <c r="L6" s="24"/>
      <c r="M6" s="95" t="n">
        <v>601.0</v>
      </c>
      <c r="N6" s="97" t="s">
        <v>960</v>
      </c>
      <c r="O6" s="23"/>
    </row>
    <row r="7" s="1" customFormat="1" ht="23" customHeight="1" spans="1:15">
      <c r="A7" s="20"/>
      <c r="B7" s="86" t="s">
        <v>987</v>
      </c>
      <c r="C7" s="88" t="s">
        <v>5</v>
      </c>
      <c r="D7" s="90" t="s">
        <v>465</v>
      </c>
      <c r="E7" s="244" t="s">
        <v>766</v>
      </c>
      <c r="F7" s="245" t="s">
        <v>767</v>
      </c>
      <c r="G7" s="28"/>
      <c r="H7" s="28"/>
      <c r="I7" s="28"/>
      <c r="J7" s="29"/>
      <c r="K7" s="23"/>
      <c r="L7" s="24"/>
      <c r="M7" s="95" t="n">
        <v>29171.0</v>
      </c>
      <c r="N7" s="97" t="s">
        <v>960</v>
      </c>
      <c r="O7" s="23"/>
    </row>
    <row r="8" s="1" customFormat="1" ht="23" customHeight="1" spans="1:15">
      <c r="A8" s="20"/>
      <c r="B8" s="86" t="s">
        <v>988</v>
      </c>
      <c r="C8" s="88" t="s">
        <v>5</v>
      </c>
      <c r="D8" s="90" t="s">
        <v>49</v>
      </c>
      <c r="E8" s="91" t="s">
        <v>768</v>
      </c>
      <c r="F8" s="91" t="s">
        <v>769</v>
      </c>
      <c r="G8" s="28"/>
      <c r="H8" s="28"/>
      <c r="I8" s="28"/>
      <c r="J8" s="29"/>
      <c r="K8" s="23"/>
      <c r="L8" s="24"/>
      <c r="M8" s="22"/>
      <c r="N8" s="24"/>
      <c r="O8" s="23"/>
    </row>
    <row r="9" s="1" customFormat="1" ht="34" customHeight="1" spans="1:15">
      <c r="A9" s="20"/>
      <c r="B9" s="86" t="s">
        <v>989</v>
      </c>
      <c r="C9" s="88" t="s">
        <v>5</v>
      </c>
      <c r="D9" s="90" t="s">
        <v>471</v>
      </c>
      <c r="E9" s="91" t="s">
        <v>771</v>
      </c>
      <c r="F9" s="91" t="s">
        <v>772</v>
      </c>
      <c r="G9" s="28"/>
      <c r="H9" s="28"/>
      <c r="I9" s="28"/>
      <c r="J9" s="29"/>
      <c r="K9" s="23"/>
      <c r="L9" s="24"/>
      <c r="M9" s="22"/>
      <c r="N9" s="24"/>
      <c r="O9" s="23"/>
    </row>
    <row r="10" s="1" customFormat="1" ht="33" customHeight="1" spans="1:15">
      <c r="A10" s="20"/>
      <c r="B10" s="86" t="s">
        <v>990</v>
      </c>
      <c r="C10" s="88" t="s">
        <v>5</v>
      </c>
      <c r="D10" s="90" t="s">
        <v>471</v>
      </c>
      <c r="E10" s="91" t="s">
        <v>774</v>
      </c>
      <c r="F10" s="91" t="s">
        <v>775</v>
      </c>
      <c r="G10" s="28"/>
      <c r="H10" s="28"/>
      <c r="I10" s="28"/>
      <c r="J10" s="29"/>
      <c r="K10" s="23"/>
      <c r="L10" s="24"/>
      <c r="M10" s="22"/>
      <c r="N10" s="24"/>
      <c r="O10" s="23"/>
    </row>
    <row r="11" s="1" customFormat="1" ht="40" customHeight="1" spans="2:15">
      <c r="A11"/>
      <c r="B11" s="1" t="s">
        <v>776</v>
      </c>
      <c r="C11" s="26" t="s">
        <v>5</v>
      </c>
      <c r="D11" s="27" t="s">
        <v>471</v>
      </c>
      <c r="E11" s="27" t="s">
        <v>777</v>
      </c>
      <c r="F11" s="29" t="s">
        <v>778</v>
      </c>
      <c r="G11" s="28"/>
      <c r="H11" s="35"/>
      <c r="I11" s="35"/>
      <c r="J11" s="45"/>
      <c r="K11" s="23"/>
      <c r="L11" s="24"/>
      <c r="M11" s="22"/>
      <c r="N11" s="24"/>
      <c r="O11" s="23"/>
    </row>
    <row r="12" s="1" customFormat="1" ht="374.9" customHeight="true" spans="1:15">
      <c r="A12" s="20"/>
      <c r="B12" s="86" t="s">
        <v>992</v>
      </c>
      <c r="C12" s="88" t="s">
        <v>5</v>
      </c>
      <c r="D12" s="90" t="s">
        <v>471</v>
      </c>
      <c r="E12" s="91" t="s">
        <v>780</v>
      </c>
      <c r="F12" s="91" t="s">
        <v>781</v>
      </c>
      <c r="G12" s="28"/>
      <c r="H12" s="35"/>
      <c r="I12" s="35"/>
      <c r="J12" s="45"/>
      <c r="K12" s="23"/>
      <c r="L12" s="24"/>
      <c r="M12" s="22"/>
      <c r="N12" s="24"/>
      <c r="O12" s="23"/>
    </row>
    <row r="13" s="3" customFormat="1" ht="44" customHeight="1" spans="1:25">
      <c r="A13" s="20"/>
      <c r="B13" s="86" t="s">
        <v>993</v>
      </c>
      <c r="C13" s="88" t="s">
        <v>35</v>
      </c>
      <c r="D13" s="90" t="s">
        <v>356</v>
      </c>
      <c r="E13" s="91" t="s">
        <v>783</v>
      </c>
      <c r="F13" s="91" t="s">
        <v>784</v>
      </c>
      <c r="G13" s="91" t="s">
        <v>785</v>
      </c>
      <c r="H13" s="28"/>
      <c r="I13" s="28"/>
      <c r="J13" s="29"/>
      <c r="K13" s="23"/>
      <c r="L13" t="s" s="247">
        <f>HYPERLINK(IF(ISERROR(FIND("dos",INFO("system"))),"file:C:\Users\AL3063/projects/GKCore/gkcore/tests/output/20230901_083241/GNUKhata-plan.Test_Plan.005,CustomerandSupplier.20230901_083834.001.xlsx_POST_A13_002_1.ws-detail.log","C:\projects\GKCore\gkcore\tests\output\20230901_083241\GNUKhata-plan.Test_Plan.005,CustomerandSupplier.20230901_083834.001.xlsx_POST_A13_002_1.ws-detail.log"),"log")</f>
      </c>
      <c r="M13" s="22"/>
      <c r="N13" s="24"/>
      <c r="O13" s="23"/>
      <c r="P13" s="1"/>
      <c r="Q13" s="1"/>
      <c r="R13" s="1"/>
      <c r="S13" s="1"/>
      <c r="T13" s="1"/>
      <c r="U13" s="1"/>
      <c r="V13" s="1"/>
      <c r="W13" s="1"/>
      <c r="X13" s="1"/>
      <c r="Y13" s="1"/>
    </row>
    <row r="14" s="3" customFormat="1" ht="23" customHeight="1" spans="1:25">
      <c r="A14" s="20"/>
      <c r="B14" s="86" t="s">
        <v>994</v>
      </c>
      <c r="C14" s="88" t="s">
        <v>5</v>
      </c>
      <c r="D14" s="90" t="s">
        <v>536</v>
      </c>
      <c r="E14" s="89" t="s">
        <v>787</v>
      </c>
      <c r="F14" s="27"/>
      <c r="G14" s="28"/>
      <c r="H14" s="28"/>
      <c r="I14" s="28"/>
      <c r="J14" s="29"/>
      <c r="K14" s="23"/>
      <c r="L14" s="24"/>
      <c r="M14" s="22"/>
      <c r="N14" s="24"/>
      <c r="O14" s="23"/>
      <c r="P14" s="1"/>
      <c r="Q14" s="1"/>
      <c r="R14" s="1"/>
      <c r="S14" s="1"/>
      <c r="T14" s="1"/>
      <c r="U14" s="1"/>
      <c r="V14" s="1"/>
      <c r="W14" s="1"/>
      <c r="X14" s="1"/>
      <c r="Y14" s="1"/>
    </row>
    <row r="15" s="3" customFormat="1" ht="23" customHeight="1" spans="1:25">
      <c r="A15" s="20"/>
      <c r="B15" s="86" t="s">
        <v>995</v>
      </c>
      <c r="C15" s="88" t="s">
        <v>5</v>
      </c>
      <c r="D15" s="90" t="s">
        <v>471</v>
      </c>
      <c r="E15" s="91" t="s">
        <v>789</v>
      </c>
      <c r="F15" s="91" t="s">
        <v>790</v>
      </c>
      <c r="G15" s="27"/>
      <c r="H15" s="28"/>
      <c r="I15" s="28"/>
      <c r="J15" s="29"/>
      <c r="K15" s="23"/>
      <c r="L15" s="24"/>
      <c r="M15" s="22"/>
      <c r="N15" s="24"/>
      <c r="O15" s="23"/>
      <c r="P15" s="50"/>
      <c r="Q15" s="50"/>
      <c r="R15" s="50"/>
      <c r="S15" s="50"/>
      <c r="T15" s="50"/>
      <c r="U15" s="50"/>
      <c r="V15" s="50"/>
      <c r="W15" s="50"/>
      <c r="X15" s="50"/>
      <c r="Y15" s="50"/>
    </row>
    <row r="16" s="3" customFormat="1" ht="130.4" customHeight="true" spans="1:25">
      <c r="A16" s="20"/>
      <c r="B16" s="86" t="s">
        <v>996</v>
      </c>
      <c r="C16" s="88" t="s">
        <v>5</v>
      </c>
      <c r="D16" s="90" t="s">
        <v>501</v>
      </c>
      <c r="E16" s="91" t="s">
        <v>986</v>
      </c>
      <c r="F16" s="91" t="s">
        <v>956</v>
      </c>
      <c r="G16" s="27" t="s">
        <v>956</v>
      </c>
      <c r="H16" s="28"/>
      <c r="I16" s="28"/>
      <c r="J16" s="29"/>
      <c r="K16" s="23"/>
      <c r="L16" s="24"/>
      <c r="M16" s="22"/>
      <c r="N16" s="24"/>
      <c r="O16" s="23"/>
      <c r="P16" s="50"/>
      <c r="Q16" s="50"/>
      <c r="R16" s="50"/>
      <c r="S16" s="50"/>
      <c r="T16" s="50"/>
      <c r="U16" s="50"/>
      <c r="V16" s="50"/>
      <c r="W16" s="50"/>
      <c r="X16" s="50"/>
      <c r="Y16" s="50"/>
    </row>
    <row r="17" ht="32.6" customHeight="true">
      <c r="A17" s="250" t="s">
        <v>956</v>
      </c>
      <c r="B17" s="86" t="s">
        <v>997</v>
      </c>
      <c r="C17" s="252" t="s">
        <v>5</v>
      </c>
      <c r="D17" s="253" t="s">
        <v>49</v>
      </c>
      <c r="E17" s="254" t="s">
        <v>976</v>
      </c>
      <c r="F17" s="255" t="s">
        <v>977</v>
      </c>
      <c r="G17" s="256"/>
      <c r="H17" s="257"/>
      <c r="I17" s="258"/>
      <c r="J17" s="259"/>
      <c r="K17" s="260"/>
      <c r="L17" s="261"/>
      <c r="M17" s="262"/>
      <c r="N17" s="263"/>
    </row>
    <row r="18" ht="23.0" customHeight="true">
      <c r="A18" s="264" t="s">
        <v>956</v>
      </c>
      <c r="B18" s="86" t="s">
        <v>998</v>
      </c>
      <c r="C18" s="266" t="s">
        <v>20</v>
      </c>
      <c r="D18" s="267" t="s">
        <v>210</v>
      </c>
      <c r="E18" s="268" t="s">
        <v>978</v>
      </c>
      <c r="F18" s="269" t="s">
        <v>979</v>
      </c>
      <c r="G18" s="270"/>
      <c r="H18" s="271"/>
      <c r="I18" s="272"/>
      <c r="J18" s="273"/>
      <c r="K18" s="274"/>
      <c r="L18" s="275"/>
      <c r="M18" s="276"/>
      <c r="N18" s="277"/>
    </row>
    <row r="19" ht="23.0" customHeight="true">
      <c r="A19" s="278" t="s">
        <v>956</v>
      </c>
      <c r="B19" s="86" t="s">
        <v>998</v>
      </c>
      <c r="C19" s="280" t="s">
        <v>5</v>
      </c>
      <c r="D19" s="281" t="s">
        <v>49</v>
      </c>
      <c r="E19" s="282" t="s">
        <v>980</v>
      </c>
      <c r="F19" s="283" t="s">
        <v>981</v>
      </c>
      <c r="G19" s="284"/>
      <c r="H19" s="285"/>
      <c r="I19" s="286"/>
      <c r="J19" s="287"/>
      <c r="K19" s="288"/>
      <c r="L19" s="289"/>
      <c r="M19" s="290"/>
      <c r="N19" s="291"/>
    </row>
    <row r="20" ht="23.0" customHeight="true">
      <c r="A20" s="292" t="s">
        <v>956</v>
      </c>
      <c r="B20" s="86" t="s">
        <v>998</v>
      </c>
      <c r="C20" s="294" t="s">
        <v>15</v>
      </c>
      <c r="D20" s="295" t="s">
        <v>88</v>
      </c>
      <c r="E20" s="296" t="s">
        <v>982</v>
      </c>
      <c r="F20" s="297" t="s">
        <v>983</v>
      </c>
      <c r="G20" s="298"/>
      <c r="H20" s="299"/>
      <c r="I20" s="300"/>
      <c r="J20" s="301" t="s">
        <v>984</v>
      </c>
      <c r="K20" s="302"/>
      <c r="L20" s="303"/>
      <c r="M20" s="304"/>
      <c r="N20" s="305"/>
    </row>
    <row r="21" ht="23.0" customHeight="true">
      <c r="A21" s="306" t="s">
        <v>956</v>
      </c>
      <c r="B21" s="86" t="s">
        <v>998</v>
      </c>
      <c r="C21" s="308" t="s">
        <v>5</v>
      </c>
      <c r="D21" s="309" t="s">
        <v>397</v>
      </c>
      <c r="E21" s="310" t="s">
        <v>985</v>
      </c>
      <c r="F21" s="311"/>
      <c r="G21" s="312"/>
      <c r="H21" s="313"/>
      <c r="I21" s="314"/>
      <c r="J21" s="315"/>
      <c r="K21" s="316"/>
      <c r="L21" s="317"/>
      <c r="M21" s="318"/>
      <c r="N21" s="319"/>
    </row>
    <row r="22" s="3" customFormat="1" spans="1:25" ht="23.0" customHeight="true">
      <c r="A22" s="20"/>
      <c r="B22" s="86" t="s">
        <v>999</v>
      </c>
      <c r="C22" s="88" t="s">
        <v>5</v>
      </c>
      <c r="D22" s="90" t="s">
        <v>49</v>
      </c>
      <c r="E22" s="91" t="s">
        <v>765</v>
      </c>
      <c r="F22" s="91" t="s">
        <v>795</v>
      </c>
      <c r="G22" s="27"/>
      <c r="H22" s="28"/>
      <c r="I22" s="28"/>
      <c r="J22" s="29"/>
      <c r="K22" s="23"/>
      <c r="L22" s="24"/>
      <c r="M22" s="22"/>
      <c r="N22" s="24"/>
      <c r="O22" s="23"/>
      <c r="P22"/>
      <c r="Q22"/>
      <c r="R22"/>
      <c r="S22"/>
      <c r="T22"/>
      <c r="U22"/>
      <c r="V22"/>
      <c r="W22"/>
      <c r="X22"/>
      <c r="Y22"/>
    </row>
    <row r="23" s="1" customFormat="1" spans="1:25" ht="23.0" customHeight="true">
      <c r="A23" s="20"/>
      <c r="B23" s="86" t="s">
        <v>987</v>
      </c>
      <c r="C23" s="88" t="s">
        <v>20</v>
      </c>
      <c r="D23" s="90" t="s">
        <v>302</v>
      </c>
      <c r="E23" s="91" t="s">
        <v>764</v>
      </c>
      <c r="F23" s="91" t="s">
        <v>796</v>
      </c>
      <c r="G23" s="27"/>
      <c r="H23" s="27"/>
      <c r="I23" s="28"/>
      <c r="J23" s="29"/>
      <c r="K23" s="23"/>
      <c r="L23" s="24"/>
      <c r="M23" s="22"/>
      <c r="N23" s="24"/>
      <c r="O23" s="23"/>
      <c r="P23"/>
      <c r="Q23"/>
      <c r="R23"/>
      <c r="S23"/>
      <c r="T23"/>
      <c r="U23"/>
      <c r="V23"/>
      <c r="W23"/>
      <c r="X23"/>
      <c r="Y23"/>
    </row>
    <row r="24" s="1" customFormat="1" spans="1:25">
      <c r="A24" s="20"/>
      <c r="B24" s="21"/>
      <c r="C24" s="26"/>
      <c r="D24" s="33"/>
      <c r="E24" s="27"/>
      <c r="F24" s="27"/>
      <c r="G24" s="27"/>
      <c r="H24" s="27"/>
      <c r="I24" s="28"/>
      <c r="J24" s="29"/>
      <c r="K24" s="23"/>
      <c r="L24" s="24"/>
      <c r="M24" s="22"/>
      <c r="N24" s="24"/>
      <c r="O24" s="23"/>
      <c r="P24"/>
      <c r="Q24"/>
      <c r="R24"/>
      <c r="S24"/>
      <c r="T24"/>
      <c r="U24"/>
      <c r="V24"/>
      <c r="W24"/>
      <c r="X24"/>
      <c r="Y24"/>
    </row>
    <row r="25" s="1" customFormat="1" spans="1:25">
      <c r="A25" s="20"/>
      <c r="B25" s="21"/>
      <c r="C25" s="31"/>
      <c r="D25" s="32"/>
      <c r="E25" s="28"/>
      <c r="F25" s="28"/>
      <c r="G25" s="28"/>
      <c r="H25" s="35"/>
      <c r="I25" s="35"/>
      <c r="J25" s="45"/>
      <c r="K25" s="46"/>
      <c r="L25" s="47"/>
      <c r="M25" s="48"/>
      <c r="N25" s="47"/>
      <c r="O25" s="46"/>
      <c r="P25" s="3"/>
      <c r="Q25" s="3"/>
      <c r="R25" s="3"/>
      <c r="S25" s="3"/>
      <c r="T25" s="3"/>
      <c r="U25" s="3"/>
      <c r="V25" s="3"/>
      <c r="W25" s="3"/>
      <c r="X25" s="3"/>
      <c r="Y25" s="3"/>
    </row>
    <row r="26" s="3" customFormat="1" spans="1:15">
      <c r="A26" s="20"/>
      <c r="B26" s="21"/>
      <c r="C26" s="31"/>
      <c r="D26" s="28"/>
      <c r="E26" s="28"/>
      <c r="F26" s="28"/>
      <c r="G26" s="28"/>
      <c r="H26" s="35"/>
      <c r="I26" s="35"/>
      <c r="J26" s="45"/>
      <c r="K26" s="46"/>
      <c r="L26" s="47"/>
      <c r="M26" s="48"/>
      <c r="N26" s="47"/>
      <c r="O26" s="46"/>
    </row>
    <row r="27" s="1" customFormat="1" ht="23" customHeight="1" spans="1:15">
      <c r="A27" s="20"/>
      <c r="B27" s="21"/>
      <c r="C27" s="26"/>
      <c r="D27" s="27"/>
      <c r="E27" s="27"/>
      <c r="F27" s="27"/>
      <c r="G27" s="28"/>
      <c r="H27" s="28"/>
      <c r="I27" s="28"/>
      <c r="J27" s="29"/>
      <c r="K27" s="23"/>
      <c r="L27" s="24"/>
      <c r="M27" s="22"/>
      <c r="N27" s="24"/>
      <c r="O27" s="23"/>
    </row>
    <row r="28" s="1" customFormat="1" spans="1:25">
      <c r="A28" s="20"/>
      <c r="B28" s="21"/>
      <c r="C28" s="26"/>
      <c r="D28" s="27"/>
      <c r="E28" s="27"/>
      <c r="F28" s="29"/>
      <c r="G28" s="28"/>
      <c r="H28" s="35"/>
      <c r="I28" s="35"/>
      <c r="J28" s="45"/>
      <c r="K28" s="46"/>
      <c r="L28" s="47"/>
      <c r="M28" s="48"/>
      <c r="N28" s="47"/>
      <c r="O28" s="46"/>
      <c r="P28" s="3"/>
      <c r="Q28" s="3"/>
      <c r="R28" s="3"/>
      <c r="S28" s="3"/>
      <c r="T28" s="3"/>
      <c r="U28" s="3"/>
      <c r="V28" s="3"/>
      <c r="W28" s="3"/>
      <c r="X28" s="3"/>
      <c r="Y28" s="3"/>
    </row>
    <row r="29" s="1" customFormat="1" ht="80" customHeight="1" spans="1:15">
      <c r="A29" s="20"/>
      <c r="B29" s="30"/>
      <c r="C29" s="26"/>
      <c r="D29" s="33"/>
      <c r="E29" s="27"/>
      <c r="F29" s="34"/>
      <c r="G29" s="28"/>
      <c r="H29" s="28"/>
      <c r="I29" s="28"/>
      <c r="J29" s="29"/>
      <c r="K29" s="23"/>
      <c r="L29" s="24"/>
      <c r="M29" s="22"/>
      <c r="N29" s="24"/>
      <c r="O29" s="23"/>
    </row>
    <row r="30" s="1" customFormat="1" ht="23" customHeight="1" spans="1:15">
      <c r="A30" s="20"/>
      <c r="B30" s="30"/>
      <c r="C30" s="26"/>
      <c r="D30" s="33"/>
      <c r="E30" s="27"/>
      <c r="F30" s="27"/>
      <c r="G30" s="28"/>
      <c r="H30" s="28"/>
      <c r="I30" s="28"/>
      <c r="J30" s="29"/>
      <c r="K30" s="23"/>
      <c r="L30" s="24"/>
      <c r="M30" s="22"/>
      <c r="N30" s="24"/>
      <c r="O30" s="23"/>
    </row>
    <row r="31" customFormat="1" ht="15.6" spans="1:15">
      <c r="A31" s="20"/>
      <c r="B31" s="6"/>
      <c r="C31" s="26"/>
      <c r="D31" s="33"/>
      <c r="E31" s="27"/>
      <c r="F31" s="27"/>
      <c r="G31" s="27"/>
      <c r="H31" s="28"/>
      <c r="I31" s="28"/>
      <c r="J31" s="29"/>
      <c r="K31" s="23"/>
      <c r="L31" s="24"/>
      <c r="M31" s="22"/>
      <c r="N31" s="24"/>
      <c r="O31" s="23"/>
    </row>
    <row r="32" s="3" customFormat="1" ht="23" customHeight="1" spans="1:15">
      <c r="A32" s="20"/>
      <c r="B32" s="21"/>
      <c r="C32" s="31"/>
      <c r="D32" s="32"/>
      <c r="E32" s="28"/>
      <c r="F32" s="28"/>
      <c r="G32" s="28"/>
      <c r="H32" s="35"/>
      <c r="I32" s="35"/>
      <c r="J32" s="45"/>
      <c r="K32" s="46"/>
      <c r="L32" s="47"/>
      <c r="M32" s="48"/>
      <c r="N32" s="47"/>
      <c r="O32" s="46"/>
    </row>
    <row r="33" s="3" customFormat="1" ht="122" customHeight="1" spans="1:15">
      <c r="A33" s="20"/>
      <c r="B33" s="21"/>
      <c r="C33" s="26"/>
      <c r="D33" s="33"/>
      <c r="E33" s="27"/>
      <c r="F33" s="34"/>
      <c r="G33" s="28"/>
      <c r="H33" s="35"/>
      <c r="I33" s="35"/>
      <c r="J33" s="45"/>
      <c r="K33" s="46"/>
      <c r="L33" s="47"/>
      <c r="M33" s="48"/>
      <c r="N33" s="47"/>
      <c r="O33" s="46"/>
    </row>
    <row r="34" customFormat="1" ht="15.6" spans="1:15">
      <c r="A34" s="20"/>
      <c r="B34" s="21"/>
      <c r="C34" s="26"/>
      <c r="D34" s="33"/>
      <c r="E34" s="27"/>
      <c r="F34" s="34"/>
      <c r="G34" s="28"/>
      <c r="H34" s="28"/>
      <c r="I34" s="28"/>
      <c r="J34" s="29"/>
      <c r="K34" s="23"/>
      <c r="L34" s="24"/>
      <c r="M34" s="22"/>
      <c r="N34" s="24"/>
      <c r="O34" s="23"/>
    </row>
    <row r="35" s="1" customFormat="1" ht="23" customHeight="1" spans="1:15">
      <c r="A35" s="20"/>
      <c r="B35" s="30"/>
      <c r="C35" s="26"/>
      <c r="D35" s="27"/>
      <c r="E35" s="27"/>
      <c r="F35" s="28"/>
      <c r="G35" s="28"/>
      <c r="H35" s="28"/>
      <c r="I35" s="28"/>
      <c r="J35" s="29"/>
      <c r="K35" s="23"/>
      <c r="L35" s="24"/>
      <c r="M35" s="22"/>
      <c r="N35" s="24"/>
      <c r="O35" s="23"/>
    </row>
    <row r="36" s="1" customFormat="1" ht="23" customHeight="1" spans="1:15">
      <c r="A36" s="20"/>
      <c r="B36" s="21"/>
      <c r="C36" s="26"/>
      <c r="D36" s="27"/>
      <c r="E36" s="27"/>
      <c r="F36" s="27"/>
      <c r="G36" s="28"/>
      <c r="H36" s="28"/>
      <c r="I36" s="28"/>
      <c r="J36" s="29"/>
      <c r="K36" s="23"/>
      <c r="L36" s="24"/>
      <c r="M36" s="22"/>
      <c r="N36" s="24"/>
      <c r="O36" s="23"/>
    </row>
    <row r="37" s="3" customFormat="1" ht="39" customHeight="1" spans="1:15">
      <c r="A37" s="20"/>
      <c r="B37" s="21"/>
      <c r="C37" s="26"/>
      <c r="D37" s="27"/>
      <c r="E37" s="27"/>
      <c r="F37" s="29"/>
      <c r="G37" s="27"/>
      <c r="H37" s="35"/>
      <c r="I37" s="35"/>
      <c r="J37" s="45"/>
      <c r="K37" s="46"/>
      <c r="L37" s="47"/>
      <c r="M37" s="48"/>
      <c r="N37" s="47"/>
      <c r="O37" s="46"/>
    </row>
    <row r="38" s="3" customFormat="1" ht="23" customHeight="1" spans="1:15">
      <c r="A38" s="20"/>
      <c r="B38" s="30"/>
      <c r="C38" s="26"/>
      <c r="D38" s="27"/>
      <c r="E38" s="27"/>
      <c r="F38" s="27"/>
      <c r="G38" s="28"/>
      <c r="H38" s="35"/>
      <c r="I38" s="35"/>
      <c r="J38" s="45"/>
      <c r="K38" s="46"/>
      <c r="L38" s="47"/>
      <c r="M38" s="48"/>
      <c r="N38" s="47"/>
      <c r="O38" s="46"/>
    </row>
    <row r="39" s="3" customFormat="1" ht="112" customHeight="1" spans="1:15">
      <c r="A39" s="20"/>
      <c r="B39" s="6"/>
      <c r="C39" s="26"/>
      <c r="D39" s="33"/>
      <c r="E39" s="27"/>
      <c r="F39" s="34"/>
      <c r="G39" s="27"/>
      <c r="H39" s="35"/>
      <c r="I39" s="35"/>
      <c r="J39" s="45"/>
      <c r="K39" s="46"/>
      <c r="L39" s="47"/>
      <c r="M39" s="48"/>
      <c r="N39" s="47"/>
      <c r="O39" s="46"/>
    </row>
    <row r="40" s="1" customFormat="1" ht="33" customHeight="1" spans="1:15">
      <c r="A40" s="20"/>
      <c r="B40" s="21"/>
      <c r="C40" s="26"/>
      <c r="D40" s="33"/>
      <c r="E40" s="27"/>
      <c r="F40" s="27"/>
      <c r="G40" s="27"/>
      <c r="H40" s="28"/>
      <c r="I40" s="28"/>
      <c r="J40" s="29"/>
      <c r="K40" s="23"/>
      <c r="L40" s="24"/>
      <c r="M40" s="22"/>
      <c r="N40" s="24"/>
      <c r="O40" s="23"/>
    </row>
    <row r="41" s="1" customFormat="1" ht="23" customHeight="1" spans="1:15">
      <c r="A41" s="20"/>
      <c r="B41" s="21"/>
      <c r="C41" s="26"/>
      <c r="D41" s="33"/>
      <c r="E41" s="27"/>
      <c r="F41" s="27"/>
      <c r="G41" s="27"/>
      <c r="H41" s="28"/>
      <c r="I41" s="28"/>
      <c r="J41" s="29"/>
      <c r="K41" s="23"/>
      <c r="L41" s="24"/>
      <c r="M41" s="22"/>
      <c r="N41" s="24"/>
      <c r="O41" s="23"/>
    </row>
    <row r="42" customFormat="1" ht="23" customHeight="1" spans="1:15">
      <c r="A42" s="20"/>
      <c r="B42" s="21"/>
      <c r="C42" s="31"/>
      <c r="D42" s="32"/>
      <c r="E42" s="28"/>
      <c r="F42" s="28"/>
      <c r="G42" s="28"/>
      <c r="H42" s="28"/>
      <c r="I42" s="28"/>
      <c r="J42" s="29"/>
      <c r="K42" s="23"/>
      <c r="L42" s="24"/>
      <c r="M42" s="22"/>
      <c r="N42" s="24"/>
      <c r="O42" s="23"/>
    </row>
    <row r="43" s="1" customFormat="1" ht="23" customHeight="1" spans="1:15">
      <c r="A43" s="20"/>
      <c r="B43" s="21"/>
      <c r="C43" s="31"/>
      <c r="D43" s="28"/>
      <c r="E43" s="28"/>
      <c r="F43" s="28"/>
      <c r="G43" s="28"/>
      <c r="H43" s="28"/>
      <c r="I43" s="28"/>
      <c r="J43" s="29"/>
      <c r="K43" s="23"/>
      <c r="L43" s="24"/>
      <c r="M43" s="22"/>
      <c r="N43" s="24"/>
      <c r="O43" s="23"/>
    </row>
    <row r="44" s="1" customFormat="1" ht="117" customHeight="1" spans="1:15">
      <c r="A44" s="20"/>
      <c r="B44" s="21"/>
      <c r="C44" s="26"/>
      <c r="D44" s="33"/>
      <c r="E44" s="27"/>
      <c r="F44" s="34"/>
      <c r="G44" s="28"/>
      <c r="H44" s="28"/>
      <c r="I44" s="28"/>
      <c r="J44" s="29"/>
      <c r="K44" s="23"/>
      <c r="L44" s="24"/>
      <c r="M44" s="22"/>
      <c r="N44" s="24"/>
      <c r="O44" s="23"/>
    </row>
    <row r="45" s="1" customFormat="1" ht="23" customHeight="1" spans="1:15">
      <c r="A45" s="20"/>
      <c r="B45" s="36"/>
      <c r="C45" s="31"/>
      <c r="D45" s="32"/>
      <c r="E45" s="28"/>
      <c r="F45" s="28"/>
      <c r="G45" s="28"/>
      <c r="H45" s="28"/>
      <c r="I45" s="28"/>
      <c r="J45" s="29"/>
      <c r="K45" s="23"/>
      <c r="L45" s="24"/>
      <c r="M45" s="22"/>
      <c r="N45" s="24"/>
      <c r="O45" s="23"/>
    </row>
    <row r="46" s="1" customFormat="1" ht="23" customHeight="1" spans="1:15">
      <c r="A46" s="20"/>
      <c r="B46" s="37"/>
      <c r="C46" s="26"/>
      <c r="D46" s="27"/>
      <c r="E46" s="27"/>
      <c r="F46" s="27"/>
      <c r="G46" s="28"/>
      <c r="H46" s="28"/>
      <c r="I46" s="28"/>
      <c r="J46" s="29"/>
      <c r="K46" s="23"/>
      <c r="L46" s="24"/>
      <c r="M46" s="22"/>
      <c r="N46" s="24"/>
      <c r="O46" s="23"/>
    </row>
    <row r="47" s="1" customFormat="1" ht="23" customHeight="1" spans="1:15">
      <c r="A47" s="20"/>
      <c r="B47" s="37"/>
      <c r="C47" s="26"/>
      <c r="D47" s="27"/>
      <c r="E47" s="27"/>
      <c r="F47" s="28"/>
      <c r="G47" s="28"/>
      <c r="H47" s="28"/>
      <c r="I47" s="28"/>
      <c r="J47" s="29"/>
      <c r="K47" s="23"/>
      <c r="L47" s="24"/>
      <c r="M47" s="22"/>
      <c r="N47" s="24"/>
      <c r="O47" s="23"/>
    </row>
    <row r="48" s="1" customFormat="1" ht="23" customHeight="1" spans="1:15">
      <c r="A48" s="20"/>
      <c r="B48" s="30"/>
      <c r="C48" s="26"/>
      <c r="D48" s="27"/>
      <c r="E48" s="27"/>
      <c r="F48" s="28"/>
      <c r="G48" s="28"/>
      <c r="H48" s="28"/>
      <c r="I48" s="28"/>
      <c r="J48" s="29"/>
      <c r="K48" s="23"/>
      <c r="L48" s="24"/>
      <c r="M48" s="22"/>
      <c r="N48" s="24"/>
      <c r="O48" s="23"/>
    </row>
    <row r="49" s="1" customFormat="1" ht="23" customHeight="1" spans="1:15">
      <c r="A49" s="20"/>
      <c r="B49" s="21"/>
      <c r="C49" s="26"/>
      <c r="D49" s="27"/>
      <c r="E49" s="27"/>
      <c r="F49" s="27"/>
      <c r="G49" s="28"/>
      <c r="H49" s="28"/>
      <c r="I49" s="28"/>
      <c r="J49" s="29"/>
      <c r="K49" s="23"/>
      <c r="L49" s="24"/>
      <c r="M49" s="22"/>
      <c r="N49" s="24"/>
      <c r="O49" s="23"/>
    </row>
    <row r="50" s="1" customFormat="1" ht="23" customHeight="1" spans="1:15">
      <c r="A50" s="20"/>
      <c r="B50" s="21"/>
      <c r="C50" s="26"/>
      <c r="D50" s="27"/>
      <c r="E50" s="27"/>
      <c r="F50" s="29"/>
      <c r="G50" s="28"/>
      <c r="H50" s="28"/>
      <c r="I50" s="28"/>
      <c r="J50" s="29"/>
      <c r="K50" s="23"/>
      <c r="L50" s="24"/>
      <c r="M50" s="22"/>
      <c r="N50" s="24"/>
      <c r="O50" s="23"/>
    </row>
    <row r="51" s="1" customFormat="1" ht="23" customHeight="1" spans="1:15">
      <c r="A51" s="20"/>
      <c r="B51" s="30"/>
      <c r="C51" s="26"/>
      <c r="D51" s="33"/>
      <c r="E51" s="27"/>
      <c r="F51" s="34"/>
      <c r="G51" s="28"/>
      <c r="H51" s="28"/>
      <c r="I51" s="28"/>
      <c r="J51" s="29"/>
      <c r="K51" s="23"/>
      <c r="L51" s="24"/>
      <c r="M51" s="22"/>
      <c r="N51" s="24"/>
      <c r="O51" s="23"/>
    </row>
    <row r="52" s="1" customFormat="1" ht="23" customHeight="1" spans="1:15">
      <c r="A52" s="20"/>
      <c r="B52" s="30"/>
      <c r="C52" s="26"/>
      <c r="D52" s="33"/>
      <c r="E52" s="27"/>
      <c r="F52" s="27"/>
      <c r="G52" s="28"/>
      <c r="H52" s="28"/>
      <c r="I52" s="28"/>
      <c r="J52" s="29"/>
      <c r="K52" s="23"/>
      <c r="L52" s="24"/>
      <c r="M52" s="22"/>
      <c r="N52" s="24"/>
      <c r="O52" s="23"/>
    </row>
    <row r="53" s="1" customFormat="1" ht="23" customHeight="1" spans="1:15">
      <c r="A53" s="20"/>
      <c r="B53" s="6"/>
      <c r="C53" s="26"/>
      <c r="D53" s="33"/>
      <c r="E53" s="27"/>
      <c r="F53" s="27"/>
      <c r="G53" s="27"/>
      <c r="H53" s="28"/>
      <c r="I53" s="28"/>
      <c r="J53" s="29"/>
      <c r="K53" s="23"/>
      <c r="L53" s="24"/>
      <c r="M53" s="22"/>
      <c r="N53" s="24"/>
      <c r="O53" s="23"/>
    </row>
    <row r="54" s="1" customFormat="1" ht="23" customHeight="1" spans="1:15">
      <c r="A54" s="20"/>
      <c r="B54" s="21"/>
      <c r="C54" s="31"/>
      <c r="D54" s="32"/>
      <c r="E54" s="28"/>
      <c r="F54" s="28"/>
      <c r="G54" s="28"/>
      <c r="H54" s="28"/>
      <c r="I54" s="28"/>
      <c r="J54" s="29"/>
      <c r="K54" s="23"/>
      <c r="L54" s="24"/>
      <c r="M54" s="22"/>
      <c r="N54" s="24"/>
      <c r="O54" s="23"/>
    </row>
    <row r="55" s="1" customFormat="1" ht="132" customHeight="1" spans="1:15">
      <c r="A55" s="20"/>
      <c r="B55" s="21"/>
      <c r="C55" s="26"/>
      <c r="D55" s="33"/>
      <c r="E55" s="27"/>
      <c r="F55" s="34"/>
      <c r="G55" s="28"/>
      <c r="H55" s="28"/>
      <c r="I55" s="28"/>
      <c r="J55" s="29"/>
      <c r="K55" s="23"/>
      <c r="L55" s="24"/>
      <c r="M55" s="22"/>
      <c r="N55" s="24"/>
      <c r="O55" s="23"/>
    </row>
    <row r="56" s="1" customFormat="1" ht="23" customHeight="1" spans="1:15">
      <c r="A56" s="20"/>
      <c r="B56" s="21"/>
      <c r="C56" s="26"/>
      <c r="D56" s="33"/>
      <c r="E56" s="27"/>
      <c r="F56" s="34"/>
      <c r="G56" s="28"/>
      <c r="H56" s="28"/>
      <c r="I56" s="28"/>
      <c r="J56" s="29"/>
      <c r="K56" s="23"/>
      <c r="L56" s="24"/>
      <c r="M56" s="22"/>
      <c r="N56" s="24"/>
      <c r="O56" s="23"/>
    </row>
    <row r="57" s="1" customFormat="1" ht="23" customHeight="1" spans="1:15">
      <c r="A57" s="20"/>
      <c r="B57" s="30"/>
      <c r="C57" s="26"/>
      <c r="D57" s="27"/>
      <c r="E57" s="27"/>
      <c r="F57" s="28"/>
      <c r="G57" s="28"/>
      <c r="H57" s="28"/>
      <c r="I57" s="28"/>
      <c r="J57" s="29"/>
      <c r="K57" s="23"/>
      <c r="L57" s="24"/>
      <c r="M57" s="22"/>
      <c r="N57" s="24"/>
      <c r="O57" s="23"/>
    </row>
    <row r="58" s="1" customFormat="1" ht="23" customHeight="1" spans="1:15">
      <c r="A58" s="20"/>
      <c r="B58" s="21"/>
      <c r="C58" s="31"/>
      <c r="D58" s="28"/>
      <c r="E58" s="28"/>
      <c r="F58" s="28"/>
      <c r="G58" s="28"/>
      <c r="H58" s="28"/>
      <c r="I58" s="28"/>
      <c r="J58" s="29"/>
      <c r="K58" s="23"/>
      <c r="L58" s="24"/>
      <c r="M58" s="22"/>
      <c r="N58" s="24"/>
      <c r="O58" s="23"/>
    </row>
    <row r="59" s="1" customFormat="1" ht="23" customHeight="1" spans="1:15">
      <c r="A59" s="20"/>
      <c r="B59" s="21"/>
      <c r="C59" s="31"/>
      <c r="D59" s="28"/>
      <c r="E59" s="28"/>
      <c r="F59" s="28"/>
      <c r="G59" s="28"/>
      <c r="H59" s="28"/>
      <c r="I59" s="28"/>
      <c r="J59" s="29"/>
      <c r="K59" s="23"/>
      <c r="L59" s="24"/>
      <c r="M59" s="22"/>
      <c r="N59" s="24"/>
      <c r="O59" s="23"/>
    </row>
    <row r="60" s="1" customFormat="1" ht="23" customHeight="1" spans="1:15">
      <c r="A60" s="20"/>
      <c r="B60" s="21"/>
      <c r="C60" s="31"/>
      <c r="D60" s="28"/>
      <c r="E60" s="28"/>
      <c r="F60" s="28"/>
      <c r="G60" s="28"/>
      <c r="H60" s="28"/>
      <c r="I60" s="28"/>
      <c r="J60" s="29"/>
      <c r="K60" s="23"/>
      <c r="L60" s="24"/>
      <c r="M60" s="22"/>
      <c r="N60" s="24"/>
      <c r="O60" s="23"/>
    </row>
    <row r="61" s="1" customFormat="1" ht="23" customHeight="1" spans="1:15">
      <c r="A61" s="20"/>
      <c r="B61" s="21"/>
      <c r="C61" s="31"/>
      <c r="D61" s="28"/>
      <c r="E61" s="28"/>
      <c r="F61" s="28"/>
      <c r="G61" s="28"/>
      <c r="H61" s="28"/>
      <c r="I61" s="28"/>
      <c r="J61" s="29"/>
      <c r="K61" s="23"/>
      <c r="L61" s="24"/>
      <c r="M61" s="22"/>
      <c r="N61" s="24"/>
      <c r="O61" s="23"/>
    </row>
    <row r="62" s="1" customFormat="1" ht="23" customHeight="1" spans="1:15">
      <c r="A62" s="20"/>
      <c r="B62" s="21"/>
      <c r="C62" s="31"/>
      <c r="D62" s="28"/>
      <c r="E62" s="28"/>
      <c r="F62" s="28"/>
      <c r="G62" s="28"/>
      <c r="H62" s="28"/>
      <c r="I62" s="28"/>
      <c r="J62" s="29"/>
      <c r="K62" s="23"/>
      <c r="L62" s="24"/>
      <c r="M62" s="22"/>
      <c r="N62" s="24"/>
      <c r="O62" s="23"/>
    </row>
    <row r="63" s="1" customFormat="1" ht="23" customHeight="1" spans="1:15">
      <c r="A63" s="20"/>
      <c r="B63" s="21"/>
      <c r="C63" s="31"/>
      <c r="D63" s="28"/>
      <c r="E63" s="28"/>
      <c r="F63" s="28"/>
      <c r="G63" s="28"/>
      <c r="H63" s="28"/>
      <c r="I63" s="28"/>
      <c r="J63" s="29"/>
      <c r="K63" s="23"/>
      <c r="L63" s="24"/>
      <c r="M63" s="22"/>
      <c r="N63" s="24"/>
      <c r="O63" s="23"/>
    </row>
    <row r="64" s="1" customFormat="1" ht="23" customHeight="1" spans="1:15">
      <c r="A64" s="20"/>
      <c r="B64" s="21"/>
      <c r="C64" s="31"/>
      <c r="D64" s="28"/>
      <c r="E64" s="28"/>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row r="183" s="1" customFormat="1" ht="23" customHeight="1" spans="1:15">
      <c r="A183" s="20"/>
      <c r="B183" s="21"/>
      <c r="C183" s="31"/>
      <c r="D183" s="28"/>
      <c r="E183" s="28"/>
      <c r="F183" s="28"/>
      <c r="G183" s="28"/>
      <c r="H183" s="28"/>
      <c r="I183" s="28"/>
      <c r="J183" s="29"/>
      <c r="K183" s="23"/>
      <c r="L183" s="24"/>
      <c r="M183" s="22"/>
      <c r="N183" s="24"/>
      <c r="O183" s="23"/>
    </row>
    <row r="184" s="1" customFormat="1" ht="23" customHeight="1" spans="1:15">
      <c r="A184" s="20"/>
      <c r="B184" s="21"/>
      <c r="C184" s="31"/>
      <c r="D184" s="28"/>
      <c r="E184" s="28"/>
      <c r="F184" s="28"/>
      <c r="G184" s="28"/>
      <c r="H184" s="28"/>
      <c r="I184" s="28"/>
      <c r="J184" s="29"/>
      <c r="K184" s="23"/>
      <c r="L184" s="24"/>
      <c r="M184" s="22"/>
      <c r="N184" s="24"/>
      <c r="O184" s="23"/>
    </row>
    <row r="185" s="1" customFormat="1" ht="23" customHeight="1" spans="1:15">
      <c r="A185" s="20"/>
      <c r="B185" s="21"/>
      <c r="C185" s="31"/>
      <c r="D185" s="28"/>
      <c r="E185" s="28"/>
      <c r="F185" s="28"/>
      <c r="G185" s="28"/>
      <c r="H185" s="28"/>
      <c r="I185" s="28"/>
      <c r="J185" s="29"/>
      <c r="K185" s="23"/>
      <c r="L185" s="24"/>
      <c r="M185" s="22"/>
      <c r="N185" s="24"/>
      <c r="O185" s="23"/>
    </row>
  </sheetData>
  <sheetCalcPr fullCalcOnLoad="true"/>
  <mergeCells count="4">
    <mergeCell ref="A1:D1"/>
    <mergeCell ref="L1:O1"/>
    <mergeCell ref="A2:D2"/>
    <mergeCell ref="L2:O2"/>
    <mergeCell ref="E14:I14"/>
  </mergeCells>
  <conditionalFormatting sqref="N13">
    <cfRule type="beginsWith" dxfId="2" priority="31" stopIfTrue="1" operator="equal" text="WARN">
      <formula>LEFT(N13,LEN("WARN"))="WARN"</formula>
    </cfRule>
    <cfRule type="beginsWith" dxfId="1" priority="32" stopIfTrue="1" operator="equal" text="FAIL">
      <formula>LEFT(N13,LEN("FAIL"))="FAIL"</formula>
    </cfRule>
    <cfRule type="beginsWith" dxfId="0" priority="33" stopIfTrue="1" operator="equal" text="PASS">
      <formula>LEFT(N13,LEN("PASS"))="PASS"</formula>
    </cfRule>
  </conditionalFormatting>
  <conditionalFormatting sqref="N25">
    <cfRule type="beginsWith" dxfId="2" priority="55" stopIfTrue="1" operator="equal" text="WARN">
      <formula>LEFT(N25,LEN("WARN"))="WARN"</formula>
    </cfRule>
    <cfRule type="beginsWith" dxfId="1" priority="56" stopIfTrue="1" operator="equal" text="FAIL">
      <formula>LEFT(N25,LEN("FAIL"))="FAIL"</formula>
    </cfRule>
    <cfRule type="beginsWith" dxfId="0" priority="57" stopIfTrue="1" operator="equal" text="PASS">
      <formula>LEFT(N25,LEN("PASS"))="PASS"</formula>
    </cfRule>
  </conditionalFormatting>
  <conditionalFormatting sqref="N26">
    <cfRule type="beginsWith" dxfId="2" priority="10" stopIfTrue="1" operator="equal" text="WARN">
      <formula>LEFT(N26,LEN("WARN"))="WARN"</formula>
    </cfRule>
    <cfRule type="beginsWith" dxfId="1" priority="11" stopIfTrue="1" operator="equal" text="FAIL">
      <formula>LEFT(N26,LEN("FAIL"))="FAIL"</formula>
    </cfRule>
    <cfRule type="beginsWith" dxfId="0" priority="12" stopIfTrue="1" operator="equal" text="PASS">
      <formula>LEFT(N26,LEN("PASS"))="PASS"</formula>
    </cfRule>
  </conditionalFormatting>
  <conditionalFormatting sqref="N27">
    <cfRule type="beginsWith" dxfId="2" priority="7" stopIfTrue="1" operator="equal" text="WARN">
      <formula>LEFT(N27,LEN("WARN"))="WARN"</formula>
    </cfRule>
    <cfRule type="beginsWith" dxfId="1" priority="8" stopIfTrue="1" operator="equal" text="FAIL">
      <formula>LEFT(N27,LEN("FAIL"))="FAIL"</formula>
    </cfRule>
    <cfRule type="beginsWith" dxfId="0" priority="9"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109" stopIfTrue="1" operator="equal" text="WARN">
      <formula>LEFT(N29,LEN("WARN"))="WARN"</formula>
    </cfRule>
    <cfRule type="beginsWith" dxfId="1" priority="110" stopIfTrue="1" operator="equal" text="FAIL">
      <formula>LEFT(N29,LEN("FAIL"))="FAIL"</formula>
    </cfRule>
    <cfRule type="beginsWith" dxfId="0" priority="111" stopIfTrue="1" operator="equal" text="PASS">
      <formula>LEFT(N29,LEN("PASS"))="PASS"</formula>
    </cfRule>
  </conditionalFormatting>
  <conditionalFormatting sqref="N30">
    <cfRule type="beginsWith" dxfId="2" priority="112" stopIfTrue="1" operator="equal" text="WARN">
      <formula>LEFT(N30,LEN("WARN"))="WARN"</formula>
    </cfRule>
    <cfRule type="beginsWith" dxfId="1" priority="113" stopIfTrue="1" operator="equal" text="FAIL">
      <formula>LEFT(N30,LEN("FAIL"))="FAIL"</formula>
    </cfRule>
    <cfRule type="beginsWith" dxfId="0" priority="114" stopIfTrue="1" operator="equal" text="PASS">
      <formula>LEFT(N30,LEN("PASS"))="PASS"</formula>
    </cfRule>
  </conditionalFormatting>
  <conditionalFormatting sqref="N32">
    <cfRule type="beginsWith" dxfId="2" priority="118" stopIfTrue="1" operator="equal" text="WARN">
      <formula>LEFT(N32,LEN("WARN"))="WARN"</formula>
    </cfRule>
    <cfRule type="beginsWith" dxfId="1" priority="119" stopIfTrue="1" operator="equal" text="FAIL">
      <formula>LEFT(N32,LEN("FAIL"))="FAIL"</formula>
    </cfRule>
    <cfRule type="beginsWith" dxfId="0" priority="120" stopIfTrue="1" operator="equal" text="PASS">
      <formula>LEFT(N32,LEN("PASS"))="PASS"</formula>
    </cfRule>
  </conditionalFormatting>
  <conditionalFormatting sqref="N33">
    <cfRule type="beginsWith" dxfId="2" priority="100" stopIfTrue="1" operator="equal" text="WARN">
      <formula>LEFT(N33,LEN("WARN"))="WARN"</formula>
    </cfRule>
    <cfRule type="beginsWith" dxfId="1" priority="101" stopIfTrue="1" operator="equal" text="FAIL">
      <formula>LEFT(N33,LEN("FAIL"))="FAIL"</formula>
    </cfRule>
    <cfRule type="beginsWith" dxfId="0" priority="102" stopIfTrue="1" operator="equal" text="PASS">
      <formula>LEFT(N33,LEN("PASS"))="PASS"</formula>
    </cfRule>
  </conditionalFormatting>
  <conditionalFormatting sqref="N35">
    <cfRule type="beginsWith" dxfId="2" priority="115" stopIfTrue="1" operator="equal" text="WARN">
      <formula>LEFT(N35,LEN("WARN"))="WARN"</formula>
    </cfRule>
    <cfRule type="beginsWith" dxfId="1" priority="116" stopIfTrue="1" operator="equal" text="FAIL">
      <formula>LEFT(N35,LEN("FAIL"))="FAIL"</formula>
    </cfRule>
    <cfRule type="beginsWith" dxfId="0" priority="117" stopIfTrue="1" operator="equal" text="PASS">
      <formula>LEFT(N35,LEN("PASS"))="PASS"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40">
    <cfRule type="beginsWith" dxfId="2" priority="88" stopIfTrue="1" operator="equal" text="WARN">
      <formula>LEFT(N40,LEN("WARN"))="WARN"</formula>
    </cfRule>
    <cfRule type="beginsWith" dxfId="1" priority="89" stopIfTrue="1" operator="equal" text="FAIL">
      <formula>LEFT(N40,LEN("FAIL"))="FAIL"</formula>
    </cfRule>
    <cfRule type="beginsWith" dxfId="0" priority="90" stopIfTrue="1" operator="equal" text="PASS">
      <formula>LEFT(N40,LEN("PASS"))="PASS"</formula>
    </cfRule>
  </conditionalFormatting>
  <conditionalFormatting sqref="N41">
    <cfRule type="beginsWith" dxfId="2" priority="91" stopIfTrue="1" operator="equal" text="WARN">
      <formula>LEFT(N41,LEN("WARN"))="WARN"</formula>
    </cfRule>
    <cfRule type="beginsWith" dxfId="1" priority="92" stopIfTrue="1" operator="equal" text="FAIL">
      <formula>LEFT(N41,LEN("FAIL"))="FAIL"</formula>
    </cfRule>
    <cfRule type="beginsWith" dxfId="0" priority="93" stopIfTrue="1" operator="equal" text="PASS">
      <formula>LEFT(N41,LEN("PASS"))="PASS"</formula>
    </cfRule>
  </conditionalFormatting>
  <conditionalFormatting sqref="N42">
    <cfRule type="beginsWith" dxfId="2" priority="82" stopIfTrue="1" operator="equal" text="WARN">
      <formula>LEFT(N42,LEN("WARN"))="WARN"</formula>
    </cfRule>
    <cfRule type="beginsWith" dxfId="1" priority="83" stopIfTrue="1" operator="equal" text="FAIL">
      <formula>LEFT(N42,LEN("FAIL"))="FAIL"</formula>
    </cfRule>
    <cfRule type="beginsWith" dxfId="0" priority="84" stopIfTrue="1" operator="equal" text="PASS">
      <formula>LEFT(N42,LEN("PASS"))="PASS"</formula>
    </cfRule>
  </conditionalFormatting>
  <conditionalFormatting sqref="N43">
    <cfRule type="beginsWith" dxfId="2" priority="85" stopIfTrue="1" operator="equal" text="WARN">
      <formula>LEFT(N43,LEN("WARN"))="WARN"</formula>
    </cfRule>
    <cfRule type="beginsWith" dxfId="1" priority="86" stopIfTrue="1" operator="equal" text="FAIL">
      <formula>LEFT(N43,LEN("FAIL"))="FAIL"</formula>
    </cfRule>
    <cfRule type="beginsWith" dxfId="0" priority="87" stopIfTrue="1" operator="equal" text="PASS">
      <formula>LEFT(N43,LEN("PASS"))="PASS"</formula>
    </cfRule>
  </conditionalFormatting>
  <conditionalFormatting sqref="N5:N12">
    <cfRule type="beginsWith" dxfId="2" priority="61" stopIfTrue="1" operator="equal" text="WARN">
      <formula>LEFT(N5,LEN("WARN"))="WARN"</formula>
    </cfRule>
    <cfRule type="beginsWith" dxfId="1" priority="62" stopIfTrue="1" operator="equal" text="FAIL">
      <formula>LEFT(N5,LEN("FAIL"))="FAIL"</formula>
    </cfRule>
    <cfRule type="beginsWith" dxfId="0" priority="63" stopIfTrue="1" operator="equal" text="PASS">
      <formula>LEFT(N5,LEN("PASS"))="PASS"</formula>
    </cfRule>
  </conditionalFormatting>
  <conditionalFormatting sqref="N14:N16">
    <cfRule type="beginsWith" dxfId="2" priority="49" stopIfTrue="1" operator="equal" text="WARN">
      <formula>LEFT(N14,LEN("WARN"))="WARN"</formula>
    </cfRule>
    <cfRule type="beginsWith" dxfId="1" priority="50" stopIfTrue="1" operator="equal" text="FAIL">
      <formula>LEFT(N14,LEN("FAIL"))="FAIL"</formula>
    </cfRule>
    <cfRule type="beginsWith" dxfId="0" priority="51" stopIfTrue="1" operator="equal" text="PASS">
      <formula>LEFT(N14,LEN("PASS"))="PASS"</formula>
    </cfRule>
  </conditionalFormatting>
  <conditionalFormatting sqref="N37:N39">
    <cfRule type="beginsWith" dxfId="2" priority="94" stopIfTrue="1" operator="equal" text="WARN">
      <formula>LEFT(N37,LEN("WARN"))="WARN"</formula>
    </cfRule>
    <cfRule type="beginsWith" dxfId="1" priority="95" stopIfTrue="1" operator="equal" text="FAIL">
      <formula>LEFT(N37,LEN("FAIL"))="FAIL"</formula>
    </cfRule>
    <cfRule type="beginsWith" dxfId="0" priority="96" stopIfTrue="1" operator="equal" text="PASS">
      <formula>LEFT(N37,LEN("PASS"))="PASS"</formula>
    </cfRule>
  </conditionalFormatting>
  <conditionalFormatting sqref="N86:N185">
    <cfRule type="beginsWith" dxfId="2" priority="232" stopIfTrue="1" operator="equal" text="WARN">
      <formula>LEFT(N86,LEN("WARN"))="WARN"</formula>
    </cfRule>
    <cfRule type="beginsWith" dxfId="1" priority="233" stopIfTrue="1" operator="equal" text="FAIL">
      <formula>LEFT(N86,LEN("FAIL"))="FAIL"</formula>
    </cfRule>
    <cfRule type="beginsWith" dxfId="0" priority="234" stopIfTrue="1" operator="equal" text="PASS">
      <formula>LEFT(N86,LEN("PASS"))="PASS"</formula>
    </cfRule>
  </conditionalFormatting>
  <conditionalFormatting sqref="N1 N3:N4 N44:N85">
    <cfRule type="beginsWith" dxfId="2" priority="235" stopIfTrue="1" operator="equal" text="WARN">
      <formula>LEFT(N1,LEN("WARN"))="WARN"</formula>
    </cfRule>
    <cfRule type="beginsWith" dxfId="1" priority="236" stopIfTrue="1" operator="equal" text="FAIL">
      <formula>LEFT(N1,LEN("FAIL"))="FAIL"</formula>
    </cfRule>
    <cfRule type="beginsWith" dxfId="0" priority="237" stopIfTrue="1" operator="equal" text="PASS">
      <formula>LEFT(N1,LEN("PASS"))="PASS"</formula>
    </cfRule>
  </conditionalFormatting>
  <conditionalFormatting sqref="N22:N24">
    <cfRule type="beginsWith" dxfId="2" priority="58" stopIfTrue="1" operator="equal" text="WARN">
      <formula>LEFT(N22,LEN("WARN"))="WARN"</formula>
    </cfRule>
    <cfRule type="beginsWith" dxfId="1" priority="59" stopIfTrue="1" operator="equal" text="FAIL">
      <formula>LEFT(N22,LEN("FAIL"))="FAIL"</formula>
    </cfRule>
    <cfRule type="beginsWith" dxfId="0" priority="60" stopIfTrue="1" operator="equal" text="PASS">
      <formula>LEFT(N22,LEN("PASS"))="PASS"</formula>
    </cfRule>
  </conditionalFormatting>
  <conditionalFormatting sqref="N31 N34">
    <cfRule type="beginsWith" dxfId="2" priority="121" stopIfTrue="1" operator="equal" text="WARN">
      <formula>LEFT(N31,LEN("WARN"))="WARN"</formula>
    </cfRule>
    <cfRule type="beginsWith" dxfId="1" priority="122" stopIfTrue="1" operator="equal" text="FAIL">
      <formula>LEFT(N31,LEN("FAIL"))="FAIL"</formula>
    </cfRule>
    <cfRule type="beginsWith" dxfId="0" priority="123" stopIfTrue="1" operator="equal" text="PASS">
      <formula>LEFT(N31,LEN("PASS"))="PASS"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50 C51 C52 C53 C54 C55 C56 C57 C6:C8 C58:C18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50 D51 D52 D53 D54 D55 D56 D57 D6:D8 D58:D185">
      <formula1>INDIRECT(C5)</formula1>
    </dataValidation>
  </dataValidations>
  <hyperlinks>
    <hyperlink ref="F11" r:id="rId1" display="${api.baseUrl}customer" tooltip="https://api.gnukhata.org/login?type=user"/>
  </hyperlinks>
  <pageMargins left="0.75" right="0.75" top="1" bottom="1" header="0.5" footer="0.5"/>
  <headerFooter/>
  <drawing r:id="rId2"/>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5"/>
  <sheetViews>
    <sheetView tabSelected="false" zoomScale="100" zoomScaleNormal="75" topLeftCell="A19" workbookViewId="0">
      <selection activeCell="E25" sqref="E25"/>
    </sheetView>
  </sheetViews>
  <sheetFormatPr defaultColWidth="10.8333333333333" defaultRowHeight="14.4"/>
  <cols>
    <col min="1" max="1" customWidth="true" style="5" width="78.9921875" collapsed="true" bestFit="true"/>
    <col min="2" max="2" customWidth="true" style="6" width="132.19140625" collapsed="true" bestFit="true"/>
    <col min="3" max="3" customWidth="true" style="7" width="9.55859375" collapsed="true" bestFit="true"/>
    <col min="4" max="4" customWidth="true" style="8" width="31.16796875" collapsed="true" bestFit="true"/>
    <col min="5" max="5" customWidth="true" style="8" width="74.875" collapsed="true"/>
    <col min="6" max="6" customWidth="true" style="8" width="128.625" collapsed="true"/>
    <col min="7" max="7" customWidth="true" style="8" width="16.125" collapsed="true"/>
    <col min="8" max="8" customWidth="true" style="8" width="9.25" collapsed="true"/>
    <col min="9" max="9" customWidth="true" style="8" width="9.5" collapsed="true"/>
    <col min="10" max="10" customWidth="true" style="9" width="29.15234375" collapsed="true" bestFit="true"/>
    <col min="11" max="11" customWidth="true" style="10" width="1.66666666666667" collapsed="true"/>
    <col min="12" max="12" customWidth="true" style="11" width="12.0" collapsed="true"/>
    <col min="13" max="13" customWidth="true" style="12" width="11.40234375" collapsed="true" bestFit="true"/>
    <col min="14" max="14" customWidth="true" style="11" width="11.06640625" collapsed="true" bestFit="true"/>
    <col min="15" max="15" customWidth="true" style="10" width="49.8333333333333" collapsed="true"/>
    <col min="16" max="16384" style="1" width="10.8333333333333" collapsed="true"/>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46.7" spans="1:15" customHeight="true">
      <c r="A2" s="16" t="s">
        <v>797</v>
      </c>
      <c r="B2" s="17"/>
      <c r="C2" s="17"/>
      <c r="D2" s="17"/>
      <c r="E2" s="18"/>
      <c r="F2" s="19"/>
      <c r="G2" s="18"/>
      <c r="H2" s="18"/>
      <c r="I2" s="19"/>
      <c r="J2" s="38"/>
      <c r="K2" s="23"/>
      <c r="L2" s="40" t="s">
        <v>1036</v>
      </c>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83" t="s">
        <v>760</v>
      </c>
      <c r="B5" s="84" t="s">
        <v>761</v>
      </c>
      <c r="C5" s="88" t="s">
        <v>35</v>
      </c>
      <c r="D5" s="90" t="s">
        <v>263</v>
      </c>
      <c r="E5" s="320" t="s">
        <v>757</v>
      </c>
      <c r="F5" s="321" t="s">
        <v>963</v>
      </c>
      <c r="G5" s="28"/>
      <c r="H5" s="28"/>
      <c r="I5" s="28"/>
      <c r="J5" s="29"/>
      <c r="K5" s="23"/>
      <c r="L5" s="24"/>
      <c r="M5" s="95" t="n">
        <v>615.0</v>
      </c>
      <c r="N5" s="97" t="s">
        <v>960</v>
      </c>
      <c r="O5" s="23"/>
    </row>
    <row r="6" s="50" customFormat="1" ht="40" customHeight="1" spans="1:15">
      <c r="A6" s="83" t="s">
        <v>798</v>
      </c>
      <c r="B6" s="84" t="s">
        <v>799</v>
      </c>
      <c r="C6" s="88" t="s">
        <v>5</v>
      </c>
      <c r="D6" s="90" t="s">
        <v>471</v>
      </c>
      <c r="E6" s="322" t="s">
        <v>764</v>
      </c>
      <c r="F6" s="323" t="s">
        <v>765</v>
      </c>
      <c r="G6" s="28"/>
      <c r="H6" s="28"/>
      <c r="I6" s="28"/>
      <c r="J6" s="29"/>
      <c r="K6" s="23"/>
      <c r="L6" s="24"/>
      <c r="M6" s="95" t="n">
        <v>610.0</v>
      </c>
      <c r="N6" s="97" t="s">
        <v>960</v>
      </c>
      <c r="O6" s="23"/>
    </row>
    <row r="7" s="50" customFormat="1" ht="23" customHeight="1" spans="1:15">
      <c r="A7" s="20"/>
      <c r="B7" s="86" t="s">
        <v>987</v>
      </c>
      <c r="C7" s="88" t="s">
        <v>5</v>
      </c>
      <c r="D7" s="90" t="s">
        <v>465</v>
      </c>
      <c r="E7" s="324" t="s">
        <v>766</v>
      </c>
      <c r="F7" s="325" t="s">
        <v>767</v>
      </c>
      <c r="G7" s="28"/>
      <c r="H7" s="28"/>
      <c r="I7" s="28"/>
      <c r="J7" s="29"/>
      <c r="K7" s="23"/>
      <c r="L7" s="24"/>
      <c r="M7" s="95" t="n">
        <v>28583.0</v>
      </c>
      <c r="N7" s="97" t="s">
        <v>960</v>
      </c>
      <c r="O7" s="23"/>
    </row>
    <row r="8" s="50" customFormat="1" ht="23" customHeight="1" spans="1:15">
      <c r="A8" s="20"/>
      <c r="B8" s="86" t="s">
        <v>1026</v>
      </c>
      <c r="C8" s="88" t="s">
        <v>5</v>
      </c>
      <c r="D8" s="90" t="s">
        <v>49</v>
      </c>
      <c r="E8" s="91" t="s">
        <v>768</v>
      </c>
      <c r="F8" s="91" t="s">
        <v>801</v>
      </c>
      <c r="G8" s="28"/>
      <c r="H8" s="28"/>
      <c r="I8" s="28"/>
      <c r="J8" s="29"/>
      <c r="K8" s="23"/>
      <c r="L8" s="24"/>
      <c r="M8" s="22"/>
      <c r="N8" s="24"/>
      <c r="O8" s="23"/>
    </row>
    <row r="9" s="50" customFormat="1" ht="23" customHeight="1" spans="1:15">
      <c r="A9" s="20"/>
      <c r="B9" s="86" t="s">
        <v>1027</v>
      </c>
      <c r="C9" s="88" t="s">
        <v>5</v>
      </c>
      <c r="D9" s="90" t="s">
        <v>471</v>
      </c>
      <c r="E9" s="91" t="s">
        <v>803</v>
      </c>
      <c r="F9" s="91" t="s">
        <v>804</v>
      </c>
      <c r="G9" s="28"/>
      <c r="H9" s="28"/>
      <c r="I9" s="28"/>
      <c r="J9" s="29"/>
      <c r="K9" s="23"/>
      <c r="L9" s="24"/>
      <c r="M9" s="22"/>
      <c r="N9" s="24"/>
      <c r="O9" s="23"/>
    </row>
    <row r="10" customFormat="1" ht="23.0" spans="1:15" customHeight="true">
      <c r="A10" s="20"/>
      <c r="B10" s="86" t="s">
        <v>1028</v>
      </c>
      <c r="C10" s="88" t="s">
        <v>5</v>
      </c>
      <c r="D10" s="90" t="s">
        <v>471</v>
      </c>
      <c r="E10" s="91" t="s">
        <v>777</v>
      </c>
      <c r="F10" s="91" t="s">
        <v>806</v>
      </c>
      <c r="G10" s="28"/>
      <c r="H10" s="28"/>
      <c r="I10" s="28"/>
      <c r="J10" s="29"/>
      <c r="K10" s="23"/>
      <c r="L10" s="24"/>
      <c r="M10" s="22"/>
      <c r="N10" s="24"/>
      <c r="O10" s="23"/>
    </row>
    <row r="11" s="1" customFormat="1" ht="23" customHeight="1" spans="1:15">
      <c r="A11" s="20"/>
      <c r="B11" s="86" t="s">
        <v>1029</v>
      </c>
      <c r="C11" s="88" t="s">
        <v>35</v>
      </c>
      <c r="D11" s="90" t="s">
        <v>197</v>
      </c>
      <c r="E11" s="91" t="s">
        <v>783</v>
      </c>
      <c r="F11" s="28"/>
      <c r="G11" s="91" t="s">
        <v>785</v>
      </c>
      <c r="H11" s="28"/>
      <c r="I11" s="28"/>
      <c r="J11" s="29"/>
      <c r="K11" s="23"/>
      <c r="L11" t="s" s="368">
        <f>HYPERLINK(IF(ISERROR(FIND("dos",INFO("system"))),"file:C:\Users\AL3063/projects/GKCore/gkcore/tests/output/20230901_083241/GNUKhata-plan.Test_Plan.005,CustomerandSupplier.20230901_083834.001.xlsx_GET_A11_002_1.ws-detail.log","C:\projects\GKCore\gkcore\tests\output\20230901_083241\GNUKhata-plan.Test_Plan.005,CustomerandSupplier.20230901_083834.001.xlsx_GET_A11_002_1.ws-detail.log"),"log")</f>
      </c>
      <c r="M11" s="22"/>
      <c r="N11" s="24"/>
      <c r="O11" s="23"/>
    </row>
    <row r="12" s="3" customFormat="1" ht="39" customHeight="1" spans="1:15">
      <c r="A12" s="20"/>
      <c r="B12" s="86" t="s">
        <v>994</v>
      </c>
      <c r="C12" s="88" t="s">
        <v>5</v>
      </c>
      <c r="D12" s="90" t="s">
        <v>536</v>
      </c>
      <c r="E12" s="89" t="s">
        <v>787</v>
      </c>
      <c r="F12" s="29"/>
      <c r="G12" s="28"/>
      <c r="H12" s="35"/>
      <c r="I12" s="35"/>
      <c r="J12" s="45"/>
      <c r="K12" s="46"/>
      <c r="L12" s="47"/>
      <c r="M12" s="48"/>
      <c r="N12" s="47"/>
      <c r="O12" s="46"/>
    </row>
    <row r="13" s="3" customFormat="1" ht="26" customHeight="1" spans="1:15">
      <c r="A13" s="20"/>
      <c r="B13" s="86" t="s">
        <v>1030</v>
      </c>
      <c r="C13" s="88" t="s">
        <v>5</v>
      </c>
      <c r="D13" s="90" t="s">
        <v>471</v>
      </c>
      <c r="E13" s="91" t="s">
        <v>789</v>
      </c>
      <c r="F13" s="91" t="s">
        <v>790</v>
      </c>
      <c r="G13" s="28"/>
      <c r="H13" s="35"/>
      <c r="I13" s="35"/>
      <c r="J13" s="45"/>
      <c r="K13" s="46"/>
      <c r="L13" s="47"/>
      <c r="M13" s="48"/>
      <c r="N13" s="47"/>
      <c r="O13" s="46"/>
    </row>
    <row r="14" s="3" customFormat="1" ht="34" customHeight="1" spans="1:15">
      <c r="A14" s="20"/>
      <c r="B14" s="86" t="s">
        <v>1031</v>
      </c>
      <c r="C14" s="88" t="s">
        <v>5</v>
      </c>
      <c r="D14" s="90" t="s">
        <v>471</v>
      </c>
      <c r="E14" s="91" t="s">
        <v>810</v>
      </c>
      <c r="F14" s="91" t="s">
        <v>811</v>
      </c>
      <c r="G14" s="28"/>
      <c r="H14" s="35"/>
      <c r="I14" s="35"/>
      <c r="J14" s="45"/>
      <c r="K14" s="46"/>
      <c r="L14" s="47"/>
      <c r="M14" s="48"/>
      <c r="N14" s="47"/>
      <c r="O14" s="46"/>
    </row>
    <row r="15" s="3" customFormat="1" ht="33" customHeight="1" spans="1:15">
      <c r="A15" s="20"/>
      <c r="B15" s="86" t="s">
        <v>1032</v>
      </c>
      <c r="C15" s="88" t="s">
        <v>5</v>
      </c>
      <c r="D15" s="90" t="s">
        <v>471</v>
      </c>
      <c r="E15" s="91" t="s">
        <v>813</v>
      </c>
      <c r="F15" s="91" t="s">
        <v>814</v>
      </c>
      <c r="G15" s="28"/>
      <c r="H15" s="35"/>
      <c r="I15" s="35"/>
      <c r="J15" s="45"/>
      <c r="K15" s="46"/>
      <c r="L15" s="47"/>
      <c r="M15" s="48"/>
      <c r="N15" s="47"/>
      <c r="O15" s="46"/>
    </row>
    <row r="16" s="3" customFormat="1" ht="130.4" customHeight="true" spans="1:15">
      <c r="A16" s="20"/>
      <c r="B16" s="86" t="s">
        <v>996</v>
      </c>
      <c r="C16" s="88" t="s">
        <v>5</v>
      </c>
      <c r="D16" s="90" t="s">
        <v>501</v>
      </c>
      <c r="E16" s="91" t="s">
        <v>986</v>
      </c>
      <c r="F16" s="91" t="s">
        <v>956</v>
      </c>
      <c r="G16" s="28" t="s">
        <v>956</v>
      </c>
      <c r="H16" s="35"/>
      <c r="I16" s="35"/>
      <c r="J16" s="45"/>
      <c r="K16" s="46"/>
      <c r="L16" s="47"/>
      <c r="M16" s="48"/>
      <c r="N16" s="47"/>
      <c r="O16" s="46"/>
    </row>
    <row r="17" ht="32.6" customHeight="true">
      <c r="A17" s="371" t="s">
        <v>956</v>
      </c>
      <c r="B17" s="86" t="s">
        <v>997</v>
      </c>
      <c r="C17" s="373" t="s">
        <v>5</v>
      </c>
      <c r="D17" s="374" t="s">
        <v>49</v>
      </c>
      <c r="E17" s="375" t="s">
        <v>976</v>
      </c>
      <c r="F17" s="376" t="s">
        <v>977</v>
      </c>
      <c r="G17" s="377"/>
      <c r="H17" s="378"/>
      <c r="I17" s="379"/>
      <c r="J17" s="380"/>
      <c r="K17" s="381"/>
      <c r="L17" s="382"/>
      <c r="M17" s="383"/>
      <c r="N17" s="384"/>
    </row>
    <row r="18" ht="23.0" customHeight="true">
      <c r="A18" s="385" t="s">
        <v>956</v>
      </c>
      <c r="B18" s="86" t="s">
        <v>998</v>
      </c>
      <c r="C18" s="387" t="s">
        <v>20</v>
      </c>
      <c r="D18" s="388" t="s">
        <v>210</v>
      </c>
      <c r="E18" s="389" t="s">
        <v>978</v>
      </c>
      <c r="F18" s="390" t="s">
        <v>979</v>
      </c>
      <c r="G18" s="391"/>
      <c r="H18" s="392"/>
      <c r="I18" s="393"/>
      <c r="J18" s="394"/>
      <c r="K18" s="395"/>
      <c r="L18" s="396"/>
      <c r="M18" s="397"/>
      <c r="N18" s="398"/>
    </row>
    <row r="19" ht="23.0" customHeight="true">
      <c r="A19" s="399" t="s">
        <v>956</v>
      </c>
      <c r="B19" s="86" t="s">
        <v>998</v>
      </c>
      <c r="C19" s="401" t="s">
        <v>5</v>
      </c>
      <c r="D19" s="402" t="s">
        <v>49</v>
      </c>
      <c r="E19" s="403" t="s">
        <v>980</v>
      </c>
      <c r="F19" s="404" t="s">
        <v>981</v>
      </c>
      <c r="G19" s="405"/>
      <c r="H19" s="406"/>
      <c r="I19" s="407"/>
      <c r="J19" s="408"/>
      <c r="K19" s="409"/>
      <c r="L19" s="410"/>
      <c r="M19" s="411"/>
      <c r="N19" s="412"/>
    </row>
    <row r="20" ht="23.0" customHeight="true">
      <c r="A20" s="413" t="s">
        <v>956</v>
      </c>
      <c r="B20" s="86" t="s">
        <v>998</v>
      </c>
      <c r="C20" s="415" t="s">
        <v>15</v>
      </c>
      <c r="D20" s="416" t="s">
        <v>88</v>
      </c>
      <c r="E20" s="417" t="s">
        <v>982</v>
      </c>
      <c r="F20" s="418" t="s">
        <v>983</v>
      </c>
      <c r="G20" s="419"/>
      <c r="H20" s="420"/>
      <c r="I20" s="421"/>
      <c r="J20" s="422" t="s">
        <v>984</v>
      </c>
      <c r="K20" s="423"/>
      <c r="L20" s="424"/>
      <c r="M20" s="425"/>
      <c r="N20" s="426"/>
    </row>
    <row r="21" ht="23.0" customHeight="true">
      <c r="A21" s="427" t="s">
        <v>956</v>
      </c>
      <c r="B21" s="86" t="s">
        <v>998</v>
      </c>
      <c r="C21" s="429" t="s">
        <v>5</v>
      </c>
      <c r="D21" s="430" t="s">
        <v>397</v>
      </c>
      <c r="E21" s="431" t="s">
        <v>985</v>
      </c>
      <c r="F21" s="432"/>
      <c r="G21" s="433"/>
      <c r="H21" s="434"/>
      <c r="I21" s="435"/>
      <c r="J21" s="436"/>
      <c r="K21" s="437"/>
      <c r="L21" s="438"/>
      <c r="M21" s="439"/>
      <c r="N21" s="440"/>
    </row>
    <row r="22" s="3" customFormat="1" spans="1:15" ht="23.0" customHeight="true">
      <c r="A22" s="20"/>
      <c r="B22" s="86" t="s">
        <v>1033</v>
      </c>
      <c r="C22" s="88" t="s">
        <v>5</v>
      </c>
      <c r="D22" s="90" t="s">
        <v>49</v>
      </c>
      <c r="E22" s="91" t="s">
        <v>765</v>
      </c>
      <c r="F22" s="91" t="s">
        <v>795</v>
      </c>
      <c r="G22" s="28"/>
      <c r="H22" s="35"/>
      <c r="I22" s="35"/>
      <c r="J22" s="45"/>
      <c r="K22" s="46"/>
      <c r="L22" s="47"/>
      <c r="M22" s="48"/>
      <c r="N22" s="47"/>
      <c r="O22" s="46"/>
    </row>
    <row r="23" s="3" customFormat="1" spans="1:15" ht="23.0" customHeight="true">
      <c r="A23" s="20"/>
      <c r="B23" s="86" t="s">
        <v>1034</v>
      </c>
      <c r="C23" s="88" t="s">
        <v>20</v>
      </c>
      <c r="D23" s="90" t="s">
        <v>302</v>
      </c>
      <c r="E23" s="91" t="s">
        <v>764</v>
      </c>
      <c r="F23" s="91" t="s">
        <v>796</v>
      </c>
      <c r="G23" s="28"/>
      <c r="H23" s="35"/>
      <c r="I23" s="35"/>
      <c r="J23" s="45"/>
      <c r="K23" s="46"/>
      <c r="L23" s="47"/>
      <c r="M23" s="48"/>
      <c r="N23" s="47"/>
      <c r="O23" s="46"/>
    </row>
    <row r="24" s="3" customFormat="1" spans="1:15" ht="23.0" customHeight="true">
      <c r="A24" s="83" t="s">
        <v>818</v>
      </c>
      <c r="B24" s="84" t="s">
        <v>819</v>
      </c>
      <c r="C24" s="88" t="s">
        <v>5</v>
      </c>
      <c r="D24" s="90" t="s">
        <v>471</v>
      </c>
      <c r="E24" s="326" t="s">
        <v>777</v>
      </c>
      <c r="F24" s="327" t="str">
        <f>HYPERLINK("https://api-dev.gnukhata.org/accounts", "https://api-dev.gnukhata.org/accounts")</f>
        <v>https://api-dev.gnukhata.org/accounts</v>
      </c>
      <c r="G24" s="28"/>
      <c r="H24" s="35"/>
      <c r="I24" s="35"/>
      <c r="J24" s="45"/>
      <c r="K24" s="46"/>
      <c r="L24" s="47"/>
      <c r="M24" s="95" t="n">
        <v>600.0</v>
      </c>
      <c r="N24" s="97" t="s">
        <v>960</v>
      </c>
      <c r="O24" s="46"/>
    </row>
    <row r="25" s="1" customFormat="1" spans="1:15" ht="23.0" customHeight="true">
      <c r="A25" s="20"/>
      <c r="B25" s="84" t="s">
        <v>821</v>
      </c>
      <c r="C25" s="88" t="s">
        <v>35</v>
      </c>
      <c r="D25" s="90" t="s">
        <v>197</v>
      </c>
      <c r="E25" s="328" t="str">
        <f>HYPERLINK("https://api-dev.gnukhata.org/accounts", "https://api-dev.gnukhata.org/accounts")</f>
        <v>https://api-dev.gnukhata.org/accounts</v>
      </c>
      <c r="F25" s="28"/>
      <c r="G25" s="329" t="s">
        <v>785</v>
      </c>
      <c r="H25" s="28"/>
      <c r="I25" s="28"/>
      <c r="J25" s="29"/>
      <c r="K25" s="23"/>
      <c r="L25" t="s" s="442">
        <f>HYPERLINK(IF(ISERROR(FIND("dos",INFO("system"))),"file:C:\Users\AL3063/projects/GKCore/gkcore/tests/output/20230901_083241/GNUKhata-plan.Test_Plan.005,CustomerandSupplier.20230901_083834.001.xlsx_GET_A20.ws-detail.log","C:\projects\GKCore\gkcore\tests\output\20230901_083241\GNUKhata-plan.Test_Plan.005,CustomerandSupplier.20230901_083834.001.xlsx_GET_A20.ws-detail.log"),"log")</f>
      </c>
      <c r="M25" s="95" t="n">
        <v>3150.0</v>
      </c>
      <c r="N25" s="97" t="s">
        <v>960</v>
      </c>
      <c r="O25" s="23"/>
    </row>
    <row r="26" customFormat="1" spans="1:15" ht="97.75" customHeight="true">
      <c r="A26" s="20"/>
      <c r="B26" s="84" t="s">
        <v>786</v>
      </c>
      <c r="C26" s="88" t="s">
        <v>5</v>
      </c>
      <c r="D26" s="90" t="s">
        <v>536</v>
      </c>
      <c r="E26" s="89" t="s">
        <v>1002</v>
      </c>
      <c r="F26" s="27"/>
      <c r="G26" s="28"/>
      <c r="H26" s="28"/>
      <c r="I26" s="28"/>
      <c r="J26" s="29"/>
      <c r="K26" s="23"/>
      <c r="L26" s="24"/>
      <c r="M26" s="95" t="n">
        <v>608.0</v>
      </c>
      <c r="N26" s="97" t="s">
        <v>960</v>
      </c>
      <c r="O26" s="23"/>
    </row>
    <row r="27" s="1" customFormat="1" spans="1:15" ht="23.0" customHeight="true">
      <c r="A27" s="20"/>
      <c r="B27" s="84" t="s">
        <v>822</v>
      </c>
      <c r="C27" s="88" t="s">
        <v>5</v>
      </c>
      <c r="D27" s="90" t="s">
        <v>471</v>
      </c>
      <c r="E27" s="330" t="s">
        <v>789</v>
      </c>
      <c r="F27" s="331" t="s">
        <v>765</v>
      </c>
      <c r="G27" s="27"/>
      <c r="H27" s="28"/>
      <c r="I27" s="28"/>
      <c r="J27" s="29"/>
      <c r="K27" s="23"/>
      <c r="L27" s="24"/>
      <c r="M27" s="95" t="n">
        <v>621.0</v>
      </c>
      <c r="N27" s="97" t="s">
        <v>960</v>
      </c>
      <c r="O27" s="23"/>
    </row>
    <row r="28" s="1" customFormat="1" spans="1:15" ht="23.0" customHeight="true">
      <c r="A28" s="20"/>
      <c r="B28" s="84" t="s">
        <v>823</v>
      </c>
      <c r="C28" s="88" t="s">
        <v>5</v>
      </c>
      <c r="D28" s="90" t="s">
        <v>471</v>
      </c>
      <c r="E28" s="332" t="s">
        <v>824</v>
      </c>
      <c r="F28" s="333" t="s">
        <v>1003</v>
      </c>
      <c r="G28" s="27"/>
      <c r="H28" s="28"/>
      <c r="I28" s="28"/>
      <c r="J28" s="29"/>
      <c r="K28" s="23"/>
      <c r="L28" s="24"/>
      <c r="M28" s="95" t="n">
        <v>635.0</v>
      </c>
      <c r="N28" s="97" t="s">
        <v>960</v>
      </c>
      <c r="O28" s="23"/>
    </row>
    <row r="29" s="1" customFormat="1" spans="1:15" ht="23.0" customHeight="true">
      <c r="A29" s="20"/>
      <c r="B29" s="84" t="s">
        <v>816</v>
      </c>
      <c r="C29" s="88" t="s">
        <v>5</v>
      </c>
      <c r="D29" s="90" t="s">
        <v>49</v>
      </c>
      <c r="E29" s="334" t="s">
        <v>765</v>
      </c>
      <c r="F29" s="335" t="s">
        <v>765</v>
      </c>
      <c r="G29" s="27"/>
      <c r="H29" s="28"/>
      <c r="I29" s="28"/>
      <c r="J29" s="29"/>
      <c r="K29" s="23"/>
      <c r="L29" s="24"/>
      <c r="M29" s="95" t="n">
        <v>609.0</v>
      </c>
      <c r="N29" s="97" t="s">
        <v>960</v>
      </c>
      <c r="O29" s="23"/>
    </row>
    <row r="30" s="1" customFormat="1" spans="1:15" ht="23.0" customHeight="true">
      <c r="A30" s="83" t="s">
        <v>826</v>
      </c>
      <c r="B30" s="84" t="s">
        <v>827</v>
      </c>
      <c r="C30" s="88" t="s">
        <v>5</v>
      </c>
      <c r="D30" s="90" t="s">
        <v>471</v>
      </c>
      <c r="E30" s="336" t="s">
        <v>777</v>
      </c>
      <c r="F30" s="337" t="str">
        <f>HYPERLINK("https://api-dev.gnukhata.org/customer/search/account/8208", "https://api-dev.gnukhata.org/customer/search/account/8208")</f>
        <v>https://api-dev.gnukhata.org/customer/search/account/8208</v>
      </c>
      <c r="G30" s="28"/>
      <c r="H30" s="28"/>
      <c r="I30" s="28"/>
      <c r="J30" s="29"/>
      <c r="K30" s="23"/>
      <c r="L30" s="24"/>
      <c r="M30" s="95" t="n">
        <v>610.0</v>
      </c>
      <c r="N30" s="97" t="s">
        <v>960</v>
      </c>
      <c r="O30" s="23"/>
    </row>
    <row r="31" s="1" customFormat="1" spans="1:15" ht="23.0" customHeight="true">
      <c r="A31" s="20"/>
      <c r="B31" s="84" t="s">
        <v>829</v>
      </c>
      <c r="C31" s="88" t="s">
        <v>35</v>
      </c>
      <c r="D31" s="90" t="s">
        <v>197</v>
      </c>
      <c r="E31" s="338" t="str">
        <f>HYPERLINK("https://api-dev.gnukhata.org/customer/search/account/8208", "https://api-dev.gnukhata.org/customer/search/account/8208")</f>
        <v>https://api-dev.gnukhata.org/customer/search/account/8208</v>
      </c>
      <c r="F31" s="28"/>
      <c r="G31" s="339" t="s">
        <v>785</v>
      </c>
      <c r="H31" s="28"/>
      <c r="I31" s="28"/>
      <c r="J31" s="29"/>
      <c r="K31" s="23"/>
      <c r="L31" t="s" s="445">
        <f>HYPERLINK(IF(ISERROR(FIND("dos",INFO("system"))),"file:C:\Users\AL3063/projects/GKCore/gkcore/tests/output/20230901_083241/GNUKhata-plan.Test_Plan.005,CustomerandSupplier.20230901_083834.001.xlsx_GET_A26.ws-detail.log","C:\projects\GKCore\gkcore\tests\output\20230901_083241\GNUKhata-plan.Test_Plan.005,CustomerandSupplier.20230901_083834.001.xlsx_GET_A26.ws-detail.log"),"log")</f>
      </c>
      <c r="M31" s="95" t="n">
        <v>1397.0</v>
      </c>
      <c r="N31" s="97" t="s">
        <v>960</v>
      </c>
      <c r="O31" s="23"/>
    </row>
    <row r="32" s="1" customFormat="1" spans="1:15" ht="97.75" customHeight="true">
      <c r="A32" s="20"/>
      <c r="B32" s="84" t="s">
        <v>786</v>
      </c>
      <c r="C32" s="88" t="s">
        <v>5</v>
      </c>
      <c r="D32" s="90" t="s">
        <v>536</v>
      </c>
      <c r="E32" s="89" t="s">
        <v>1005</v>
      </c>
      <c r="F32" s="34"/>
      <c r="G32" s="28"/>
      <c r="H32" s="28"/>
      <c r="I32" s="28"/>
      <c r="J32" s="29"/>
      <c r="K32" s="23"/>
      <c r="L32" s="24"/>
      <c r="M32" s="95" t="n">
        <v>614.0</v>
      </c>
      <c r="N32" s="97" t="s">
        <v>960</v>
      </c>
      <c r="O32" s="23"/>
    </row>
    <row r="33" s="1" customFormat="1" spans="1:15" ht="23.0" customHeight="true">
      <c r="A33" s="20"/>
      <c r="B33" s="84" t="s">
        <v>808</v>
      </c>
      <c r="C33" s="88" t="s">
        <v>5</v>
      </c>
      <c r="D33" s="90" t="s">
        <v>471</v>
      </c>
      <c r="E33" s="340" t="s">
        <v>789</v>
      </c>
      <c r="F33" s="341" t="s">
        <v>1006</v>
      </c>
      <c r="G33" s="28"/>
      <c r="H33" s="28"/>
      <c r="I33" s="28"/>
      <c r="J33" s="29"/>
      <c r="K33" s="23"/>
      <c r="L33" s="24"/>
      <c r="M33" s="95" t="n">
        <v>604.0</v>
      </c>
      <c r="N33" s="97" t="s">
        <v>960</v>
      </c>
      <c r="O33" s="23"/>
    </row>
    <row r="34" s="1" customFormat="1" spans="1:15" ht="130.4" customHeight="true">
      <c r="A34" s="20"/>
      <c r="B34" s="85" t="s">
        <v>1035</v>
      </c>
      <c r="C34" s="88" t="s">
        <v>5</v>
      </c>
      <c r="D34" s="90" t="s">
        <v>501</v>
      </c>
      <c r="E34" s="342"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34" s="343" t="s">
        <v>956</v>
      </c>
      <c r="G34" s="28" t="s">
        <v>956</v>
      </c>
      <c r="H34" s="28"/>
      <c r="I34" s="28"/>
      <c r="J34" s="29"/>
      <c r="K34" s="23"/>
      <c r="L34" s="24"/>
      <c r="M34" s="95" t="n">
        <v>6925.0</v>
      </c>
      <c r="N34" s="97" t="s">
        <v>960</v>
      </c>
      <c r="O34" s="23"/>
    </row>
    <row r="35" ht="32.6" customHeight="true">
      <c r="A35" s="447" t="s">
        <v>956</v>
      </c>
      <c r="B35" s="85" t="s">
        <v>975</v>
      </c>
      <c r="C35" s="449" t="s">
        <v>5</v>
      </c>
      <c r="D35" s="450" t="s">
        <v>49</v>
      </c>
      <c r="E35" s="451" t="s">
        <v>968</v>
      </c>
      <c r="F35" s="452" t="s">
        <v>968</v>
      </c>
      <c r="G35" s="453"/>
      <c r="H35" s="454"/>
      <c r="I35" s="455"/>
      <c r="J35" s="456"/>
      <c r="K35" s="457"/>
      <c r="L35" s="458"/>
      <c r="M35" s="459" t="n">
        <v>1218.0</v>
      </c>
      <c r="N35" s="460" t="s">
        <v>960</v>
      </c>
    </row>
    <row r="36" ht="23.0" customHeight="true">
      <c r="A36" s="461" t="s">
        <v>956</v>
      </c>
      <c r="B36" s="85" t="s">
        <v>956</v>
      </c>
      <c r="C36" s="463" t="s">
        <v>20</v>
      </c>
      <c r="D36" s="464" t="s">
        <v>210</v>
      </c>
      <c r="E36" s="465" t="s">
        <v>1017</v>
      </c>
      <c r="F36" s="466" t="s">
        <v>1018</v>
      </c>
      <c r="G36" s="467"/>
      <c r="H36" s="468"/>
      <c r="I36" s="469"/>
      <c r="J36" s="470"/>
      <c r="K36" s="471"/>
      <c r="L36" s="472"/>
      <c r="M36" s="473" t="n">
        <v>1218.0</v>
      </c>
      <c r="N36" s="474" t="s">
        <v>960</v>
      </c>
    </row>
    <row r="37" ht="23.0" customHeight="true">
      <c r="A37" s="475" t="s">
        <v>956</v>
      </c>
      <c r="B37" s="85" t="s">
        <v>956</v>
      </c>
      <c r="C37" s="477" t="s">
        <v>5</v>
      </c>
      <c r="D37" s="478" t="s">
        <v>49</v>
      </c>
      <c r="E37" s="479" t="s">
        <v>1019</v>
      </c>
      <c r="F37" s="480" t="s">
        <v>1019</v>
      </c>
      <c r="G37" s="481"/>
      <c r="H37" s="482"/>
      <c r="I37" s="483"/>
      <c r="J37" s="484"/>
      <c r="K37" s="485"/>
      <c r="L37" s="486"/>
      <c r="M37" s="487" t="n">
        <v>1213.0</v>
      </c>
      <c r="N37" s="488" t="s">
        <v>960</v>
      </c>
    </row>
    <row r="38" ht="23.0" customHeight="true">
      <c r="A38" s="489" t="s">
        <v>956</v>
      </c>
      <c r="B38" s="85" t="s">
        <v>956</v>
      </c>
      <c r="C38" s="491" t="s">
        <v>15</v>
      </c>
      <c r="D38" s="492" t="s">
        <v>88</v>
      </c>
      <c r="E38" s="493" t="s">
        <v>1020</v>
      </c>
      <c r="F38" s="494">
        <f>HYPERLINK(IF(ISERROR(FIND("dos",INFO("system"))),"file:C:\Users\AL3063/projects/GKCore/gkcore/tests/artifact/data/Schema/Customer and Supplier/GetAccountcode.customer.txt","C:\projects\GKCore\gkcore\tests\artifact\data\Schema\Customer and Supplier\GetAccountcode.customer.txt"),"C:\projects\GKCore\gkcore\tests\artifact\data\Schema\Customer and Supplier\GetAccountcode.customer.txt")</f>
      </c>
      <c r="G38" s="495"/>
      <c r="H38" s="496"/>
      <c r="I38" s="497"/>
      <c r="J38" s="498" t="s">
        <v>984</v>
      </c>
      <c r="K38" s="499"/>
      <c r="L38" s="500"/>
      <c r="M38" s="501" t="n">
        <v>1229.0</v>
      </c>
      <c r="N38" s="502" t="s">
        <v>960</v>
      </c>
    </row>
    <row r="39" ht="23.0" customHeight="true">
      <c r="A39" s="503" t="s">
        <v>956</v>
      </c>
      <c r="B39" s="85" t="s">
        <v>956</v>
      </c>
      <c r="C39" s="505" t="s">
        <v>5</v>
      </c>
      <c r="D39" s="506" t="s">
        <v>397</v>
      </c>
      <c r="E39" s="507" t="s">
        <v>985</v>
      </c>
      <c r="F39" s="508"/>
      <c r="G39" s="509"/>
      <c r="H39" s="510"/>
      <c r="I39" s="511"/>
      <c r="J39" s="512"/>
      <c r="K39" s="513"/>
      <c r="L39" s="514"/>
      <c r="M39" s="515" t="n">
        <v>1220.0</v>
      </c>
      <c r="N39" s="516" t="s">
        <v>960</v>
      </c>
    </row>
    <row r="40" s="1" customFormat="1" spans="1:15" ht="23.0" customHeight="true">
      <c r="A40" s="20"/>
      <c r="B40" s="87" t="s">
        <v>816</v>
      </c>
      <c r="C40" s="88" t="s">
        <v>5</v>
      </c>
      <c r="D40" s="90" t="s">
        <v>49</v>
      </c>
      <c r="E40" s="344" t="s">
        <v>765</v>
      </c>
      <c r="F40" s="345" t="s">
        <v>795</v>
      </c>
      <c r="G40" s="28"/>
      <c r="H40" s="28"/>
      <c r="I40" s="28"/>
      <c r="J40" s="29"/>
      <c r="K40" s="23"/>
      <c r="L40" s="24"/>
      <c r="M40" s="95" t="n">
        <v>619.0</v>
      </c>
      <c r="N40" s="98" t="s">
        <v>1009</v>
      </c>
      <c r="O40" s="346" t="s">
        <f>HYPERLINK(IF(ISERROR(FIND("dos",INFO("system"))),"file:C:\Users\AL3063/projects/GKCore/gkcore/tests/output/20230901_083241/logs/GNUKhata-plan.Test_Plan.005,CustomerandSupplier.20230901_083834.001.xlsx_GET_A30.log","C:\projects\GKCore\gkcore\tests\output\20230901_083241\logs\GNUKhata-plan.Test_Plan.005,CustomerandSupplier.20230901_083834.001.xlsx_GET_A30.log"),"details")</f>
      </c>
    </row>
    <row r="41" ht="45.9" customHeight="true">
      <c r="A41"/>
      <c r="B41"/>
      <c r="C41"/>
      <c r="D41"/>
      <c r="E41" t="s" s="89">
        <v>1021</v>
      </c>
      <c r="F41"/>
      <c r="G41"/>
      <c r="H41"/>
      <c r="I41"/>
      <c r="J41"/>
      <c r="M41"/>
      <c r="N41"/>
    </row>
    <row r="42" s="1" customFormat="1" spans="1:15" ht="23.0" customHeight="true">
      <c r="A42" s="83" t="s">
        <v>831</v>
      </c>
      <c r="B42" s="84" t="s">
        <v>832</v>
      </c>
      <c r="C42" s="88" t="s">
        <v>5</v>
      </c>
      <c r="D42" s="90" t="s">
        <v>471</v>
      </c>
      <c r="E42" s="347" t="s">
        <v>777</v>
      </c>
      <c r="F42" s="348" t="str">
        <f>HYPERLINK("https://api-dev.gnukhata.org/customer/search/name/Cust43242", "https://api-dev.gnukhata.org/customer/search/name/Cust43242")</f>
        <v>https://api-dev.gnukhata.org/customer/search/name/Cust43242</v>
      </c>
      <c r="G42" s="28"/>
      <c r="H42" s="28"/>
      <c r="I42" s="28"/>
      <c r="J42" s="29"/>
      <c r="K42" s="23"/>
      <c r="L42" s="24"/>
      <c r="M42" s="95" t="n">
        <v>606.0</v>
      </c>
      <c r="N42" s="97" t="s">
        <v>960</v>
      </c>
      <c r="O42" s="23"/>
    </row>
    <row r="43" s="1" customFormat="1" spans="1:15" ht="23.0" customHeight="true">
      <c r="A43" s="20"/>
      <c r="B43" s="84" t="s">
        <v>834</v>
      </c>
      <c r="C43" s="88" t="s">
        <v>35</v>
      </c>
      <c r="D43" s="90" t="s">
        <v>197</v>
      </c>
      <c r="E43" s="349" t="str">
        <f>HYPERLINK("https://api-dev.gnukhata.org/customer/search/name/Cust43242", "https://api-dev.gnukhata.org/customer/search/name/Cust43242")</f>
        <v>https://api-dev.gnukhata.org/customer/search/name/Cust43242</v>
      </c>
      <c r="F43" s="28"/>
      <c r="G43" s="350" t="s">
        <v>785</v>
      </c>
      <c r="H43" s="28"/>
      <c r="I43" s="28"/>
      <c r="J43" s="29"/>
      <c r="K43" s="23"/>
      <c r="L43" t="s" s="520">
        <f>HYPERLINK(IF(ISERROR(FIND("dos",INFO("system"))),"file:C:\Users\AL3063/projects/GKCore/gkcore/tests/output/20230901_083241/GNUKhata-plan.Test_Plan.005,CustomerandSupplier.20230901_083834.001.xlsx_GET_A32.ws-detail.log","C:\projects\GKCore\gkcore\tests\output\20230901_083241\GNUKhata-plan.Test_Plan.005,CustomerandSupplier.20230901_083834.001.xlsx_GET_A32.ws-detail.log"),"log")</f>
      </c>
      <c r="M43" s="95" t="n">
        <v>1379.0</v>
      </c>
      <c r="N43" s="97" t="s">
        <v>960</v>
      </c>
      <c r="O43" s="23"/>
    </row>
    <row r="44" s="1" customFormat="1" spans="1:15" ht="97.75" customHeight="true">
      <c r="A44" s="20"/>
      <c r="B44" s="84" t="s">
        <v>786</v>
      </c>
      <c r="C44" s="88" t="s">
        <v>5</v>
      </c>
      <c r="D44" s="90" t="s">
        <v>536</v>
      </c>
      <c r="E44" s="89" t="s">
        <v>1012</v>
      </c>
      <c r="F44" s="27"/>
      <c r="G44" s="28"/>
      <c r="H44" s="28"/>
      <c r="I44" s="28"/>
      <c r="J44" s="29"/>
      <c r="K44" s="23"/>
      <c r="L44" s="24"/>
      <c r="M44" s="95" t="n">
        <v>606.0</v>
      </c>
      <c r="N44" s="97" t="s">
        <v>960</v>
      </c>
      <c r="O44" s="23"/>
    </row>
    <row r="45" s="1" customFormat="1" spans="1:15" ht="23.0" customHeight="true">
      <c r="A45" s="20"/>
      <c r="B45" s="84" t="s">
        <v>808</v>
      </c>
      <c r="C45" s="88" t="s">
        <v>5</v>
      </c>
      <c r="D45" s="90" t="s">
        <v>471</v>
      </c>
      <c r="E45" s="351" t="s">
        <v>789</v>
      </c>
      <c r="F45" s="352" t="s">
        <v>765</v>
      </c>
      <c r="G45" s="28"/>
      <c r="H45" s="28"/>
      <c r="I45" s="28"/>
      <c r="J45" s="29"/>
      <c r="K45" s="23"/>
      <c r="L45" s="24"/>
      <c r="M45" s="95" t="n">
        <v>605.0</v>
      </c>
      <c r="N45" s="97" t="s">
        <v>960</v>
      </c>
      <c r="O45" s="23"/>
    </row>
    <row r="46" s="1" customFormat="1" spans="1:15" ht="65.2" customHeight="true">
      <c r="A46" s="20"/>
      <c r="B46" s="85" t="s">
        <v>1035</v>
      </c>
      <c r="C46" s="88" t="s">
        <v>5</v>
      </c>
      <c r="D46" s="90" t="s">
        <v>501</v>
      </c>
      <c r="E46" s="353"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46" s="354" t="s">
        <v>956</v>
      </c>
      <c r="G46" s="28" t="s">
        <v>956</v>
      </c>
      <c r="H46" s="28"/>
      <c r="I46" s="28"/>
      <c r="J46" s="29"/>
      <c r="K46" s="23"/>
      <c r="L46" s="24"/>
      <c r="M46" s="95" t="n">
        <v>6899.0</v>
      </c>
      <c r="N46" s="97" t="s">
        <v>960</v>
      </c>
      <c r="O46" s="23"/>
    </row>
    <row r="47" ht="32.6" customHeight="true">
      <c r="A47" s="522" t="s">
        <v>956</v>
      </c>
      <c r="B47" s="85" t="s">
        <v>975</v>
      </c>
      <c r="C47" s="524" t="s">
        <v>5</v>
      </c>
      <c r="D47" s="525" t="s">
        <v>49</v>
      </c>
      <c r="E47" s="526" t="s">
        <v>968</v>
      </c>
      <c r="F47" s="527" t="s">
        <v>968</v>
      </c>
      <c r="G47" s="528"/>
      <c r="H47" s="529"/>
      <c r="I47" s="530"/>
      <c r="J47" s="531"/>
      <c r="K47" s="532"/>
      <c r="L47" s="533"/>
      <c r="M47" s="534" t="n">
        <v>1207.0</v>
      </c>
      <c r="N47" s="535" t="s">
        <v>960</v>
      </c>
    </row>
    <row r="48" ht="23.0" customHeight="true">
      <c r="A48" s="536" t="s">
        <v>956</v>
      </c>
      <c r="B48" s="85" t="s">
        <v>956</v>
      </c>
      <c r="C48" s="538" t="s">
        <v>20</v>
      </c>
      <c r="D48" s="539" t="s">
        <v>210</v>
      </c>
      <c r="E48" s="540" t="s">
        <v>1022</v>
      </c>
      <c r="F48" s="541" t="s">
        <v>1018</v>
      </c>
      <c r="G48" s="542"/>
      <c r="H48" s="543"/>
      <c r="I48" s="544"/>
      <c r="J48" s="545"/>
      <c r="K48" s="546"/>
      <c r="L48" s="547"/>
      <c r="M48" s="548" t="n">
        <v>1217.0</v>
      </c>
      <c r="N48" s="549" t="s">
        <v>960</v>
      </c>
    </row>
    <row r="49" ht="23.0" customHeight="true">
      <c r="A49" s="550" t="s">
        <v>956</v>
      </c>
      <c r="B49" s="85" t="s">
        <v>956</v>
      </c>
      <c r="C49" s="552" t="s">
        <v>5</v>
      </c>
      <c r="D49" s="553" t="s">
        <v>49</v>
      </c>
      <c r="E49" s="554" t="s">
        <v>1019</v>
      </c>
      <c r="F49" s="555" t="s">
        <v>1019</v>
      </c>
      <c r="G49" s="556"/>
      <c r="H49" s="557"/>
      <c r="I49" s="558"/>
      <c r="J49" s="559"/>
      <c r="K49" s="560"/>
      <c r="L49" s="561"/>
      <c r="M49" s="562" t="n">
        <v>1217.0</v>
      </c>
      <c r="N49" s="563" t="s">
        <v>960</v>
      </c>
    </row>
    <row r="50" ht="23.0" customHeight="true">
      <c r="A50" s="564" t="s">
        <v>956</v>
      </c>
      <c r="B50" s="85" t="s">
        <v>956</v>
      </c>
      <c r="C50" s="566" t="s">
        <v>15</v>
      </c>
      <c r="D50" s="567" t="s">
        <v>88</v>
      </c>
      <c r="E50" s="568" t="s">
        <v>1023</v>
      </c>
      <c r="F50" s="569">
        <f>HYPERLINK(IF(ISERROR(FIND("dos",INFO("system"))),"file:C:\Users\AL3063/projects/GKCore/gkcore/tests/artifact/data/Schema/Customer and Supplier/GetCustname.customer.txt","C:\projects\GKCore\gkcore\tests\artifact\data\Schema\Customer and Supplier\GetCustname.customer.txt"),"C:\projects\GKCore\gkcore\tests\artifact\data\Schema\Customer and Supplier\GetCustname.customer.txt")</f>
      </c>
      <c r="G50" s="570"/>
      <c r="H50" s="571"/>
      <c r="I50" s="572"/>
      <c r="J50" s="573" t="s">
        <v>984</v>
      </c>
      <c r="K50" s="574"/>
      <c r="L50" s="575"/>
      <c r="M50" s="576" t="n">
        <v>1222.0</v>
      </c>
      <c r="N50" s="577" t="s">
        <v>960</v>
      </c>
    </row>
    <row r="51" ht="23.0" customHeight="true">
      <c r="A51" s="578" t="s">
        <v>956</v>
      </c>
      <c r="B51" s="85" t="s">
        <v>956</v>
      </c>
      <c r="C51" s="580" t="s">
        <v>5</v>
      </c>
      <c r="D51" s="581" t="s">
        <v>397</v>
      </c>
      <c r="E51" s="582" t="s">
        <v>985</v>
      </c>
      <c r="F51" s="583"/>
      <c r="G51" s="584"/>
      <c r="H51" s="585"/>
      <c r="I51" s="586"/>
      <c r="J51" s="587"/>
      <c r="K51" s="588"/>
      <c r="L51" s="589"/>
      <c r="M51" s="590" t="n">
        <v>1227.0</v>
      </c>
      <c r="N51" s="591" t="s">
        <v>960</v>
      </c>
    </row>
    <row r="52" s="1" customFormat="1" spans="1:15" ht="23.0" customHeight="true">
      <c r="A52" s="20"/>
      <c r="B52" s="84" t="s">
        <v>816</v>
      </c>
      <c r="C52" s="88" t="s">
        <v>5</v>
      </c>
      <c r="D52" s="90" t="s">
        <v>49</v>
      </c>
      <c r="E52" s="355" t="s">
        <v>765</v>
      </c>
      <c r="F52" s="356" t="s">
        <v>765</v>
      </c>
      <c r="G52" s="28"/>
      <c r="H52" s="28"/>
      <c r="I52" s="28"/>
      <c r="J52" s="29"/>
      <c r="K52" s="23"/>
      <c r="L52" s="24"/>
      <c r="M52" s="95" t="n">
        <v>608.0</v>
      </c>
      <c r="N52" s="97" t="s">
        <v>960</v>
      </c>
      <c r="O52" s="23"/>
    </row>
    <row r="53" s="1" customFormat="1" spans="1:15" ht="23.0" customHeight="true">
      <c r="A53" s="83" t="s">
        <v>836</v>
      </c>
      <c r="B53" s="84" t="s">
        <v>832</v>
      </c>
      <c r="C53" s="88" t="s">
        <v>5</v>
      </c>
      <c r="D53" s="90" t="s">
        <v>471</v>
      </c>
      <c r="E53" s="357" t="s">
        <v>777</v>
      </c>
      <c r="F53" s="358" t="str">
        <f>HYPERLINK("https://api-dev.gnukhata.org/customer/582", "https://api-dev.gnukhata.org/customer/582")</f>
        <v>https://api-dev.gnukhata.org/customer/582</v>
      </c>
      <c r="G53" s="27"/>
      <c r="H53" s="28"/>
      <c r="I53" s="28"/>
      <c r="J53" s="29"/>
      <c r="K53" s="23"/>
      <c r="L53" s="24"/>
      <c r="M53" s="95" t="n">
        <v>615.0</v>
      </c>
      <c r="N53" s="97" t="s">
        <v>960</v>
      </c>
      <c r="O53" s="23"/>
    </row>
    <row r="54" s="1" customFormat="1" spans="1:15" ht="23.0" customHeight="true">
      <c r="A54" s="20"/>
      <c r="B54" s="84" t="s">
        <v>838</v>
      </c>
      <c r="C54" s="88" t="s">
        <v>35</v>
      </c>
      <c r="D54" s="90" t="s">
        <v>197</v>
      </c>
      <c r="E54" s="359" t="str">
        <f>HYPERLINK("https://api-dev.gnukhata.org/customer/582", "https://api-dev.gnukhata.org/customer/582")</f>
        <v>https://api-dev.gnukhata.org/customer/582</v>
      </c>
      <c r="F54" s="28"/>
      <c r="G54" s="360" t="s">
        <v>785</v>
      </c>
      <c r="H54" s="28"/>
      <c r="I54" s="28"/>
      <c r="J54" s="29"/>
      <c r="K54" s="23"/>
      <c r="L54" t="s" s="593">
        <f>HYPERLINK(IF(ISERROR(FIND("dos",INFO("system"))),"file:C:\Users\AL3063/projects/GKCore/gkcore/tests/output/20230901_083241/GNUKhata-plan.Test_Plan.005,CustomerandSupplier.20230901_083834.001.xlsx_GET_A38.ws-detail.log","C:\projects\GKCore\gkcore\tests\output\20230901_083241\GNUKhata-plan.Test_Plan.005,CustomerandSupplier.20230901_083834.001.xlsx_GET_A38.ws-detail.log"),"log")</f>
      </c>
      <c r="M54" s="95" t="n">
        <v>1387.0</v>
      </c>
      <c r="N54" s="97" t="s">
        <v>960</v>
      </c>
      <c r="O54" s="23"/>
    </row>
    <row r="55" s="1" customFormat="1" spans="1:15" ht="97.75" customHeight="true">
      <c r="A55" s="20"/>
      <c r="B55" s="84" t="s">
        <v>786</v>
      </c>
      <c r="C55" s="88" t="s">
        <v>5</v>
      </c>
      <c r="D55" s="90" t="s">
        <v>536</v>
      </c>
      <c r="E55" s="89" t="s">
        <v>1015</v>
      </c>
      <c r="F55" s="27"/>
      <c r="G55" s="27"/>
      <c r="H55" s="28"/>
      <c r="I55" s="28"/>
      <c r="J55" s="29"/>
      <c r="K55" s="23"/>
      <c r="L55" s="24"/>
      <c r="M55" s="95" t="n">
        <v>601.0</v>
      </c>
      <c r="N55" s="97" t="s">
        <v>960</v>
      </c>
      <c r="O55" s="23"/>
    </row>
    <row r="56" s="1" customFormat="1" spans="1:15" ht="23.0" customHeight="true">
      <c r="A56" s="20"/>
      <c r="B56" s="84" t="s">
        <v>808</v>
      </c>
      <c r="C56" s="88" t="s">
        <v>5</v>
      </c>
      <c r="D56" s="90" t="s">
        <v>471</v>
      </c>
      <c r="E56" s="361" t="s">
        <v>789</v>
      </c>
      <c r="F56" s="362" t="s">
        <v>765</v>
      </c>
      <c r="G56" s="27"/>
      <c r="H56" s="28"/>
      <c r="I56" s="28"/>
      <c r="J56" s="29"/>
      <c r="K56" s="23"/>
      <c r="L56" s="24"/>
      <c r="M56" s="95" t="n">
        <v>608.0</v>
      </c>
      <c r="N56" s="97" t="s">
        <v>960</v>
      </c>
      <c r="O56" s="23"/>
    </row>
    <row r="57" s="1" customFormat="1" spans="1:15" ht="65.2" customHeight="true">
      <c r="A57" s="20"/>
      <c r="B57" s="85" t="s">
        <v>1035</v>
      </c>
      <c r="C57" s="88" t="s">
        <v>5</v>
      </c>
      <c r="D57" s="90" t="s">
        <v>501</v>
      </c>
      <c r="E57" s="363"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57" s="364" t="s">
        <v>956</v>
      </c>
      <c r="G57" s="28" t="s">
        <v>956</v>
      </c>
      <c r="H57" s="28"/>
      <c r="I57" s="28"/>
      <c r="J57" s="29"/>
      <c r="K57" s="23"/>
      <c r="L57" s="24"/>
      <c r="M57" s="95" t="n">
        <v>6936.0</v>
      </c>
      <c r="N57" s="97" t="s">
        <v>960</v>
      </c>
      <c r="O57" s="23"/>
    </row>
    <row r="58" ht="32.6" customHeight="true">
      <c r="A58" s="595" t="s">
        <v>956</v>
      </c>
      <c r="B58" s="85" t="s">
        <v>975</v>
      </c>
      <c r="C58" s="597" t="s">
        <v>5</v>
      </c>
      <c r="D58" s="598" t="s">
        <v>49</v>
      </c>
      <c r="E58" s="599" t="s">
        <v>968</v>
      </c>
      <c r="F58" s="600" t="s">
        <v>968</v>
      </c>
      <c r="G58" s="601"/>
      <c r="H58" s="602"/>
      <c r="I58" s="603"/>
      <c r="J58" s="604"/>
      <c r="K58" s="605"/>
      <c r="L58" s="606"/>
      <c r="M58" s="607" t="n">
        <v>1222.0</v>
      </c>
      <c r="N58" s="608" t="s">
        <v>960</v>
      </c>
    </row>
    <row r="59" ht="23.0" customHeight="true">
      <c r="A59" s="609" t="s">
        <v>956</v>
      </c>
      <c r="B59" s="85" t="s">
        <v>956</v>
      </c>
      <c r="C59" s="611" t="s">
        <v>20</v>
      </c>
      <c r="D59" s="612" t="s">
        <v>210</v>
      </c>
      <c r="E59" s="613" t="s">
        <v>1024</v>
      </c>
      <c r="F59" s="614" t="s">
        <v>1018</v>
      </c>
      <c r="G59" s="615"/>
      <c r="H59" s="616"/>
      <c r="I59" s="617"/>
      <c r="J59" s="618"/>
      <c r="K59" s="619"/>
      <c r="L59" s="620"/>
      <c r="M59" s="621" t="n">
        <v>1220.0</v>
      </c>
      <c r="N59" s="622" t="s">
        <v>960</v>
      </c>
    </row>
    <row r="60" ht="23.0" customHeight="true">
      <c r="A60" s="623" t="s">
        <v>956</v>
      </c>
      <c r="B60" s="85" t="s">
        <v>956</v>
      </c>
      <c r="C60" s="625" t="s">
        <v>5</v>
      </c>
      <c r="D60" s="626" t="s">
        <v>49</v>
      </c>
      <c r="E60" s="627" t="s">
        <v>1019</v>
      </c>
      <c r="F60" s="628" t="s">
        <v>1019</v>
      </c>
      <c r="G60" s="629"/>
      <c r="H60" s="630"/>
      <c r="I60" s="631"/>
      <c r="J60" s="632"/>
      <c r="K60" s="633"/>
      <c r="L60" s="634"/>
      <c r="M60" s="635" t="n">
        <v>1204.0</v>
      </c>
      <c r="N60" s="636" t="s">
        <v>960</v>
      </c>
    </row>
    <row r="61" ht="23.0" customHeight="true">
      <c r="A61" s="637" t="s">
        <v>956</v>
      </c>
      <c r="B61" s="85" t="s">
        <v>956</v>
      </c>
      <c r="C61" s="639" t="s">
        <v>15</v>
      </c>
      <c r="D61" s="640" t="s">
        <v>88</v>
      </c>
      <c r="E61" s="641" t="s">
        <v>1025</v>
      </c>
      <c r="F61" s="642">
        <f>HYPERLINK(IF(ISERROR(FIND("dos",INFO("system"))),"file:C:\Users\AL3063/projects/GKCore/gkcore/tests/artifact/data/Schema/Customer and Supplier/GetCustId.customer.txt","C:\projects\GKCore\gkcore\tests\artifact\data\Schema\Customer and Supplier\GetCustId.customer.txt"),"C:\projects\GKCore\gkcore\tests\artifact\data\Schema\Customer and Supplier\GetCustId.customer.txt")</f>
      </c>
      <c r="G61" s="643"/>
      <c r="H61" s="644"/>
      <c r="I61" s="645"/>
      <c r="J61" s="646" t="s">
        <v>984</v>
      </c>
      <c r="K61" s="647"/>
      <c r="L61" s="648"/>
      <c r="M61" s="649" t="n">
        <v>1214.0</v>
      </c>
      <c r="N61" s="650" t="s">
        <v>960</v>
      </c>
    </row>
    <row r="62" ht="23.0" customHeight="true">
      <c r="A62" s="651" t="s">
        <v>956</v>
      </c>
      <c r="B62" s="85" t="s">
        <v>956</v>
      </c>
      <c r="C62" s="653" t="s">
        <v>5</v>
      </c>
      <c r="D62" s="654" t="s">
        <v>397</v>
      </c>
      <c r="E62" s="655" t="s">
        <v>985</v>
      </c>
      <c r="F62" s="656"/>
      <c r="G62" s="657"/>
      <c r="H62" s="658"/>
      <c r="I62" s="659"/>
      <c r="J62" s="660"/>
      <c r="K62" s="661"/>
      <c r="L62" s="662"/>
      <c r="M62" s="663" t="n">
        <v>1220.0</v>
      </c>
      <c r="N62" s="664" t="s">
        <v>960</v>
      </c>
    </row>
    <row r="63" s="1" customFormat="1" spans="1:15" ht="23.0" customHeight="true">
      <c r="A63" s="20"/>
      <c r="B63" s="84" t="s">
        <v>816</v>
      </c>
      <c r="C63" s="88" t="s">
        <v>5</v>
      </c>
      <c r="D63" s="90" t="s">
        <v>49</v>
      </c>
      <c r="E63" s="365" t="s">
        <v>765</v>
      </c>
      <c r="F63" s="366" t="s">
        <v>765</v>
      </c>
      <c r="G63" s="28"/>
      <c r="H63" s="28"/>
      <c r="I63" s="28"/>
      <c r="J63" s="29"/>
      <c r="K63" s="23"/>
      <c r="L63" s="24"/>
      <c r="M63" s="95" t="n">
        <v>609.0</v>
      </c>
      <c r="N63" s="97" t="s">
        <v>960</v>
      </c>
      <c r="O63" s="23"/>
    </row>
    <row r="64" s="1" customFormat="1" spans="1:15">
      <c r="A64" s="20"/>
      <c r="B64" s="21"/>
      <c r="C64" s="26"/>
      <c r="D64" s="27"/>
      <c r="E64" s="27"/>
      <c r="F64" s="29"/>
      <c r="G64" s="28"/>
      <c r="H64" s="28"/>
      <c r="I64" s="28"/>
      <c r="J64" s="29"/>
      <c r="K64" s="23"/>
      <c r="L64" s="24"/>
      <c r="M64" s="22"/>
      <c r="N64" s="24"/>
      <c r="O64" s="23"/>
    </row>
    <row r="65" s="1" customFormat="1" spans="1:15">
      <c r="A65" s="20"/>
      <c r="B65" s="21"/>
      <c r="C65" s="31"/>
      <c r="D65" s="32"/>
      <c r="E65" s="28"/>
      <c r="F65" s="28"/>
      <c r="G65" s="28"/>
      <c r="H65" s="28"/>
      <c r="I65" s="28"/>
      <c r="J65" s="29"/>
      <c r="K65" s="23"/>
      <c r="L65" s="24"/>
      <c r="M65" s="22"/>
      <c r="N65" s="24"/>
      <c r="O65" s="23"/>
    </row>
    <row r="66" s="1" customFormat="1" spans="1:15">
      <c r="A66" s="20"/>
      <c r="B66" s="21"/>
      <c r="C66" s="31"/>
      <c r="D66" s="28"/>
      <c r="E66" s="28"/>
      <c r="F66" s="29"/>
      <c r="G66" s="28"/>
      <c r="H66" s="28"/>
      <c r="I66" s="28"/>
      <c r="J66" s="29"/>
      <c r="K66" s="23"/>
      <c r="L66" s="24"/>
      <c r="M66" s="22"/>
      <c r="N66" s="24"/>
      <c r="O66" s="23"/>
    </row>
    <row r="67" s="1" customFormat="1" spans="1:15">
      <c r="A67" s="20"/>
      <c r="B67" s="21"/>
      <c r="C67" s="31"/>
      <c r="D67" s="28"/>
      <c r="E67" s="28"/>
      <c r="F67" s="28"/>
      <c r="G67" s="28"/>
      <c r="H67" s="28"/>
      <c r="I67" s="28"/>
      <c r="J67" s="29"/>
      <c r="K67" s="23"/>
      <c r="L67" s="24"/>
      <c r="M67" s="22"/>
      <c r="N67" s="24"/>
      <c r="O67" s="23"/>
    </row>
    <row r="68" s="1" customFormat="1" spans="1:15">
      <c r="A68" s="20"/>
      <c r="B68" s="21"/>
      <c r="C68" s="31"/>
      <c r="D68" s="28"/>
      <c r="E68" s="28"/>
      <c r="F68" s="28"/>
      <c r="G68" s="28"/>
      <c r="H68" s="28"/>
      <c r="I68" s="28"/>
      <c r="J68" s="29"/>
      <c r="K68" s="23"/>
      <c r="L68" s="24"/>
      <c r="M68" s="22"/>
      <c r="N68" s="24"/>
      <c r="O68" s="23"/>
    </row>
    <row r="69" s="1" customFormat="1" spans="1:15">
      <c r="A69" s="20"/>
      <c r="B69" s="21"/>
      <c r="C69" s="31"/>
      <c r="D69" s="28"/>
      <c r="E69" s="28"/>
      <c r="F69" s="28"/>
      <c r="G69" s="28"/>
      <c r="H69" s="28"/>
      <c r="I69" s="28"/>
      <c r="J69" s="29"/>
      <c r="K69" s="23"/>
      <c r="L69" s="24"/>
      <c r="M69" s="22"/>
      <c r="N69" s="24"/>
      <c r="O69" s="23"/>
    </row>
    <row r="70" s="1" customForma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sheetData>
  <sheetCalcPr fullCalcOnLoad="true"/>
  <mergeCells count="4">
    <mergeCell ref="A1:D1"/>
    <mergeCell ref="L1:O1"/>
    <mergeCell ref="A2:D2"/>
    <mergeCell ref="L2:O2"/>
    <mergeCell ref="E12:I12"/>
    <mergeCell ref="E26:I26"/>
    <mergeCell ref="E32:I32"/>
    <mergeCell ref="E41:I41"/>
    <mergeCell ref="E44:I44"/>
    <mergeCell ref="E55:I55"/>
  </mergeCells>
  <conditionalFormatting sqref="N10">
    <cfRule type="beginsWith" dxfId="2" priority="118" stopIfTrue="1" operator="equal" text="WARN">
      <formula>LEFT(N10,LEN("WARN"))="WARN"</formula>
    </cfRule>
    <cfRule type="beginsWith" dxfId="1" priority="119" stopIfTrue="1" operator="equal" text="FAIL">
      <formula>LEFT(N10,LEN("FAIL"))="FAIL"</formula>
    </cfRule>
    <cfRule type="beginsWith" dxfId="0" priority="120" stopIfTrue="1" operator="equal" text="PASS">
      <formula>LEFT(N10,LEN("PASS"))="PASS"</formula>
    </cfRule>
  </conditionalFormatting>
  <conditionalFormatting sqref="N11">
    <cfRule type="beginsWith" dxfId="2" priority="112" stopIfTrue="1" operator="equal" text="WARN">
      <formula>LEFT(N11,LEN("WARN"))="WARN"</formula>
    </cfRule>
    <cfRule type="beginsWith" dxfId="1" priority="113" stopIfTrue="1" operator="equal" text="FAIL">
      <formula>LEFT(N11,LEN("FAIL"))="FAIL"</formula>
    </cfRule>
    <cfRule type="beginsWith" dxfId="0" priority="114" stopIfTrue="1" operator="equal" text="PASS">
      <formula>LEFT(N11,LEN("PASS"))="PASS"</formula>
    </cfRule>
  </conditionalFormatting>
  <conditionalFormatting sqref="N25">
    <cfRule type="beginsWith" dxfId="2" priority="94" stopIfTrue="1" operator="equal" text="WARN">
      <formula>LEFT(N25,LEN("WARN"))="WARN"</formula>
    </cfRule>
    <cfRule type="beginsWith" dxfId="1" priority="95" stopIfTrue="1" operator="equal" text="FAIL">
      <formula>LEFT(N25,LEN("FAIL"))="FAIL"</formula>
    </cfRule>
    <cfRule type="beginsWith" dxfId="0" priority="96" stopIfTrue="1" operator="equal" text="PASS">
      <formula>LEFT(N25,LEN("PASS"))="PASS"</formula>
    </cfRule>
  </conditionalFormatting>
  <conditionalFormatting sqref="N26">
    <cfRule type="beginsWith" dxfId="2" priority="88" stopIfTrue="1" operator="equal" text="WARN">
      <formula>LEFT(N26,LEN("WARN"))="WARN"</formula>
    </cfRule>
    <cfRule type="beginsWith" dxfId="1" priority="89" stopIfTrue="1" operator="equal" text="FAIL">
      <formula>LEFT(N26,LEN("FAIL"))="FAIL"</formula>
    </cfRule>
    <cfRule type="beginsWith" dxfId="0" priority="90" stopIfTrue="1" operator="equal" text="PASS">
      <formula>LEFT(N26,LEN("PASS"))="PASS"</formula>
    </cfRule>
  </conditionalFormatting>
  <conditionalFormatting sqref="N27">
    <cfRule type="beginsWith" dxfId="2" priority="91" stopIfTrue="1" operator="equal" text="WARN">
      <formula>LEFT(N27,LEN("WARN"))="WARN"</formula>
    </cfRule>
    <cfRule type="beginsWith" dxfId="1" priority="92" stopIfTrue="1" operator="equal" text="FAIL">
      <formula>LEFT(N27,LEN("FAIL"))="FAIL"</formula>
    </cfRule>
    <cfRule type="beginsWith" dxfId="0" priority="93" stopIfTrue="1" operator="equal" text="PASS">
      <formula>LEFT(N27,LEN("PASS"))="PASS"</formula>
    </cfRule>
  </conditionalFormatting>
  <conditionalFormatting sqref="N5:N9">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12:N24">
    <cfRule type="beginsWith" dxfId="2" priority="100" stopIfTrue="1" operator="equal" text="WARN">
      <formula>LEFT(N12,LEN("WARN"))="WARN"</formula>
    </cfRule>
    <cfRule type="beginsWith" dxfId="1" priority="101" stopIfTrue="1" operator="equal" text="FAIL">
      <formula>LEFT(N12,LEN("FAIL"))="FAIL"</formula>
    </cfRule>
    <cfRule type="beginsWith" dxfId="0" priority="102" stopIfTrue="1" operator="equal" text="PASS">
      <formula>LEFT(N12,LEN("PASS"))="PASS"</formula>
    </cfRule>
  </conditionalFormatting>
  <conditionalFormatting sqref="N71:N165">
    <cfRule type="beginsWith" dxfId="2" priority="121" stopIfTrue="1" operator="equal" text="WARN">
      <formula>LEFT(#REF!,LEN("WARN"))="WARN"</formula>
    </cfRule>
    <cfRule type="beginsWith" dxfId="1" priority="122" stopIfTrue="1" operator="equal" text="FAIL">
      <formula>LEFT(#REF!,LEN("FAIL"))="FAIL"</formula>
    </cfRule>
    <cfRule type="beginsWith" dxfId="0" priority="123" stopIfTrue="1" operator="equal" text="PASS">
      <formula>LEFT(#REF!,LEN("PASS"))="PASS"</formula>
    </cfRule>
  </conditionalFormatting>
  <conditionalFormatting sqref="N1 N3:N4 N28:N70">
    <cfRule type="beginsWith" dxfId="2" priority="124" stopIfTrue="1" operator="equal" text="WARN">
      <formula>LEFT(N1,LEN("WARN"))="WARN"</formula>
    </cfRule>
    <cfRule type="beginsWith" dxfId="1" priority="125" stopIfTrue="1" operator="equal" text="FAIL">
      <formula>LEFT(N1,LEN("FAIL"))="FAIL"</formula>
    </cfRule>
    <cfRule type="beginsWith" dxfId="0" priority="126" stopIfTrue="1" operator="equal" text="PASS">
      <formula>LEFT(N1,LEN("PASS"))="PASS"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6:C8 C50:C16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6:D8 D50:D165">
      <formula1>INDIRECT(C5)</formula1>
    </dataValidation>
  </dataValidations>
  <hyperlinks>
    <hyperlink ref="F10" r:id="rId1" display="${api.baseUrl}customer?qty=${csqty}" tooltip="https://api.gnukhata.org/login?type=user"/>
    <hyperlink ref="F24" r:id="rId1" display="${api.baseUrl}accounts" tooltip="https://api.gnukhata.org/login?type=user"/>
    <hyperlink ref="F30" r:id="rId1" display="${api.baseUrl}customer/search/account/${accountcode}" tooltip="https://api.gnukhata.org/login?type=user"/>
    <hyperlink ref="F42" r:id="rId1" display="${api.baseUrl}customer/search/name/${custname}" tooltip="https://api.gnukhata.org/login?type=user"/>
    <hyperlink ref="F53" r:id="rId1" display="${api.baseUrl}customer/${custid}" tooltip="https://api.gnukhata.org/login?type=user"/>
  </hyperlinks>
  <pageMargins left="0.75" right="0.75" top="1" bottom="1" header="0.5" footer="0.5"/>
  <headerFooter/>
  <drawing r:id="rId2"/>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82"/>
  <sheetViews>
    <sheetView zoomScale="100" zoomScaleNormal="75" topLeftCell="D1" workbookViewId="0" tabSelected="false">
      <selection activeCell="F9" sqref="F9"/>
    </sheetView>
  </sheetViews>
  <sheetFormatPr defaultColWidth="10.8333333333333" defaultRowHeight="14.4"/>
  <cols>
    <col min="1" max="1" customWidth="true" style="5" width="59.09375" collapsed="true" bestFit="true"/>
    <col min="2" max="2" customWidth="true" style="6" width="132.19140625" collapsed="true" bestFit="true"/>
    <col min="3" max="3" customWidth="true" style="7" width="9.55859375" collapsed="true" bestFit="true"/>
    <col min="4" max="4" customWidth="true" style="8" width="31.16796875" collapsed="true" bestFit="true"/>
    <col min="5" max="5" customWidth="true" style="8" width="74.875" collapsed="true"/>
    <col min="6" max="6" customWidth="true" style="8" width="128.625" collapsed="true"/>
    <col min="7" max="7" customWidth="true" style="8" width="16.125" collapsed="true"/>
    <col min="8" max="8" customWidth="true" style="8" width="9.25" collapsed="true"/>
    <col min="9" max="9" customWidth="true" style="8" width="9.5" collapsed="true"/>
    <col min="10" max="10" customWidth="true" style="9" width="26.5" collapsed="true" bestFit="true"/>
    <col min="11" max="11" customWidth="true" style="10" width="1.66666666666667" collapsed="true"/>
    <col min="12" max="12" customWidth="true" style="11" width="12.0" collapsed="true"/>
    <col min="13" max="13" customWidth="true" style="12" width="11.40234375" collapsed="true" bestFit="true"/>
    <col min="14" max="14" customWidth="true" style="11" width="6.41015625" collapsed="true" bestFit="true"/>
    <col min="15" max="15" customWidth="true" style="10" width="49.8333333333333" collapsed="true"/>
    <col min="16" max="16384" style="1" width="10.8333333333333" collapsed="true"/>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46.7" spans="1:15" customHeight="true">
      <c r="A2" s="16" t="s">
        <v>840</v>
      </c>
      <c r="B2" s="17"/>
      <c r="C2" s="17"/>
      <c r="D2" s="17"/>
      <c r="E2" s="18"/>
      <c r="F2" s="19"/>
      <c r="G2" s="18"/>
      <c r="H2" s="18"/>
      <c r="I2" s="19"/>
      <c r="J2" s="38"/>
      <c r="K2" s="23"/>
      <c r="L2" s="40" t="s">
        <v>1044</v>
      </c>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83" t="s">
        <v>760</v>
      </c>
      <c r="B5" s="84" t="s">
        <v>761</v>
      </c>
      <c r="C5" s="88" t="s">
        <v>35</v>
      </c>
      <c r="D5" s="90" t="s">
        <v>263</v>
      </c>
      <c r="E5" s="665" t="s">
        <v>757</v>
      </c>
      <c r="F5" s="666" t="s">
        <v>963</v>
      </c>
      <c r="G5" s="28"/>
      <c r="H5" s="28"/>
      <c r="I5" s="28"/>
      <c r="J5" s="29"/>
      <c r="K5" s="23"/>
      <c r="L5" s="24"/>
      <c r="M5" s="95" t="n">
        <v>608.0</v>
      </c>
      <c r="N5" s="97" t="s">
        <v>960</v>
      </c>
      <c r="O5" s="23"/>
    </row>
    <row r="6" s="1" customFormat="1" ht="36" customHeight="1" spans="1:15">
      <c r="A6" s="20"/>
      <c r="B6" s="84" t="s">
        <v>841</v>
      </c>
      <c r="C6" s="88" t="s">
        <v>5</v>
      </c>
      <c r="D6" s="90" t="s">
        <v>471</v>
      </c>
      <c r="E6" s="667" t="s">
        <v>842</v>
      </c>
      <c r="F6" s="668" t="s">
        <v>1037</v>
      </c>
      <c r="G6" s="28"/>
      <c r="H6" s="28"/>
      <c r="I6" s="28"/>
      <c r="J6" s="29"/>
      <c r="K6" s="23"/>
      <c r="L6" s="24"/>
      <c r="M6" s="95" t="n">
        <v>604.0</v>
      </c>
      <c r="N6" s="97" t="s">
        <v>960</v>
      </c>
      <c r="O6" s="23"/>
    </row>
    <row r="7" s="1" customFormat="1" ht="407.45" customHeight="true" spans="1:15">
      <c r="A7" s="83" t="s">
        <v>844</v>
      </c>
      <c r="B7" s="84" t="s">
        <v>845</v>
      </c>
      <c r="C7" s="88" t="s">
        <v>5</v>
      </c>
      <c r="D7" s="90" t="s">
        <v>471</v>
      </c>
      <c r="E7" s="669" t="s">
        <v>780</v>
      </c>
      <c r="F7" s="670" t="s">
        <v>1038</v>
      </c>
      <c r="G7" s="28"/>
      <c r="H7" s="28"/>
      <c r="I7" s="28"/>
      <c r="J7" s="29"/>
      <c r="K7" s="23"/>
      <c r="L7" s="24"/>
      <c r="M7" s="95" t="n">
        <v>611.0</v>
      </c>
      <c r="N7" s="97" t="s">
        <v>960</v>
      </c>
      <c r="O7" s="23"/>
    </row>
    <row r="8" s="3" customFormat="1" ht="23" customHeight="1" spans="1:25">
      <c r="A8" s="20"/>
      <c r="B8" s="84" t="s">
        <v>847</v>
      </c>
      <c r="C8" s="88" t="s">
        <v>5</v>
      </c>
      <c r="D8" s="90" t="s">
        <v>471</v>
      </c>
      <c r="E8" s="671" t="s">
        <v>777</v>
      </c>
      <c r="F8" s="672" t="str">
        <f>HYPERLINK("https://api-dev.gnukhata.org/customer/30", "https://api-dev.gnukhata.org/customer/30")</f>
        <v>https://api-dev.gnukhata.org/customer/30</v>
      </c>
      <c r="G8" s="27"/>
      <c r="H8" s="28"/>
      <c r="I8" s="28"/>
      <c r="J8" s="29"/>
      <c r="K8" s="23"/>
      <c r="L8" s="24"/>
      <c r="M8" s="95" t="n">
        <v>609.0</v>
      </c>
      <c r="N8" s="97" t="s">
        <v>960</v>
      </c>
      <c r="O8" s="23"/>
      <c r="P8" s="1"/>
      <c r="Q8" s="1"/>
      <c r="R8" s="1"/>
      <c r="S8" s="1"/>
      <c r="T8" s="1"/>
      <c r="U8" s="1"/>
      <c r="V8" s="1"/>
      <c r="W8" s="1"/>
      <c r="X8" s="1"/>
      <c r="Y8" s="1"/>
    </row>
    <row r="9" s="3" customFormat="1" ht="407.45" customHeight="true" spans="1:25">
      <c r="A9" s="20"/>
      <c r="B9" s="84" t="s">
        <v>849</v>
      </c>
      <c r="C9" s="88" t="s">
        <v>35</v>
      </c>
      <c r="D9" s="90" t="s">
        <v>367</v>
      </c>
      <c r="E9" s="673" t="str">
        <f>HYPERLINK("https://api-dev.gnukhata.org/customer/30", "https://api-dev.gnukhata.org/customer/30")</f>
        <v>https://api-dev.gnukhata.org/customer/30</v>
      </c>
      <c r="F9" s="674" t="s">
        <v>1038</v>
      </c>
      <c r="G9" s="675" t="s">
        <v>785</v>
      </c>
      <c r="H9" s="28"/>
      <c r="I9" s="28"/>
      <c r="J9" s="29"/>
      <c r="K9" s="23"/>
      <c r="L9" t="s" s="683">
        <f>HYPERLINK(IF(ISERROR(FIND("dos",INFO("system"))),"file:C:\Users\AL3063/projects/GKCore/gkcore/tests/output/20230901_083241/GNUKhata-plan.Test_Plan.005,CustomerandSupplier.20230901_083834.001.xlsx_PUT_A9.ws-detail.log","C:\projects\GKCore\gkcore\tests\output\20230901_083241\GNUKhata-plan.Test_Plan.005,CustomerandSupplier.20230901_083834.001.xlsx_PUT_A9.ws-detail.log"),"log")</f>
      </c>
      <c r="M9" s="95" t="n">
        <v>1650.0</v>
      </c>
      <c r="N9" s="97" t="s">
        <v>960</v>
      </c>
      <c r="O9" s="23"/>
      <c r="P9" s="1"/>
      <c r="Q9" s="1"/>
      <c r="R9" s="1"/>
      <c r="S9" s="1"/>
      <c r="T9" s="1"/>
      <c r="U9" s="1"/>
      <c r="V9" s="1"/>
      <c r="W9" s="1"/>
      <c r="X9" s="1"/>
      <c r="Y9" s="1"/>
    </row>
    <row r="10" s="3" customFormat="1" ht="97.75" customHeight="true" spans="1:25">
      <c r="A10" s="20"/>
      <c r="B10" s="84" t="s">
        <v>786</v>
      </c>
      <c r="C10" s="88" t="s">
        <v>5</v>
      </c>
      <c r="D10" s="90" t="s">
        <v>536</v>
      </c>
      <c r="E10" s="89" t="s">
        <v>1040</v>
      </c>
      <c r="F10" s="27"/>
      <c r="G10" s="27"/>
      <c r="H10" s="28"/>
      <c r="I10" s="28"/>
      <c r="J10" s="29"/>
      <c r="K10" s="23"/>
      <c r="L10" s="24"/>
      <c r="M10" s="95" t="n">
        <v>604.0</v>
      </c>
      <c r="N10" s="97" t="s">
        <v>960</v>
      </c>
      <c r="O10" s="23"/>
      <c r="P10"/>
      <c r="Q10"/>
      <c r="R10"/>
      <c r="S10"/>
      <c r="T10"/>
      <c r="U10"/>
      <c r="V10"/>
      <c r="W10"/>
      <c r="X10"/>
      <c r="Y10"/>
    </row>
    <row r="11" s="1" customFormat="1" ht="31" customHeight="1" spans="1:25">
      <c r="A11" s="20"/>
      <c r="B11" s="84" t="s">
        <v>822</v>
      </c>
      <c r="C11" s="88" t="s">
        <v>5</v>
      </c>
      <c r="D11" s="90" t="s">
        <v>471</v>
      </c>
      <c r="E11" s="676" t="s">
        <v>789</v>
      </c>
      <c r="F11" s="677" t="s">
        <v>765</v>
      </c>
      <c r="G11" s="27"/>
      <c r="H11" s="27"/>
      <c r="I11" s="28"/>
      <c r="J11" s="29"/>
      <c r="K11" s="23"/>
      <c r="L11" s="24"/>
      <c r="M11" s="95" t="n">
        <v>610.0</v>
      </c>
      <c r="N11" s="97" t="s">
        <v>960</v>
      </c>
      <c r="O11" s="23"/>
      <c r="P11"/>
      <c r="Q11"/>
      <c r="R11"/>
      <c r="S11"/>
      <c r="T11"/>
      <c r="U11"/>
      <c r="V11"/>
      <c r="W11"/>
      <c r="X11"/>
      <c r="Y11"/>
    </row>
    <row r="12" s="1" customFormat="1" ht="130.4" customHeight="true" spans="1:25">
      <c r="A12" s="20"/>
      <c r="B12" s="85" t="s">
        <v>1035</v>
      </c>
      <c r="C12" s="88" t="s">
        <v>5</v>
      </c>
      <c r="D12" s="90" t="s">
        <v>501</v>
      </c>
      <c r="E12" s="678"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2" s="679" t="s">
        <v>956</v>
      </c>
      <c r="G12" s="27" t="s">
        <v>956</v>
      </c>
      <c r="H12" s="27"/>
      <c r="I12" s="28"/>
      <c r="J12" s="29"/>
      <c r="K12" s="23"/>
      <c r="L12" s="24"/>
      <c r="M12" s="95" t="n">
        <v>6957.0</v>
      </c>
      <c r="N12" s="97" t="s">
        <v>960</v>
      </c>
      <c r="O12" s="23"/>
      <c r="P12"/>
      <c r="Q12"/>
      <c r="R12"/>
      <c r="S12"/>
      <c r="T12"/>
      <c r="U12"/>
      <c r="V12"/>
      <c r="W12"/>
      <c r="X12"/>
      <c r="Y12"/>
    </row>
    <row r="13" ht="32.6" customHeight="true">
      <c r="A13" s="685" t="s">
        <v>956</v>
      </c>
      <c r="B13" s="85" t="s">
        <v>975</v>
      </c>
      <c r="C13" s="687" t="s">
        <v>5</v>
      </c>
      <c r="D13" s="688" t="s">
        <v>49</v>
      </c>
      <c r="E13" s="689" t="s">
        <v>968</v>
      </c>
      <c r="F13" s="690" t="s">
        <v>968</v>
      </c>
      <c r="G13" s="691"/>
      <c r="H13" s="692"/>
      <c r="I13" s="693"/>
      <c r="J13" s="694"/>
      <c r="K13" s="695"/>
      <c r="L13" s="696"/>
      <c r="M13" s="697" t="n">
        <v>1204.0</v>
      </c>
      <c r="N13" s="698" t="s">
        <v>960</v>
      </c>
    </row>
    <row r="14" ht="23.0" customHeight="true">
      <c r="A14" s="699" t="s">
        <v>956</v>
      </c>
      <c r="B14" s="85" t="s">
        <v>956</v>
      </c>
      <c r="C14" s="701" t="s">
        <v>20</v>
      </c>
      <c r="D14" s="702" t="s">
        <v>210</v>
      </c>
      <c r="E14" s="703" t="s">
        <v>1042</v>
      </c>
      <c r="F14" s="704" t="s">
        <v>1018</v>
      </c>
      <c r="G14" s="705"/>
      <c r="H14" s="706"/>
      <c r="I14" s="707"/>
      <c r="J14" s="708"/>
      <c r="K14" s="709"/>
      <c r="L14" s="710"/>
      <c r="M14" s="711" t="n">
        <v>1216.0</v>
      </c>
      <c r="N14" s="712" t="s">
        <v>960</v>
      </c>
    </row>
    <row r="15" ht="23.0" customHeight="true">
      <c r="A15" s="713" t="s">
        <v>956</v>
      </c>
      <c r="B15" s="85" t="s">
        <v>956</v>
      </c>
      <c r="C15" s="715" t="s">
        <v>5</v>
      </c>
      <c r="D15" s="716" t="s">
        <v>49</v>
      </c>
      <c r="E15" s="717" t="s">
        <v>1019</v>
      </c>
      <c r="F15" s="718" t="s">
        <v>1019</v>
      </c>
      <c r="G15" s="719"/>
      <c r="H15" s="720"/>
      <c r="I15" s="721"/>
      <c r="J15" s="722"/>
      <c r="K15" s="723"/>
      <c r="L15" s="724"/>
      <c r="M15" s="725" t="n">
        <v>1211.0</v>
      </c>
      <c r="N15" s="726" t="s">
        <v>960</v>
      </c>
    </row>
    <row r="16" ht="23.0" customHeight="true">
      <c r="A16" s="727" t="s">
        <v>956</v>
      </c>
      <c r="B16" s="85" t="s">
        <v>956</v>
      </c>
      <c r="C16" s="729" t="s">
        <v>15</v>
      </c>
      <c r="D16" s="730" t="s">
        <v>88</v>
      </c>
      <c r="E16" s="731" t="s">
        <v>1043</v>
      </c>
      <c r="F16" s="732">
        <f>HYPERLINK(IF(ISERROR(FIND("dos",INFO("system"))),"file:C:\Users\AL3063/projects/GKCore/gkcore/tests/artifact/data/Schema/Customer and Supplier/PutCustid.customer.txt","C:\projects\GKCore\gkcore\tests\artifact\data\Schema\Customer and Supplier\PutCustid.customer.txt"),"C:\projects\GKCore\gkcore\tests\artifact\data\Schema\Customer and Supplier\PutCustid.customer.txt")</f>
      </c>
      <c r="G16" s="733"/>
      <c r="H16" s="734"/>
      <c r="I16" s="735"/>
      <c r="J16" s="736" t="s">
        <v>984</v>
      </c>
      <c r="K16" s="737"/>
      <c r="L16" s="738"/>
      <c r="M16" s="739" t="n">
        <v>1222.0</v>
      </c>
      <c r="N16" s="740" t="s">
        <v>960</v>
      </c>
    </row>
    <row r="17" ht="23.0" customHeight="true">
      <c r="A17" s="741" t="s">
        <v>956</v>
      </c>
      <c r="B17" s="85" t="s">
        <v>956</v>
      </c>
      <c r="C17" s="743" t="s">
        <v>5</v>
      </c>
      <c r="D17" s="744" t="s">
        <v>397</v>
      </c>
      <c r="E17" s="745" t="s">
        <v>985</v>
      </c>
      <c r="F17" s="746"/>
      <c r="G17" s="747"/>
      <c r="H17" s="748"/>
      <c r="I17" s="749"/>
      <c r="J17" s="750"/>
      <c r="K17" s="751"/>
      <c r="L17" s="752"/>
      <c r="M17" s="753" t="n">
        <v>1227.0</v>
      </c>
      <c r="N17" s="754" t="s">
        <v>960</v>
      </c>
    </row>
    <row r="18" s="1" customFormat="1" spans="1:25" ht="23.0" customHeight="true">
      <c r="A18" s="20"/>
      <c r="B18" s="84" t="s">
        <v>851</v>
      </c>
      <c r="C18" s="88" t="s">
        <v>5</v>
      </c>
      <c r="D18" s="90" t="s">
        <v>49</v>
      </c>
      <c r="E18" s="680" t="s">
        <v>765</v>
      </c>
      <c r="F18" s="681" t="s">
        <v>765</v>
      </c>
      <c r="G18" s="28"/>
      <c r="H18" s="35"/>
      <c r="I18" s="35"/>
      <c r="J18" s="45"/>
      <c r="K18" s="46"/>
      <c r="L18" s="47"/>
      <c r="M18" s="95" t="n">
        <v>608.0</v>
      </c>
      <c r="N18" s="97" t="s">
        <v>960</v>
      </c>
      <c r="O18" s="46"/>
      <c r="P18" s="3"/>
      <c r="Q18" s="3"/>
      <c r="R18" s="3"/>
      <c r="S18" s="3"/>
      <c r="T18" s="3"/>
      <c r="U18" s="3"/>
      <c r="V18" s="3"/>
      <c r="W18" s="3"/>
      <c r="X18" s="3"/>
      <c r="Y18" s="3"/>
    </row>
    <row r="19" s="3" customFormat="1" spans="1:15">
      <c r="A19" s="20"/>
      <c r="B19" s="21"/>
      <c r="C19" s="31"/>
      <c r="D19" s="28"/>
      <c r="E19" s="28"/>
      <c r="F19" s="28"/>
      <c r="G19" s="28"/>
      <c r="H19" s="35"/>
      <c r="I19" s="35"/>
      <c r="J19" s="45"/>
      <c r="K19" s="46"/>
      <c r="L19" s="47"/>
      <c r="M19" s="48"/>
      <c r="N19" s="47"/>
      <c r="O19" s="46"/>
    </row>
    <row r="20" s="1" customFormat="1" spans="1:25">
      <c r="A20" s="20"/>
      <c r="B20" s="21"/>
      <c r="C20" s="26"/>
      <c r="D20" s="33"/>
      <c r="E20" s="27"/>
      <c r="F20" s="34"/>
      <c r="G20" s="28"/>
      <c r="H20" s="28"/>
      <c r="I20" s="28"/>
      <c r="J20" s="29"/>
      <c r="K20" s="23"/>
      <c r="L20" s="24"/>
      <c r="M20" s="22"/>
      <c r="N20" s="24"/>
      <c r="O20" s="23"/>
      <c r="P20"/>
      <c r="Q20"/>
      <c r="R20"/>
      <c r="S20"/>
      <c r="T20"/>
      <c r="U20"/>
      <c r="V20"/>
      <c r="W20"/>
      <c r="X20"/>
      <c r="Y20"/>
    </row>
    <row r="21" s="1" customFormat="1" spans="1:25">
      <c r="A21" s="20"/>
      <c r="B21" s="21"/>
      <c r="C21" s="26"/>
      <c r="D21" s="27"/>
      <c r="E21" s="27"/>
      <c r="F21" s="29"/>
      <c r="G21" s="28"/>
      <c r="H21" s="35"/>
      <c r="I21" s="35"/>
      <c r="J21" s="45"/>
      <c r="K21" s="46"/>
      <c r="L21" s="47"/>
      <c r="M21" s="48"/>
      <c r="N21" s="47"/>
      <c r="O21" s="46"/>
      <c r="P21" s="3"/>
      <c r="Q21" s="3"/>
      <c r="R21" s="3"/>
      <c r="S21" s="3"/>
      <c r="T21" s="3"/>
      <c r="U21" s="3"/>
      <c r="V21" s="3"/>
      <c r="W21" s="3"/>
      <c r="X21" s="3"/>
      <c r="Y21" s="3"/>
    </row>
    <row r="22" s="1" customFormat="1" ht="80" customHeight="1" spans="1:15">
      <c r="A22" s="20"/>
      <c r="B22" s="30"/>
      <c r="C22" s="26"/>
      <c r="D22" s="33"/>
      <c r="E22" s="27"/>
      <c r="F22" s="34"/>
      <c r="G22" s="28"/>
      <c r="H22" s="28"/>
      <c r="I22" s="28"/>
      <c r="J22" s="29"/>
      <c r="K22" s="23"/>
      <c r="L22" s="24"/>
      <c r="M22" s="22"/>
      <c r="N22" s="24"/>
      <c r="O22" s="23"/>
    </row>
    <row r="23" s="1" customFormat="1" ht="23" customHeight="1" spans="1:15">
      <c r="A23" s="20"/>
      <c r="B23" s="30"/>
      <c r="C23" s="26"/>
      <c r="D23" s="33"/>
      <c r="E23" s="27"/>
      <c r="F23" s="27"/>
      <c r="G23" s="28"/>
      <c r="H23" s="28"/>
      <c r="I23" s="28"/>
      <c r="J23" s="29"/>
      <c r="K23" s="23"/>
      <c r="L23" s="24"/>
      <c r="M23" s="22"/>
      <c r="N23" s="24"/>
      <c r="O23" s="23"/>
    </row>
    <row r="24" customFormat="1" ht="15.6" spans="1:15">
      <c r="A24" s="20"/>
      <c r="B24" s="6"/>
      <c r="C24" s="26"/>
      <c r="D24" s="33"/>
      <c r="E24" s="27"/>
      <c r="F24" s="27"/>
      <c r="G24" s="27"/>
      <c r="H24" s="28"/>
      <c r="I24" s="28"/>
      <c r="J24" s="29"/>
      <c r="K24" s="23"/>
      <c r="L24" s="24"/>
      <c r="M24" s="22"/>
      <c r="N24" s="24"/>
      <c r="O24" s="23"/>
    </row>
    <row r="25" customFormat="1" ht="15.6" spans="1:15">
      <c r="A25" s="20"/>
      <c r="B25" s="6"/>
      <c r="C25" s="31"/>
      <c r="D25" s="32"/>
      <c r="E25" s="28"/>
      <c r="F25" s="28"/>
      <c r="G25" s="27"/>
      <c r="H25" s="28"/>
      <c r="I25" s="28"/>
      <c r="J25" s="29"/>
      <c r="K25" s="23"/>
      <c r="L25" s="24"/>
      <c r="M25" s="22"/>
      <c r="N25" s="24"/>
      <c r="O25" s="23"/>
    </row>
    <row r="26" customFormat="1" ht="15.6" spans="1:15">
      <c r="A26" s="20"/>
      <c r="B26" s="6"/>
      <c r="C26" s="26"/>
      <c r="D26" s="33"/>
      <c r="E26" s="27"/>
      <c r="F26" s="34"/>
      <c r="G26" s="27"/>
      <c r="H26" s="28"/>
      <c r="I26" s="28"/>
      <c r="J26" s="29"/>
      <c r="K26" s="23"/>
      <c r="L26" s="24"/>
      <c r="M26" s="22"/>
      <c r="N26" s="24"/>
      <c r="O26" s="23"/>
    </row>
    <row r="27" customFormat="1" ht="15.6" spans="1:15">
      <c r="A27" s="20"/>
      <c r="B27" s="6"/>
      <c r="C27" s="26"/>
      <c r="D27" s="33"/>
      <c r="E27" s="27"/>
      <c r="F27" s="34"/>
      <c r="G27" s="27"/>
      <c r="H27" s="28"/>
      <c r="I27" s="28"/>
      <c r="J27" s="29"/>
      <c r="K27" s="23"/>
      <c r="L27" s="24"/>
      <c r="M27" s="22"/>
      <c r="N27" s="24"/>
      <c r="O27" s="23"/>
    </row>
    <row r="28" s="3" customFormat="1" ht="23" customHeight="1" spans="1:15">
      <c r="A28" s="20"/>
      <c r="B28" s="30"/>
      <c r="C28" s="26"/>
      <c r="D28" s="27"/>
      <c r="E28" s="27"/>
      <c r="F28" s="28"/>
      <c r="G28" s="28"/>
      <c r="H28" s="35"/>
      <c r="I28" s="35"/>
      <c r="J28" s="45"/>
      <c r="K28" s="46"/>
      <c r="L28" s="47"/>
      <c r="M28" s="48"/>
      <c r="N28" s="47"/>
      <c r="O28" s="46"/>
    </row>
    <row r="29" s="3" customFormat="1" ht="23" customHeight="1" spans="1:15">
      <c r="A29" s="20"/>
      <c r="B29" s="21"/>
      <c r="C29" s="26"/>
      <c r="D29" s="27"/>
      <c r="E29" s="27"/>
      <c r="F29" s="27"/>
      <c r="G29" s="28"/>
      <c r="H29" s="35"/>
      <c r="I29" s="35"/>
      <c r="J29" s="45"/>
      <c r="K29" s="46"/>
      <c r="L29" s="47"/>
      <c r="M29" s="48"/>
      <c r="N29" s="47"/>
      <c r="O29" s="46"/>
    </row>
    <row r="30" customFormat="1" ht="15.6" spans="1:15">
      <c r="A30" s="20"/>
      <c r="B30" s="21"/>
      <c r="C30" s="26"/>
      <c r="D30" s="27"/>
      <c r="E30" s="27"/>
      <c r="F30" s="29"/>
      <c r="G30" s="28"/>
      <c r="H30" s="28"/>
      <c r="I30" s="28"/>
      <c r="J30" s="29"/>
      <c r="K30" s="23"/>
      <c r="L30" s="24"/>
      <c r="M30" s="22"/>
      <c r="N30" s="24"/>
      <c r="O30" s="23"/>
    </row>
    <row r="31" s="1" customFormat="1" ht="23" customHeight="1" spans="1:15">
      <c r="A31" s="20"/>
      <c r="B31" s="21"/>
      <c r="C31" s="31"/>
      <c r="D31" s="32"/>
      <c r="E31" s="28"/>
      <c r="F31" s="28"/>
      <c r="G31" s="28"/>
      <c r="H31" s="28"/>
      <c r="I31" s="28"/>
      <c r="J31" s="29"/>
      <c r="K31" s="23"/>
      <c r="L31" s="24"/>
      <c r="M31" s="22"/>
      <c r="N31" s="24"/>
      <c r="O31" s="23"/>
    </row>
    <row r="32" s="3" customFormat="1" ht="39" customHeight="1" spans="1:15">
      <c r="A32" s="20"/>
      <c r="B32" s="21"/>
      <c r="C32" s="31"/>
      <c r="D32" s="28"/>
      <c r="E32" s="28"/>
      <c r="F32" s="29"/>
      <c r="G32" s="28"/>
      <c r="H32" s="35"/>
      <c r="I32" s="35"/>
      <c r="J32" s="45"/>
      <c r="K32" s="46"/>
      <c r="L32" s="47"/>
      <c r="M32" s="48"/>
      <c r="N32" s="47"/>
      <c r="O32" s="46"/>
    </row>
    <row r="33" s="3" customFormat="1" ht="26" customHeight="1" spans="1:15">
      <c r="A33" s="20"/>
      <c r="B33" s="21"/>
      <c r="C33" s="31"/>
      <c r="D33" s="32"/>
      <c r="E33" s="28"/>
      <c r="F33" s="28"/>
      <c r="G33" s="28"/>
      <c r="H33" s="35"/>
      <c r="I33" s="35"/>
      <c r="J33" s="45"/>
      <c r="K33" s="46"/>
      <c r="L33" s="47"/>
      <c r="M33" s="48"/>
      <c r="N33" s="47"/>
      <c r="O33" s="46"/>
    </row>
    <row r="34" s="3" customFormat="1" ht="129" customHeight="1" spans="1:15">
      <c r="A34" s="20"/>
      <c r="B34" s="21"/>
      <c r="C34" s="26"/>
      <c r="D34" s="33"/>
      <c r="E34" s="27"/>
      <c r="F34" s="34"/>
      <c r="G34" s="28"/>
      <c r="H34" s="35"/>
      <c r="I34" s="35"/>
      <c r="J34" s="45"/>
      <c r="K34" s="46"/>
      <c r="L34" s="47"/>
      <c r="M34" s="48"/>
      <c r="N34" s="47"/>
      <c r="O34" s="46"/>
    </row>
    <row r="35" s="3" customFormat="1" ht="23" customHeight="1" spans="1:15">
      <c r="A35" s="20"/>
      <c r="B35" s="21"/>
      <c r="C35" s="26"/>
      <c r="D35" s="33"/>
      <c r="E35" s="27"/>
      <c r="F35" s="34"/>
      <c r="G35" s="28"/>
      <c r="H35" s="35"/>
      <c r="I35" s="35"/>
      <c r="J35" s="45"/>
      <c r="K35" s="46"/>
      <c r="L35" s="47"/>
      <c r="M35" s="48"/>
      <c r="N35" s="47"/>
      <c r="O35" s="46"/>
    </row>
    <row r="36" s="3" customFormat="1" ht="23" customHeight="1" spans="1:15">
      <c r="A36" s="20"/>
      <c r="B36" s="30"/>
      <c r="C36" s="26"/>
      <c r="D36" s="27"/>
      <c r="E36" s="27"/>
      <c r="F36" s="28"/>
      <c r="G36" s="28"/>
      <c r="H36" s="35"/>
      <c r="I36" s="35"/>
      <c r="J36" s="45"/>
      <c r="K36" s="46"/>
      <c r="L36" s="47"/>
      <c r="M36" s="48"/>
      <c r="N36" s="47"/>
      <c r="O36" s="46"/>
    </row>
    <row r="37" s="3" customFormat="1" ht="23" customHeight="1" spans="1:15">
      <c r="A37" s="20"/>
      <c r="B37" s="21"/>
      <c r="C37" s="26"/>
      <c r="D37" s="27"/>
      <c r="E37" s="27"/>
      <c r="F37" s="27"/>
      <c r="G37" s="28"/>
      <c r="H37" s="35"/>
      <c r="I37" s="35"/>
      <c r="J37" s="45"/>
      <c r="K37" s="46"/>
      <c r="L37" s="47"/>
      <c r="M37" s="48"/>
      <c r="N37" s="47"/>
      <c r="O37" s="46"/>
    </row>
    <row r="38" s="1" customFormat="1" ht="44" customHeight="1" spans="1:15">
      <c r="A38" s="20"/>
      <c r="B38" s="21"/>
      <c r="C38" s="26"/>
      <c r="D38" s="27"/>
      <c r="E38" s="27"/>
      <c r="F38" s="29"/>
      <c r="G38" s="27"/>
      <c r="H38" s="28"/>
      <c r="I38" s="28"/>
      <c r="J38" s="29"/>
      <c r="K38" s="23"/>
      <c r="L38" s="24"/>
      <c r="M38" s="22"/>
      <c r="N38" s="24"/>
      <c r="O38" s="23"/>
    </row>
    <row r="39" customFormat="1" ht="23" customHeight="1" spans="1:15">
      <c r="A39" s="20"/>
      <c r="B39" s="30"/>
      <c r="C39" s="26"/>
      <c r="D39" s="27"/>
      <c r="E39" s="27"/>
      <c r="F39" s="27"/>
      <c r="G39" s="28"/>
      <c r="H39" s="28"/>
      <c r="I39" s="28"/>
      <c r="J39" s="29"/>
      <c r="K39" s="23"/>
      <c r="L39" s="24"/>
      <c r="M39" s="22"/>
      <c r="N39" s="24"/>
      <c r="O39" s="23"/>
    </row>
    <row r="40" s="1" customFormat="1" ht="134" customHeight="1" spans="1:15">
      <c r="A40" s="20"/>
      <c r="B40" s="6"/>
      <c r="C40" s="26"/>
      <c r="D40" s="33"/>
      <c r="E40" s="27"/>
      <c r="F40" s="34"/>
      <c r="G40" s="27"/>
      <c r="H40" s="28"/>
      <c r="I40" s="28"/>
      <c r="J40" s="29"/>
      <c r="K40" s="23"/>
      <c r="L40" s="24"/>
      <c r="M40" s="22"/>
      <c r="N40" s="24"/>
      <c r="O40" s="23"/>
    </row>
    <row r="41" s="1" customFormat="1" ht="23" customHeight="1" spans="1:15">
      <c r="A41" s="20"/>
      <c r="B41" s="21"/>
      <c r="C41" s="26"/>
      <c r="D41" s="33"/>
      <c r="E41" s="27"/>
      <c r="F41" s="27"/>
      <c r="G41" s="27"/>
      <c r="H41" s="28"/>
      <c r="I41" s="28"/>
      <c r="J41" s="29"/>
      <c r="K41" s="23"/>
      <c r="L41" s="24"/>
      <c r="M41" s="22"/>
      <c r="N41" s="24"/>
      <c r="O41" s="23"/>
    </row>
    <row r="42" s="1" customFormat="1" ht="23" customHeight="1" spans="1:15">
      <c r="A42" s="20"/>
      <c r="B42" s="21"/>
      <c r="C42" s="26"/>
      <c r="D42" s="33"/>
      <c r="E42" s="27"/>
      <c r="F42" s="27"/>
      <c r="G42" s="27"/>
      <c r="H42" s="28"/>
      <c r="I42" s="28"/>
      <c r="J42" s="29"/>
      <c r="K42" s="23"/>
      <c r="L42" s="24"/>
      <c r="M42" s="22"/>
      <c r="N42" s="24"/>
      <c r="O42" s="23"/>
    </row>
    <row r="43" s="1" customFormat="1" ht="23" customHeight="1" spans="1:15">
      <c r="A43" s="20"/>
      <c r="B43" s="21"/>
      <c r="C43" s="31"/>
      <c r="D43" s="32"/>
      <c r="E43" s="28"/>
      <c r="F43" s="28"/>
      <c r="G43" s="28"/>
      <c r="H43" s="28"/>
      <c r="I43" s="28"/>
      <c r="J43" s="29"/>
      <c r="K43" s="23"/>
      <c r="L43" s="24"/>
      <c r="M43" s="22"/>
      <c r="N43" s="24"/>
      <c r="O43" s="23"/>
    </row>
    <row r="44" s="1" customFormat="1" ht="23" customHeight="1" spans="1:15">
      <c r="A44" s="20"/>
      <c r="B44" s="21"/>
      <c r="C44" s="31"/>
      <c r="D44" s="28"/>
      <c r="E44" s="28"/>
      <c r="F44" s="28"/>
      <c r="G44" s="28"/>
      <c r="H44" s="28"/>
      <c r="I44" s="28"/>
      <c r="J44" s="29"/>
      <c r="K44" s="23"/>
      <c r="L44" s="24"/>
      <c r="M44" s="22"/>
      <c r="N44" s="24"/>
      <c r="O44" s="23"/>
    </row>
    <row r="45" s="1" customFormat="1" ht="127" customHeight="1" spans="1:15">
      <c r="A45" s="20"/>
      <c r="B45" s="21"/>
      <c r="C45" s="26"/>
      <c r="D45" s="33"/>
      <c r="E45" s="27"/>
      <c r="F45" s="34"/>
      <c r="G45" s="28"/>
      <c r="H45" s="28"/>
      <c r="I45" s="28"/>
      <c r="J45" s="29"/>
      <c r="K45" s="23"/>
      <c r="L45" s="24"/>
      <c r="M45" s="22"/>
      <c r="N45" s="24"/>
      <c r="O45" s="23"/>
    </row>
    <row r="46" s="1" customFormat="1" ht="23" customHeight="1" spans="1:15">
      <c r="A46" s="20"/>
      <c r="B46" s="36"/>
      <c r="C46" s="31"/>
      <c r="D46" s="32"/>
      <c r="E46" s="28"/>
      <c r="F46" s="28"/>
      <c r="G46" s="28"/>
      <c r="H46" s="28"/>
      <c r="I46" s="28"/>
      <c r="J46" s="29"/>
      <c r="K46" s="23"/>
      <c r="L46" s="24"/>
      <c r="M46" s="22"/>
      <c r="N46" s="24"/>
      <c r="O46" s="23"/>
    </row>
    <row r="47" s="1" customFormat="1" ht="23" customHeight="1" spans="1:15">
      <c r="A47" s="20"/>
      <c r="B47" s="37"/>
      <c r="C47" s="26"/>
      <c r="D47" s="27"/>
      <c r="E47" s="27"/>
      <c r="F47" s="27"/>
      <c r="G47" s="28"/>
      <c r="H47" s="28"/>
      <c r="I47" s="28"/>
      <c r="J47" s="29"/>
      <c r="K47" s="23"/>
      <c r="L47" s="24"/>
      <c r="M47" s="22"/>
      <c r="N47" s="24"/>
      <c r="O47" s="23"/>
    </row>
    <row r="48" s="1" customFormat="1" ht="23" customHeight="1" spans="1:15">
      <c r="A48" s="20"/>
      <c r="B48" s="37"/>
      <c r="C48" s="26"/>
      <c r="D48" s="27"/>
      <c r="E48" s="27"/>
      <c r="F48" s="28"/>
      <c r="G48" s="28"/>
      <c r="H48" s="28"/>
      <c r="I48" s="28"/>
      <c r="J48" s="29"/>
      <c r="K48" s="23"/>
      <c r="L48" s="24"/>
      <c r="M48" s="22"/>
      <c r="N48" s="24"/>
      <c r="O48" s="23"/>
    </row>
    <row r="49" s="1" customFormat="1" ht="23" customHeight="1" spans="1:15">
      <c r="A49" s="20"/>
      <c r="B49" s="30"/>
      <c r="C49" s="26"/>
      <c r="D49" s="27"/>
      <c r="E49" s="27"/>
      <c r="F49" s="28"/>
      <c r="G49" s="28"/>
      <c r="H49" s="28"/>
      <c r="I49" s="28"/>
      <c r="J49" s="29"/>
      <c r="K49" s="23"/>
      <c r="L49" s="24"/>
      <c r="M49" s="22"/>
      <c r="N49" s="24"/>
      <c r="O49" s="23"/>
    </row>
    <row r="50" s="1" customFormat="1" ht="23" customHeight="1" spans="1:15">
      <c r="A50" s="20"/>
      <c r="B50" s="21"/>
      <c r="C50" s="26"/>
      <c r="D50" s="27"/>
      <c r="E50" s="27"/>
      <c r="F50" s="27"/>
      <c r="G50" s="28"/>
      <c r="H50" s="28"/>
      <c r="I50" s="28"/>
      <c r="J50" s="29"/>
      <c r="K50" s="23"/>
      <c r="L50" s="24"/>
      <c r="M50" s="22"/>
      <c r="N50" s="24"/>
      <c r="O50" s="23"/>
    </row>
    <row r="51" s="1" customFormat="1" ht="23" customHeight="1" spans="1:15">
      <c r="A51" s="20"/>
      <c r="B51" s="21"/>
      <c r="C51" s="26"/>
      <c r="D51" s="27"/>
      <c r="E51" s="27"/>
      <c r="F51" s="29"/>
      <c r="G51" s="28"/>
      <c r="H51" s="28"/>
      <c r="I51" s="28"/>
      <c r="J51" s="29"/>
      <c r="K51" s="23"/>
      <c r="L51" s="24"/>
      <c r="M51" s="22"/>
      <c r="N51" s="24"/>
      <c r="O51" s="23"/>
    </row>
    <row r="52" s="1" customFormat="1" ht="81" customHeight="1" spans="1:15">
      <c r="A52" s="20"/>
      <c r="B52" s="30"/>
      <c r="C52" s="26"/>
      <c r="D52" s="33"/>
      <c r="E52" s="27"/>
      <c r="F52" s="34"/>
      <c r="G52" s="28"/>
      <c r="H52" s="28"/>
      <c r="I52" s="28"/>
      <c r="J52" s="29"/>
      <c r="K52" s="23"/>
      <c r="L52" s="24"/>
      <c r="M52" s="22"/>
      <c r="N52" s="24"/>
      <c r="O52" s="23"/>
    </row>
    <row r="53" s="1" customFormat="1" ht="23" customHeight="1" spans="1:15">
      <c r="A53" s="20"/>
      <c r="B53" s="30"/>
      <c r="C53" s="26"/>
      <c r="D53" s="33"/>
      <c r="E53" s="27"/>
      <c r="F53" s="27"/>
      <c r="G53" s="28"/>
      <c r="H53" s="28"/>
      <c r="I53" s="28"/>
      <c r="J53" s="29"/>
      <c r="K53" s="23"/>
      <c r="L53" s="24"/>
      <c r="M53" s="22"/>
      <c r="N53" s="24"/>
      <c r="O53" s="23"/>
    </row>
    <row r="54" s="1" customFormat="1" ht="23" customHeight="1" spans="1:15">
      <c r="A54" s="20"/>
      <c r="B54" s="6"/>
      <c r="C54" s="26"/>
      <c r="D54" s="33"/>
      <c r="E54" s="27"/>
      <c r="F54" s="27"/>
      <c r="G54" s="27"/>
      <c r="H54" s="28"/>
      <c r="I54" s="28"/>
      <c r="J54" s="29"/>
      <c r="K54" s="23"/>
      <c r="L54" s="24"/>
      <c r="M54" s="22"/>
      <c r="N54" s="24"/>
      <c r="O54" s="23"/>
    </row>
    <row r="55" s="1" customFormat="1" ht="23" customHeight="1" spans="1:15">
      <c r="A55" s="20"/>
      <c r="B55" s="6"/>
      <c r="C55" s="31"/>
      <c r="D55" s="32"/>
      <c r="E55" s="28"/>
      <c r="F55" s="28"/>
      <c r="G55" s="27"/>
      <c r="H55" s="28"/>
      <c r="I55" s="28"/>
      <c r="J55" s="29"/>
      <c r="K55" s="23"/>
      <c r="L55" s="24"/>
      <c r="M55" s="22"/>
      <c r="N55" s="24"/>
      <c r="O55" s="23"/>
    </row>
    <row r="56" s="1" customFormat="1" ht="137" customHeight="1" spans="1:15">
      <c r="A56" s="20"/>
      <c r="B56" s="6"/>
      <c r="C56" s="26"/>
      <c r="D56" s="33"/>
      <c r="E56" s="27"/>
      <c r="F56" s="34"/>
      <c r="G56" s="27"/>
      <c r="H56" s="28"/>
      <c r="I56" s="28"/>
      <c r="J56" s="29"/>
      <c r="K56" s="23"/>
      <c r="L56" s="24"/>
      <c r="M56" s="22"/>
      <c r="N56" s="24"/>
      <c r="O56" s="23"/>
    </row>
    <row r="57" s="1" customFormat="1" ht="23" customHeight="1" spans="1:15">
      <c r="A57" s="20"/>
      <c r="B57" s="6"/>
      <c r="C57" s="26"/>
      <c r="D57" s="33"/>
      <c r="E57" s="27"/>
      <c r="F57" s="34"/>
      <c r="G57" s="27"/>
      <c r="H57" s="28"/>
      <c r="I57" s="28"/>
      <c r="J57" s="29"/>
      <c r="K57" s="23"/>
      <c r="L57" s="24"/>
      <c r="M57" s="22"/>
      <c r="N57" s="24"/>
      <c r="O57" s="23"/>
    </row>
    <row r="58" s="1" customFormat="1" ht="23" customHeight="1" spans="1:15">
      <c r="A58" s="20"/>
      <c r="B58" s="30"/>
      <c r="C58" s="26"/>
      <c r="D58" s="27"/>
      <c r="E58" s="27"/>
      <c r="F58" s="28"/>
      <c r="G58" s="28"/>
      <c r="H58" s="28"/>
      <c r="I58" s="28"/>
      <c r="J58" s="29"/>
      <c r="K58" s="23"/>
      <c r="L58" s="24"/>
      <c r="M58" s="22"/>
      <c r="N58" s="24"/>
      <c r="O58" s="23"/>
    </row>
    <row r="59" s="1" customFormat="1" ht="23" customHeight="1" spans="1:15">
      <c r="A59" s="20"/>
      <c r="B59" s="21"/>
      <c r="C59" s="26"/>
      <c r="D59" s="27"/>
      <c r="E59" s="27"/>
      <c r="F59" s="27"/>
      <c r="G59" s="28"/>
      <c r="H59" s="28"/>
      <c r="I59" s="28"/>
      <c r="J59" s="29"/>
      <c r="K59" s="23"/>
      <c r="L59" s="24"/>
      <c r="M59" s="22"/>
      <c r="N59" s="24"/>
      <c r="O59" s="23"/>
    </row>
    <row r="60" s="1" customFormat="1" ht="32" customHeight="1" spans="1:15">
      <c r="A60" s="20"/>
      <c r="B60" s="21"/>
      <c r="C60" s="26"/>
      <c r="D60" s="27"/>
      <c r="E60" s="27"/>
      <c r="F60" s="29"/>
      <c r="G60" s="28"/>
      <c r="H60" s="28"/>
      <c r="I60" s="28"/>
      <c r="J60" s="29"/>
      <c r="K60" s="23"/>
      <c r="L60" s="24"/>
      <c r="M60" s="22"/>
      <c r="N60" s="24"/>
      <c r="O60" s="23"/>
    </row>
    <row r="61" s="1" customFormat="1" ht="23" customHeight="1" spans="1:15">
      <c r="A61" s="20"/>
      <c r="B61" s="21"/>
      <c r="C61" s="31"/>
      <c r="D61" s="32"/>
      <c r="E61" s="28"/>
      <c r="F61" s="28"/>
      <c r="G61" s="28"/>
      <c r="H61" s="28"/>
      <c r="I61" s="28"/>
      <c r="J61" s="29"/>
      <c r="K61" s="23"/>
      <c r="L61" s="24"/>
      <c r="M61" s="22"/>
      <c r="N61" s="24"/>
      <c r="O61" s="23"/>
    </row>
    <row r="62" s="1" customFormat="1" ht="23" customHeight="1" spans="1:15">
      <c r="A62" s="20"/>
      <c r="B62" s="21"/>
      <c r="C62" s="31"/>
      <c r="D62" s="28"/>
      <c r="E62" s="28"/>
      <c r="F62" s="29"/>
      <c r="G62" s="28"/>
      <c r="H62" s="28"/>
      <c r="I62" s="28"/>
      <c r="J62" s="29"/>
      <c r="K62" s="23"/>
      <c r="L62" s="24"/>
      <c r="M62" s="22"/>
      <c r="N62" s="24"/>
      <c r="O62" s="23"/>
    </row>
    <row r="63" s="1" customFormat="1" ht="23" customHeight="1" spans="1:15">
      <c r="A63" s="20"/>
      <c r="B63" s="21"/>
      <c r="C63" s="31"/>
      <c r="D63" s="32"/>
      <c r="E63" s="28"/>
      <c r="F63" s="28"/>
      <c r="G63" s="28"/>
      <c r="H63" s="28"/>
      <c r="I63" s="28"/>
      <c r="J63" s="29"/>
      <c r="K63" s="23"/>
      <c r="L63" s="24"/>
      <c r="M63" s="22"/>
      <c r="N63" s="24"/>
      <c r="O63" s="23"/>
    </row>
    <row r="64" s="1" customFormat="1" ht="124" customHeight="1" spans="1:15">
      <c r="A64" s="20"/>
      <c r="B64" s="21"/>
      <c r="C64" s="26"/>
      <c r="D64" s="33"/>
      <c r="E64" s="27"/>
      <c r="F64" s="34"/>
      <c r="G64" s="28"/>
      <c r="H64" s="28"/>
      <c r="I64" s="28"/>
      <c r="J64" s="29"/>
      <c r="K64" s="23"/>
      <c r="L64" s="24"/>
      <c r="M64" s="22"/>
      <c r="N64" s="24"/>
      <c r="O64" s="23"/>
    </row>
    <row r="65" s="1" customFormat="1" ht="23" customHeight="1" spans="1:15">
      <c r="A65" s="20"/>
      <c r="B65" s="21"/>
      <c r="C65" s="26"/>
      <c r="D65" s="33"/>
      <c r="E65" s="27"/>
      <c r="F65" s="34"/>
      <c r="G65" s="28"/>
      <c r="H65" s="28"/>
      <c r="I65" s="28"/>
      <c r="J65" s="29"/>
      <c r="K65" s="23"/>
      <c r="L65" s="24"/>
      <c r="M65" s="22"/>
      <c r="N65" s="24"/>
      <c r="O65" s="23"/>
    </row>
    <row r="66" s="1" customFormat="1" ht="23" customHeight="1" spans="1:15">
      <c r="A66" s="20"/>
      <c r="B66" s="30"/>
      <c r="C66" s="26"/>
      <c r="D66" s="27"/>
      <c r="E66" s="27"/>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sheetData>
  <sheetCalcPr fullCalcOnLoad="true"/>
  <mergeCells count="4">
    <mergeCell ref="A1:D1"/>
    <mergeCell ref="L1:O1"/>
    <mergeCell ref="A2:D2"/>
    <mergeCell ref="L2:O2"/>
    <mergeCell ref="E10:I10"/>
  </mergeCells>
  <conditionalFormatting sqref="N8">
    <cfRule type="beginsWith" dxfId="2" priority="13" stopIfTrue="1" operator="equal" text="WARN">
      <formula>LEFT(N8,LEN("WARN"))="WARN"</formula>
    </cfRule>
    <cfRule type="beginsWith" dxfId="1" priority="14" stopIfTrue="1" operator="equal" text="FAIL">
      <formula>LEFT(N8,LEN("FAIL"))="FAIL"</formula>
    </cfRule>
    <cfRule type="beginsWith" dxfId="0" priority="15" stopIfTrue="1" operator="equal" text="PASS">
      <formula>LEFT(N8,LEN("PASS"))="PASS"</formula>
    </cfRule>
  </conditionalFormatting>
  <conditionalFormatting sqref="N9">
    <cfRule type="beginsWith" dxfId="2" priority="19" stopIfTrue="1" operator="equal" text="WARN">
      <formula>LEFT(N9,LEN("WARN"))="WARN"</formula>
    </cfRule>
    <cfRule type="beginsWith" dxfId="1" priority="20" stopIfTrue="1" operator="equal" text="FAIL">
      <formula>LEFT(N9,LEN("FAIL"))="FAIL"</formula>
    </cfRule>
    <cfRule type="beginsWith" dxfId="0" priority="21" stopIfTrue="1" operator="equal" text="PASS">
      <formula>LEFT(N9,LEN("PASS"))="PASS"</formula>
    </cfRule>
  </conditionalFormatting>
  <conditionalFormatting sqref="N18">
    <cfRule type="beginsWith" dxfId="2" priority="22" stopIfTrue="1" operator="equal" text="WARN">
      <formula>LEFT(N18,LEN("WARN"))="WARN"</formula>
    </cfRule>
    <cfRule type="beginsWith" dxfId="1" priority="23" stopIfTrue="1" operator="equal" text="FAIL">
      <formula>LEFT(N18,LEN("FAIL"))="FAIL"</formula>
    </cfRule>
    <cfRule type="beginsWith" dxfId="0" priority="24" stopIfTrue="1" operator="equal" text="PASS">
      <formula>LEFT(N18,LEN("PASS"))="PASS"</formula>
    </cfRule>
  </conditionalFormatting>
  <conditionalFormatting sqref="N19">
    <cfRule type="beginsWith" dxfId="2" priority="7" stopIfTrue="1" operator="equal" text="WARN">
      <formula>LEFT(N19,LEN("WARN"))="WARN"</formula>
    </cfRule>
    <cfRule type="beginsWith" dxfId="1" priority="8" stopIfTrue="1" operator="equal" text="FAIL">
      <formula>LEFT(N19,LEN("FAIL"))="FAIL"</formula>
    </cfRule>
    <cfRule type="beginsWith" dxfId="0" priority="9" stopIfTrue="1" operator="equal" text="PASS">
      <formula>LEFT(N19,LEN("PASS"))="PASS"</formula>
    </cfRule>
  </conditionalFormatting>
  <conditionalFormatting sqref="N21">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2">
    <cfRule type="beginsWith" dxfId="2" priority="37" stopIfTrue="1" operator="equal" text="WARN">
      <formula>LEFT(N22,LEN("WARN"))="WARN"</formula>
    </cfRule>
    <cfRule type="beginsWith" dxfId="1" priority="38" stopIfTrue="1" operator="equal" text="FAIL">
      <formula>LEFT(N22,LEN("FAIL"))="FAIL"</formula>
    </cfRule>
    <cfRule type="beginsWith" dxfId="0" priority="39" stopIfTrue="1" operator="equal" text="PASS">
      <formula>LEFT(N22,LEN("PASS"))="PASS"</formula>
    </cfRule>
  </conditionalFormatting>
  <conditionalFormatting sqref="N23">
    <cfRule type="beginsWith" dxfId="2" priority="40" stopIfTrue="1" operator="equal" text="WARN">
      <formula>LEFT(N23,LEN("WARN"))="WARN"</formula>
    </cfRule>
    <cfRule type="beginsWith" dxfId="1" priority="41" stopIfTrue="1" operator="equal" text="FAIL">
      <formula>LEFT(N23,LEN("FAIL"))="FAIL"</formula>
    </cfRule>
    <cfRule type="beginsWith" dxfId="0" priority="42" stopIfTrue="1" operator="equal" text="PASS">
      <formula>LEFT(N23,LEN("PASS"))="PASS"</formula>
    </cfRule>
  </conditionalFormatting>
  <conditionalFormatting sqref="N28">
    <cfRule type="beginsWith" dxfId="2" priority="64" stopIfTrue="1" operator="equal" text="WARN">
      <formula>LEFT(N28,LEN("WARN"))="WARN"</formula>
    </cfRule>
    <cfRule type="beginsWith" dxfId="1" priority="65" stopIfTrue="1" operator="equal" text="FAIL">
      <formula>LEFT(N28,LEN("FAIL"))="FAIL"</formula>
    </cfRule>
    <cfRule type="beginsWith" dxfId="0" priority="66" stopIfTrue="1" operator="equal" text="PASS">
      <formula>LEFT(N28,LEN("PASS"))="PASS"</formula>
    </cfRule>
  </conditionalFormatting>
  <conditionalFormatting sqref="N29">
    <cfRule type="beginsWith" dxfId="2" priority="58" stopIfTrue="1" operator="equal" text="WARN">
      <formula>LEFT(N29,LEN("WARN"))="WARN"</formula>
    </cfRule>
    <cfRule type="beginsWith" dxfId="1" priority="59" stopIfTrue="1" operator="equal" text="FAIL">
      <formula>LEFT(N29,LEN("FAIL"))="FAIL"</formula>
    </cfRule>
    <cfRule type="beginsWith" dxfId="0" priority="60" stopIfTrue="1" operator="equal" text="PASS">
      <formula>LEFT(N29,LEN("PASS"))="PASS"</formula>
    </cfRule>
  </conditionalFormatting>
  <conditionalFormatting sqref="N30">
    <cfRule type="beginsWith" dxfId="2" priority="67" stopIfTrue="1" operator="equal" text="WARN">
      <formula>LEFT(N30,LEN("WARN"))="WARN"</formula>
    </cfRule>
    <cfRule type="beginsWith" dxfId="1" priority="68" stopIfTrue="1" operator="equal" text="FAIL">
      <formula>LEFT(N30,LEN("FAIL"))="FAIL"</formula>
    </cfRule>
    <cfRule type="beginsWith" dxfId="0" priority="69" stopIfTrue="1" operator="equal" text="PASS">
      <formula>LEFT(N30,LEN("PASS"))="PASS"</formula>
    </cfRule>
  </conditionalFormatting>
  <conditionalFormatting sqref="N31">
    <cfRule type="beginsWith" dxfId="2" priority="61" stopIfTrue="1" operator="equal" text="WARN">
      <formula>LEFT(N31,LEN("WARN"))="WARN"</formula>
    </cfRule>
    <cfRule type="beginsWith" dxfId="1" priority="62" stopIfTrue="1" operator="equal" text="FAIL">
      <formula>LEFT(N31,LEN("FAIL"))="FAIL"</formula>
    </cfRule>
    <cfRule type="beginsWith" dxfId="0" priority="63" stopIfTrue="1" operator="equal" text="PASS">
      <formula>LEFT(N31,LEN("PASS"))="PASS"</formula>
    </cfRule>
  </conditionalFormatting>
  <conditionalFormatting sqref="N38">
    <cfRule type="beginsWith" dxfId="2" priority="52" stopIfTrue="1" operator="equal" text="WARN">
      <formula>LEFT(N38,LEN("WARN"))="WARN"</formula>
    </cfRule>
    <cfRule type="beginsWith" dxfId="1" priority="53" stopIfTrue="1" operator="equal" text="FAIL">
      <formula>LEFT(N38,LEN("FAIL"))="FAIL"</formula>
    </cfRule>
    <cfRule type="beginsWith" dxfId="0" priority="54" stopIfTrue="1" operator="equal" text="PASS">
      <formula>LEFT(N38,LEN("PASS"))="PASS"</formula>
    </cfRule>
  </conditionalFormatting>
  <conditionalFormatting sqref="N39">
    <cfRule type="beginsWith" dxfId="2" priority="46" stopIfTrue="1" operator="equal" text="WARN">
      <formula>LEFT(N39,LEN("WARN"))="WARN"</formula>
    </cfRule>
    <cfRule type="beginsWith" dxfId="1" priority="47" stopIfTrue="1" operator="equal" text="FAIL">
      <formula>LEFT(N39,LEN("FAIL"))="FAIL"</formula>
    </cfRule>
    <cfRule type="beginsWith" dxfId="0" priority="48" stopIfTrue="1" operator="equal" text="PASS">
      <formula>LEFT(N39,LEN("PASS"))="PASS"</formula>
    </cfRule>
  </conditionalFormatting>
  <conditionalFormatting sqref="N40">
    <cfRule type="beginsWith" dxfId="2" priority="49" stopIfTrue="1" operator="equal" text="WARN">
      <formula>LEFT(N40,LEN("WARN"))="WARN"</formula>
    </cfRule>
    <cfRule type="beginsWith" dxfId="1" priority="50" stopIfTrue="1" operator="equal" text="FAIL">
      <formula>LEFT(N40,LEN("FAIL"))="FAIL"</formula>
    </cfRule>
    <cfRule type="beginsWith" dxfId="0" priority="51" stopIfTrue="1" operator="equal" text="PASS">
      <formula>LEFT(N40,LEN("PASS"))="PASS"</formula>
    </cfRule>
  </conditionalFormatting>
  <conditionalFormatting sqref="N5:N7">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24:N27">
    <cfRule type="beginsWith" dxfId="2" priority="43" stopIfTrue="1" operator="equal" text="WARN">
      <formula>LEFT(N24,LEN("WARN"))="WARN"</formula>
    </cfRule>
    <cfRule type="beginsWith" dxfId="1" priority="44" stopIfTrue="1" operator="equal" text="FAIL">
      <formula>LEFT(N24,LEN("FAIL"))="FAIL"</formula>
    </cfRule>
    <cfRule type="beginsWith" dxfId="0" priority="45" stopIfTrue="1" operator="equal" text="PASS">
      <formula>LEFT(N24,LEN("PASS"))="PASS"</formula>
    </cfRule>
  </conditionalFormatting>
  <conditionalFormatting sqref="N32:N37">
    <cfRule type="beginsWith" dxfId="2" priority="55" stopIfTrue="1" operator="equal" text="WARN">
      <formula>LEFT(N32,LEN("WARN"))="WARN"</formula>
    </cfRule>
    <cfRule type="beginsWith" dxfId="1" priority="56" stopIfTrue="1" operator="equal" text="FAIL">
      <formula>LEFT(N32,LEN("FAIL"))="FAIL"</formula>
    </cfRule>
    <cfRule type="beginsWith" dxfId="0" priority="57" stopIfTrue="1" operator="equal" text="PASS">
      <formula>LEFT(N32,LEN("PASS"))="PASS"</formula>
    </cfRule>
  </conditionalFormatting>
  <conditionalFormatting sqref="N83:N182">
    <cfRule type="beginsWith" dxfId="2" priority="70" stopIfTrue="1" operator="equal" text="WARN">
      <formula>LEFT(N83,LEN("WARN"))="WARN"</formula>
    </cfRule>
    <cfRule type="beginsWith" dxfId="1" priority="71" stopIfTrue="1" operator="equal" text="FAIL">
      <formula>LEFT(N83,LEN("FAIL"))="FAIL"</formula>
    </cfRule>
    <cfRule type="beginsWith" dxfId="0" priority="72" stopIfTrue="1" operator="equal" text="PASS">
      <formula>LEFT(N83,LEN("PASS"))="PASS"</formula>
    </cfRule>
  </conditionalFormatting>
  <conditionalFormatting sqref="N1 N3:N4 N41:N82">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10:N12 N20">
    <cfRule type="beginsWith" dxfId="2" priority="25" stopIfTrue="1" operator="equal" text="WARN">
      <formula>LEFT(N10,LEN("WARN"))="WARN"</formula>
    </cfRule>
    <cfRule type="beginsWith" dxfId="1" priority="26" stopIfTrue="1" operator="equal" text="FAIL">
      <formula>LEFT(N10,LEN("FAIL"))="FAIL"</formula>
    </cfRule>
    <cfRule type="beginsWith" dxfId="0" priority="27" stopIfTrue="1" operator="equal" text="PASS">
      <formula>LEFT(N10,LEN("PASS"))="PASS"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C182">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D182">
      <formula1>INDIRECT(C5)</formula1>
    </dataValidation>
  </dataValidations>
  <hyperlinks>
    <hyperlink ref="F8" r:id="rId1" display="${api.baseUrl}customer/${putcustid}" tooltip="https://api.gnukhata.org/login?type=user"/>
  </hyperlinks>
  <pageMargins left="0.75" right="0.75" top="1" bottom="1" header="0.5" footer="0.5"/>
  <headerFooter/>
  <drawing r:id="rId2"/>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80"/>
  <sheetViews>
    <sheetView zoomScale="100" zoomScaleNormal="75" workbookViewId="0" tabSelected="false">
      <selection activeCell="F5" sqref="F5"/>
    </sheetView>
  </sheetViews>
  <sheetFormatPr defaultColWidth="10.8333333333333" defaultRowHeight="14.4"/>
  <cols>
    <col min="1" max="1" customWidth="true" style="5" width="55.96484375" collapsed="true" bestFit="true"/>
    <col min="2" max="2" customWidth="true" style="6" width="132.19140625" collapsed="true" bestFit="true"/>
    <col min="3" max="3" customWidth="true" style="7" width="9.55859375" collapsed="true" bestFit="true"/>
    <col min="4" max="4" customWidth="true" style="8" width="31.16796875" collapsed="true" bestFit="true"/>
    <col min="5" max="5" customWidth="true" style="8" width="74.875" collapsed="true"/>
    <col min="6" max="6" customWidth="true" style="8" width="128.625" collapsed="true"/>
    <col min="7" max="7" customWidth="true" style="8" width="16.125" collapsed="true"/>
    <col min="8" max="8" customWidth="true" style="8" width="9.25" collapsed="true"/>
    <col min="9" max="9" customWidth="true" style="8" width="9.5" collapsed="true"/>
    <col min="10" max="10" customWidth="true" style="9" width="26.5" collapsed="true" bestFit="true"/>
    <col min="11" max="11" customWidth="true" style="10" width="1.66666666666667" collapsed="true"/>
    <col min="12" max="12" customWidth="true" style="11" width="12.0" collapsed="true"/>
    <col min="13" max="13" customWidth="true" style="12" width="11.40234375" collapsed="true" bestFit="true"/>
    <col min="14" max="14" customWidth="true" style="11" width="6.41015625" collapsed="true" bestFit="true"/>
    <col min="15" max="15" customWidth="true" style="10" width="49.8333333333333" collapsed="true"/>
    <col min="16" max="16384" style="1" width="10.8333333333333" collapsed="true"/>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46.7" spans="1:15" customHeight="true">
      <c r="A2" s="16" t="s">
        <v>852</v>
      </c>
      <c r="B2" s="17"/>
      <c r="C2" s="17"/>
      <c r="D2" s="17"/>
      <c r="E2" s="18"/>
      <c r="F2" s="19"/>
      <c r="G2" s="18"/>
      <c r="H2" s="18"/>
      <c r="I2" s="19"/>
      <c r="J2" s="38"/>
      <c r="K2" s="23"/>
      <c r="L2" s="40" t="s">
        <v>1049</v>
      </c>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83" t="s">
        <v>760</v>
      </c>
      <c r="B5" s="84" t="s">
        <v>761</v>
      </c>
      <c r="C5" s="88" t="s">
        <v>35</v>
      </c>
      <c r="D5" s="90" t="s">
        <v>263</v>
      </c>
      <c r="E5" s="755" t="s">
        <v>757</v>
      </c>
      <c r="F5" s="756" t="s">
        <v>963</v>
      </c>
      <c r="G5" s="28"/>
      <c r="H5" s="28"/>
      <c r="I5" s="28"/>
      <c r="J5" s="29"/>
      <c r="K5" s="23"/>
      <c r="L5" s="24"/>
      <c r="M5" s="95" t="n">
        <v>605.0</v>
      </c>
      <c r="N5" s="97" t="s">
        <v>960</v>
      </c>
      <c r="O5" s="23"/>
    </row>
    <row r="6" s="3" customFormat="1" ht="44" customHeight="1" spans="1:25">
      <c r="A6" s="83" t="s">
        <v>853</v>
      </c>
      <c r="B6" s="84" t="s">
        <v>854</v>
      </c>
      <c r="C6" s="88" t="s">
        <v>5</v>
      </c>
      <c r="D6" s="90" t="s">
        <v>471</v>
      </c>
      <c r="E6" s="757" t="s">
        <v>777</v>
      </c>
      <c r="F6" s="758" t="str">
        <f>HYPERLINK("https://api-dev.gnukhata.org/customer/33", "https://api-dev.gnukhata.org/customer/33")</f>
        <v>https://api-dev.gnukhata.org/customer/33</v>
      </c>
      <c r="G6" s="27"/>
      <c r="H6" s="28"/>
      <c r="I6" s="28"/>
      <c r="J6" s="29"/>
      <c r="K6" s="23"/>
      <c r="L6" s="24"/>
      <c r="M6" s="95" t="n">
        <v>609.0</v>
      </c>
      <c r="N6" s="97" t="s">
        <v>960</v>
      </c>
      <c r="O6" s="23"/>
      <c r="P6" s="1"/>
      <c r="Q6" s="1"/>
      <c r="R6" s="1"/>
      <c r="S6" s="1"/>
      <c r="T6" s="1"/>
      <c r="U6" s="1"/>
      <c r="V6" s="1"/>
      <c r="W6" s="1"/>
      <c r="X6" s="1"/>
      <c r="Y6" s="1"/>
    </row>
    <row r="7" s="3" customFormat="1" ht="36" customHeight="1" spans="1:25">
      <c r="A7" s="20"/>
      <c r="B7" s="84" t="s">
        <v>856</v>
      </c>
      <c r="C7" s="88" t="s">
        <v>35</v>
      </c>
      <c r="D7" s="90" t="s">
        <v>140</v>
      </c>
      <c r="E7" s="759" t="str">
        <f>HYPERLINK("https://api-dev.gnukhata.org/customer/33", "https://api-dev.gnukhata.org/customer/33")</f>
        <v>https://api-dev.gnukhata.org/customer/33</v>
      </c>
      <c r="F7" s="28"/>
      <c r="G7" s="760" t="s">
        <v>785</v>
      </c>
      <c r="H7" s="28"/>
      <c r="I7" s="28"/>
      <c r="J7" s="29"/>
      <c r="K7" s="23"/>
      <c r="L7" t="s" s="768">
        <f>HYPERLINK(IF(ISERROR(FIND("dos",INFO("system"))),"file:C:\Users\AL3063/projects/GKCore/gkcore/tests/output/20230901_083241/GNUKhata-plan.Test_Plan.005,CustomerandSupplier.20230901_083834.001.xlsx_DELETE_A7.ws-detail.log","C:\projects\GKCore\gkcore\tests\output\20230901_083241\GNUKhata-plan.Test_Plan.005,CustomerandSupplier.20230901_083834.001.xlsx_DELETE_A7.ws-detail.log"),"log")</f>
      </c>
      <c r="M7" s="95" t="n">
        <v>1425.0</v>
      </c>
      <c r="N7" s="97" t="s">
        <v>960</v>
      </c>
      <c r="O7" s="23"/>
      <c r="P7" s="1"/>
      <c r="Q7" s="1"/>
      <c r="R7" s="1"/>
      <c r="S7" s="1"/>
      <c r="T7" s="1"/>
      <c r="U7" s="1"/>
      <c r="V7" s="1"/>
      <c r="W7" s="1"/>
      <c r="X7" s="1"/>
      <c r="Y7" s="1"/>
    </row>
    <row r="8" s="3" customFormat="1" ht="97.75" customHeight="true" spans="1:25">
      <c r="A8" s="20"/>
      <c r="B8" s="84" t="s">
        <v>786</v>
      </c>
      <c r="C8" s="88" t="s">
        <v>5</v>
      </c>
      <c r="D8" s="90" t="s">
        <v>536</v>
      </c>
      <c r="E8" s="89" t="s">
        <v>1046</v>
      </c>
      <c r="F8" s="27"/>
      <c r="G8" s="27"/>
      <c r="H8" s="28"/>
      <c r="I8" s="28"/>
      <c r="J8" s="29"/>
      <c r="K8" s="23"/>
      <c r="L8" s="24"/>
      <c r="M8" s="95" t="n">
        <v>610.0</v>
      </c>
      <c r="N8" s="97" t="s">
        <v>960</v>
      </c>
      <c r="O8" s="23"/>
      <c r="P8"/>
      <c r="Q8"/>
      <c r="R8"/>
      <c r="S8"/>
      <c r="T8"/>
      <c r="U8"/>
      <c r="V8"/>
      <c r="W8"/>
      <c r="X8"/>
      <c r="Y8"/>
    </row>
    <row r="9" s="1" customFormat="1" ht="31" customHeight="1" spans="1:25">
      <c r="A9" s="20"/>
      <c r="B9" s="84" t="s">
        <v>857</v>
      </c>
      <c r="C9" s="88" t="s">
        <v>5</v>
      </c>
      <c r="D9" s="90" t="s">
        <v>471</v>
      </c>
      <c r="E9" s="761" t="s">
        <v>789</v>
      </c>
      <c r="F9" s="762" t="s">
        <v>765</v>
      </c>
      <c r="G9" s="27"/>
      <c r="H9" s="27"/>
      <c r="I9" s="28"/>
      <c r="J9" s="29"/>
      <c r="K9" s="23"/>
      <c r="L9" s="24"/>
      <c r="M9" s="95" t="n">
        <v>603.0</v>
      </c>
      <c r="N9" s="97" t="s">
        <v>960</v>
      </c>
      <c r="O9" s="23"/>
      <c r="P9"/>
      <c r="Q9"/>
      <c r="R9"/>
      <c r="S9"/>
      <c r="T9"/>
      <c r="U9"/>
      <c r="V9"/>
      <c r="W9"/>
      <c r="X9"/>
      <c r="Y9"/>
    </row>
    <row r="10" s="1" customFormat="1" ht="130.4" customHeight="true" spans="1:25">
      <c r="A10" s="20"/>
      <c r="B10" s="85" t="s">
        <v>1035</v>
      </c>
      <c r="C10" s="88" t="s">
        <v>5</v>
      </c>
      <c r="D10" s="90" t="s">
        <v>501</v>
      </c>
      <c r="E10" s="763"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0" s="764" t="s">
        <v>956</v>
      </c>
      <c r="G10" s="27" t="s">
        <v>956</v>
      </c>
      <c r="H10" s="27"/>
      <c r="I10" s="28"/>
      <c r="J10" s="29"/>
      <c r="K10" s="23"/>
      <c r="L10" s="24"/>
      <c r="M10" s="95" t="n">
        <v>6955.0</v>
      </c>
      <c r="N10" s="97" t="s">
        <v>960</v>
      </c>
      <c r="O10" s="23"/>
      <c r="P10"/>
      <c r="Q10"/>
      <c r="R10"/>
      <c r="S10"/>
      <c r="T10"/>
      <c r="U10"/>
      <c r="V10"/>
      <c r="W10"/>
      <c r="X10"/>
      <c r="Y10"/>
    </row>
    <row r="11" ht="32.6" customHeight="true">
      <c r="A11" s="770" t="s">
        <v>956</v>
      </c>
      <c r="B11" s="85" t="s">
        <v>975</v>
      </c>
      <c r="C11" s="772" t="s">
        <v>5</v>
      </c>
      <c r="D11" s="773" t="s">
        <v>49</v>
      </c>
      <c r="E11" s="774" t="s">
        <v>968</v>
      </c>
      <c r="F11" s="775" t="s">
        <v>968</v>
      </c>
      <c r="G11" s="776"/>
      <c r="H11" s="777"/>
      <c r="I11" s="778"/>
      <c r="J11" s="779"/>
      <c r="K11" s="780"/>
      <c r="L11" s="781"/>
      <c r="M11" s="782" t="n">
        <v>1214.0</v>
      </c>
      <c r="N11" s="783" t="s">
        <v>960</v>
      </c>
    </row>
    <row r="12" ht="23.0" customHeight="true">
      <c r="A12" s="784" t="s">
        <v>956</v>
      </c>
      <c r="B12" s="85" t="s">
        <v>956</v>
      </c>
      <c r="C12" s="786" t="s">
        <v>20</v>
      </c>
      <c r="D12" s="787" t="s">
        <v>210</v>
      </c>
      <c r="E12" s="788" t="s">
        <v>1048</v>
      </c>
      <c r="F12" s="789" t="s">
        <v>1018</v>
      </c>
      <c r="G12" s="790"/>
      <c r="H12" s="791"/>
      <c r="I12" s="792"/>
      <c r="J12" s="793"/>
      <c r="K12" s="794"/>
      <c r="L12" s="795"/>
      <c r="M12" s="796" t="n">
        <v>1210.0</v>
      </c>
      <c r="N12" s="797" t="s">
        <v>960</v>
      </c>
    </row>
    <row r="13" ht="23.0" customHeight="true">
      <c r="A13" s="798" t="s">
        <v>956</v>
      </c>
      <c r="B13" s="85" t="s">
        <v>956</v>
      </c>
      <c r="C13" s="800" t="s">
        <v>5</v>
      </c>
      <c r="D13" s="801" t="s">
        <v>49</v>
      </c>
      <c r="E13" s="802" t="s">
        <v>1019</v>
      </c>
      <c r="F13" s="803" t="s">
        <v>1019</v>
      </c>
      <c r="G13" s="804"/>
      <c r="H13" s="805"/>
      <c r="I13" s="806"/>
      <c r="J13" s="807"/>
      <c r="K13" s="808"/>
      <c r="L13" s="809"/>
      <c r="M13" s="810" t="n">
        <v>1216.0</v>
      </c>
      <c r="N13" s="811" t="s">
        <v>960</v>
      </c>
    </row>
    <row r="14" ht="23.0" customHeight="true">
      <c r="A14" s="812" t="s">
        <v>956</v>
      </c>
      <c r="B14" s="85" t="s">
        <v>956</v>
      </c>
      <c r="C14" s="814" t="s">
        <v>15</v>
      </c>
      <c r="D14" s="815" t="s">
        <v>88</v>
      </c>
      <c r="E14" s="816" t="s">
        <v>1043</v>
      </c>
      <c r="F14" s="817">
        <f>HYPERLINK(IF(ISERROR(FIND("dos",INFO("system"))),"file:C:\Users\AL3063/projects/GKCore/gkcore/tests/artifact/data/Schema/Customer and Supplier/DeleteCustid.customer.txt","C:\projects\GKCore\gkcore\tests\artifact\data\Schema\Customer and Supplier\DeleteCustid.customer.txt"),"C:\projects\GKCore\gkcore\tests\artifact\data\Schema\Customer and Supplier\DeleteCustid.customer.txt")</f>
      </c>
      <c r="G14" s="818"/>
      <c r="H14" s="819"/>
      <c r="I14" s="820"/>
      <c r="J14" s="821" t="s">
        <v>984</v>
      </c>
      <c r="K14" s="822"/>
      <c r="L14" s="823"/>
      <c r="M14" s="824" t="n">
        <v>1223.0</v>
      </c>
      <c r="N14" s="825" t="s">
        <v>960</v>
      </c>
    </row>
    <row r="15" ht="23.0" customHeight="true">
      <c r="A15" s="826" t="s">
        <v>956</v>
      </c>
      <c r="B15" s="85" t="s">
        <v>956</v>
      </c>
      <c r="C15" s="828" t="s">
        <v>5</v>
      </c>
      <c r="D15" s="829" t="s">
        <v>397</v>
      </c>
      <c r="E15" s="830" t="s">
        <v>985</v>
      </c>
      <c r="F15" s="831"/>
      <c r="G15" s="832"/>
      <c r="H15" s="833"/>
      <c r="I15" s="834"/>
      <c r="J15" s="835"/>
      <c r="K15" s="836"/>
      <c r="L15" s="837"/>
      <c r="M15" s="838" t="n">
        <v>1226.0</v>
      </c>
      <c r="N15" s="839" t="s">
        <v>960</v>
      </c>
    </row>
    <row r="16" s="1" customFormat="1" spans="1:25" ht="23.0" customHeight="true">
      <c r="A16" s="20"/>
      <c r="B16" s="84" t="s">
        <v>851</v>
      </c>
      <c r="C16" s="88" t="s">
        <v>5</v>
      </c>
      <c r="D16" s="90" t="s">
        <v>49</v>
      </c>
      <c r="E16" s="765" t="s">
        <v>765</v>
      </c>
      <c r="F16" s="766" t="s">
        <v>765</v>
      </c>
      <c r="G16" s="28"/>
      <c r="H16" s="35"/>
      <c r="I16" s="35"/>
      <c r="J16" s="45"/>
      <c r="K16" s="46"/>
      <c r="L16" s="47"/>
      <c r="M16" s="95" t="n">
        <v>612.0</v>
      </c>
      <c r="N16" s="97" t="s">
        <v>960</v>
      </c>
      <c r="O16" s="46"/>
      <c r="P16" s="3"/>
      <c r="Q16" s="3"/>
      <c r="R16" s="3"/>
      <c r="S16" s="3"/>
      <c r="T16" s="3"/>
      <c r="U16" s="3"/>
      <c r="V16" s="3"/>
      <c r="W16" s="3"/>
      <c r="X16" s="3"/>
      <c r="Y16" s="3"/>
    </row>
    <row r="17" s="3" customFormat="1" spans="1:15">
      <c r="A17" s="20"/>
      <c r="B17" s="21"/>
      <c r="C17" s="31"/>
      <c r="D17" s="28"/>
      <c r="E17" s="28"/>
      <c r="F17" s="28"/>
      <c r="G17" s="28"/>
      <c r="H17" s="35"/>
      <c r="I17" s="35"/>
      <c r="J17" s="45"/>
      <c r="K17" s="46"/>
      <c r="L17" s="47"/>
      <c r="M17" s="48"/>
      <c r="N17" s="47"/>
      <c r="O17" s="46"/>
    </row>
    <row r="18" s="1" customFormat="1" spans="1:25">
      <c r="A18" s="20"/>
      <c r="B18" s="21"/>
      <c r="C18" s="26"/>
      <c r="D18" s="33"/>
      <c r="E18" s="27"/>
      <c r="F18" s="34"/>
      <c r="G18" s="28"/>
      <c r="H18" s="28"/>
      <c r="I18" s="28"/>
      <c r="J18" s="29"/>
      <c r="K18" s="23"/>
      <c r="L18" s="24"/>
      <c r="M18" s="22"/>
      <c r="N18" s="24"/>
      <c r="O18" s="23"/>
      <c r="P18"/>
      <c r="Q18"/>
      <c r="R18"/>
      <c r="S18"/>
      <c r="T18"/>
      <c r="U18"/>
      <c r="V18"/>
      <c r="W18"/>
      <c r="X18"/>
      <c r="Y18"/>
    </row>
    <row r="19" s="1" customFormat="1" spans="1:25">
      <c r="A19" s="20"/>
      <c r="B19" s="21"/>
      <c r="C19" s="26"/>
      <c r="D19" s="27"/>
      <c r="E19" s="27"/>
      <c r="F19" s="29"/>
      <c r="G19" s="28"/>
      <c r="H19" s="35"/>
      <c r="I19" s="35"/>
      <c r="J19" s="45"/>
      <c r="K19" s="46"/>
      <c r="L19" s="47"/>
      <c r="M19" s="48"/>
      <c r="N19" s="47"/>
      <c r="O19" s="46"/>
      <c r="P19" s="3"/>
      <c r="Q19" s="3"/>
      <c r="R19" s="3"/>
      <c r="S19" s="3"/>
      <c r="T19" s="3"/>
      <c r="U19" s="3"/>
      <c r="V19" s="3"/>
      <c r="W19" s="3"/>
      <c r="X19" s="3"/>
      <c r="Y19" s="3"/>
    </row>
    <row r="20" s="1" customFormat="1" ht="80" customHeight="1" spans="1:15">
      <c r="A20" s="20"/>
      <c r="B20" s="30"/>
      <c r="C20" s="26"/>
      <c r="D20" s="33"/>
      <c r="E20" s="27"/>
      <c r="F20" s="34"/>
      <c r="G20" s="28"/>
      <c r="H20" s="28"/>
      <c r="I20" s="28"/>
      <c r="J20" s="29"/>
      <c r="K20" s="23"/>
      <c r="L20" s="24"/>
      <c r="M20" s="22"/>
      <c r="N20" s="24"/>
      <c r="O20" s="23"/>
    </row>
    <row r="21" s="1" customFormat="1" ht="23" customHeight="1" spans="1:15">
      <c r="A21" s="20"/>
      <c r="B21" s="30"/>
      <c r="C21" s="26"/>
      <c r="D21" s="33"/>
      <c r="E21" s="27"/>
      <c r="F21" s="27"/>
      <c r="G21" s="28"/>
      <c r="H21" s="28"/>
      <c r="I21" s="28"/>
      <c r="J21" s="29"/>
      <c r="K21" s="23"/>
      <c r="L21" s="24"/>
      <c r="M21" s="22"/>
      <c r="N21" s="24"/>
      <c r="O21" s="23"/>
    </row>
    <row r="22" customFormat="1" ht="15.6" spans="1:15">
      <c r="A22" s="20"/>
      <c r="B22" s="6"/>
      <c r="C22" s="26"/>
      <c r="D22" s="33"/>
      <c r="E22" s="27"/>
      <c r="F22" s="27"/>
      <c r="G22" s="27"/>
      <c r="H22" s="28"/>
      <c r="I22" s="28"/>
      <c r="J22" s="29"/>
      <c r="K22" s="23"/>
      <c r="L22" s="24"/>
      <c r="M22" s="22"/>
      <c r="N22" s="24"/>
      <c r="O22" s="23"/>
    </row>
    <row r="23" customFormat="1" ht="15.6" spans="1:15">
      <c r="A23" s="20"/>
      <c r="B23" s="6"/>
      <c r="C23" s="31"/>
      <c r="D23" s="32"/>
      <c r="E23" s="28"/>
      <c r="F23" s="28"/>
      <c r="G23" s="27"/>
      <c r="H23" s="28"/>
      <c r="I23" s="28"/>
      <c r="J23" s="29"/>
      <c r="K23" s="23"/>
      <c r="L23" s="24"/>
      <c r="M23" s="22"/>
      <c r="N23" s="24"/>
      <c r="O23" s="23"/>
    </row>
    <row r="24" customFormat="1" ht="15.6" spans="1:15">
      <c r="A24" s="20"/>
      <c r="B24" s="6"/>
      <c r="C24" s="26"/>
      <c r="D24" s="33"/>
      <c r="E24" s="27"/>
      <c r="F24" s="34"/>
      <c r="G24" s="27"/>
      <c r="H24" s="28"/>
      <c r="I24" s="28"/>
      <c r="J24" s="29"/>
      <c r="K24" s="23"/>
      <c r="L24" s="24"/>
      <c r="M24" s="22"/>
      <c r="N24" s="24"/>
      <c r="O24" s="23"/>
    </row>
    <row r="25" customFormat="1" ht="15.6" spans="1:15">
      <c r="A25" s="20"/>
      <c r="B25" s="6"/>
      <c r="C25" s="26"/>
      <c r="D25" s="33"/>
      <c r="E25" s="27"/>
      <c r="F25" s="34"/>
      <c r="G25" s="27"/>
      <c r="H25" s="28"/>
      <c r="I25" s="28"/>
      <c r="J25" s="29"/>
      <c r="K25" s="23"/>
      <c r="L25" s="24"/>
      <c r="M25" s="22"/>
      <c r="N25" s="24"/>
      <c r="O25" s="23"/>
    </row>
    <row r="26" s="3" customFormat="1" ht="23" customHeight="1" spans="1:15">
      <c r="A26" s="20"/>
      <c r="B26" s="30"/>
      <c r="C26" s="26"/>
      <c r="D26" s="27"/>
      <c r="E26" s="27"/>
      <c r="F26" s="28"/>
      <c r="G26" s="28"/>
      <c r="H26" s="35"/>
      <c r="I26" s="35"/>
      <c r="J26" s="45"/>
      <c r="K26" s="46"/>
      <c r="L26" s="47"/>
      <c r="M26" s="48"/>
      <c r="N26" s="47"/>
      <c r="O26" s="46"/>
    </row>
    <row r="27" s="3" customFormat="1" ht="23" customHeight="1" spans="1:15">
      <c r="A27" s="20"/>
      <c r="B27" s="21"/>
      <c r="C27" s="26"/>
      <c r="D27" s="27"/>
      <c r="E27" s="27"/>
      <c r="F27" s="27"/>
      <c r="G27" s="28"/>
      <c r="H27" s="35"/>
      <c r="I27" s="35"/>
      <c r="J27" s="45"/>
      <c r="K27" s="46"/>
      <c r="L27" s="47"/>
      <c r="M27" s="48"/>
      <c r="N27" s="47"/>
      <c r="O27" s="46"/>
    </row>
    <row r="28" customFormat="1" ht="15.6" spans="1:15">
      <c r="A28" s="20"/>
      <c r="B28" s="21"/>
      <c r="C28" s="26"/>
      <c r="D28" s="27"/>
      <c r="E28" s="27"/>
      <c r="F28" s="29"/>
      <c r="G28" s="28"/>
      <c r="H28" s="28"/>
      <c r="I28" s="28"/>
      <c r="J28" s="29"/>
      <c r="K28" s="23"/>
      <c r="L28" s="24"/>
      <c r="M28" s="22"/>
      <c r="N28" s="24"/>
      <c r="O28" s="23"/>
    </row>
    <row r="29" s="1" customFormat="1" ht="23" customHeight="1" spans="1:15">
      <c r="A29" s="20"/>
      <c r="B29" s="21"/>
      <c r="C29" s="31"/>
      <c r="D29" s="32"/>
      <c r="E29" s="28"/>
      <c r="F29" s="28"/>
      <c r="G29" s="28"/>
      <c r="H29" s="28"/>
      <c r="I29" s="28"/>
      <c r="J29" s="29"/>
      <c r="K29" s="23"/>
      <c r="L29" s="24"/>
      <c r="M29" s="22"/>
      <c r="N29" s="24"/>
      <c r="O29" s="23"/>
    </row>
    <row r="30" s="3" customFormat="1" ht="39" customHeight="1" spans="1:15">
      <c r="A30" s="20"/>
      <c r="B30" s="21"/>
      <c r="C30" s="31"/>
      <c r="D30" s="28"/>
      <c r="E30" s="28"/>
      <c r="F30" s="29"/>
      <c r="G30" s="28"/>
      <c r="H30" s="35"/>
      <c r="I30" s="35"/>
      <c r="J30" s="45"/>
      <c r="K30" s="46"/>
      <c r="L30" s="47"/>
      <c r="M30" s="48"/>
      <c r="N30" s="47"/>
      <c r="O30" s="46"/>
    </row>
    <row r="31" s="3" customFormat="1" ht="26" customHeight="1" spans="1:15">
      <c r="A31" s="20"/>
      <c r="B31" s="21"/>
      <c r="C31" s="31"/>
      <c r="D31" s="32"/>
      <c r="E31" s="28"/>
      <c r="F31" s="28"/>
      <c r="G31" s="28"/>
      <c r="H31" s="35"/>
      <c r="I31" s="35"/>
      <c r="J31" s="45"/>
      <c r="K31" s="46"/>
      <c r="L31" s="47"/>
      <c r="M31" s="48"/>
      <c r="N31" s="47"/>
      <c r="O31" s="46"/>
    </row>
    <row r="32" s="3" customFormat="1" ht="129" customHeight="1" spans="1:15">
      <c r="A32" s="20"/>
      <c r="B32" s="21"/>
      <c r="C32" s="26"/>
      <c r="D32" s="33"/>
      <c r="E32" s="27"/>
      <c r="F32" s="34"/>
      <c r="G32" s="28"/>
      <c r="H32" s="35"/>
      <c r="I32" s="35"/>
      <c r="J32" s="45"/>
      <c r="K32" s="46"/>
      <c r="L32" s="47"/>
      <c r="M32" s="48"/>
      <c r="N32" s="47"/>
      <c r="O32" s="46"/>
    </row>
    <row r="33" s="3" customFormat="1" ht="23" customHeight="1" spans="1:15">
      <c r="A33" s="20"/>
      <c r="B33" s="21"/>
      <c r="C33" s="26"/>
      <c r="D33" s="33"/>
      <c r="E33" s="27"/>
      <c r="F33" s="34"/>
      <c r="G33" s="28"/>
      <c r="H33" s="35"/>
      <c r="I33" s="35"/>
      <c r="J33" s="45"/>
      <c r="K33" s="46"/>
      <c r="L33" s="47"/>
      <c r="M33" s="48"/>
      <c r="N33" s="47"/>
      <c r="O33" s="46"/>
    </row>
    <row r="34" s="3" customFormat="1" ht="23" customHeight="1" spans="1:15">
      <c r="A34" s="20"/>
      <c r="B34" s="30"/>
      <c r="C34" s="26"/>
      <c r="D34" s="27"/>
      <c r="E34" s="27"/>
      <c r="F34" s="28"/>
      <c r="G34" s="28"/>
      <c r="H34" s="35"/>
      <c r="I34" s="35"/>
      <c r="J34" s="45"/>
      <c r="K34" s="46"/>
      <c r="L34" s="47"/>
      <c r="M34" s="48"/>
      <c r="N34" s="47"/>
      <c r="O34" s="46"/>
    </row>
    <row r="35" s="3" customFormat="1" ht="23" customHeight="1" spans="1:15">
      <c r="A35" s="20"/>
      <c r="B35" s="21"/>
      <c r="C35" s="26"/>
      <c r="D35" s="27"/>
      <c r="E35" s="27"/>
      <c r="F35" s="27"/>
      <c r="G35" s="28"/>
      <c r="H35" s="35"/>
      <c r="I35" s="35"/>
      <c r="J35" s="45"/>
      <c r="K35" s="46"/>
      <c r="L35" s="47"/>
      <c r="M35" s="48"/>
      <c r="N35" s="47"/>
      <c r="O35" s="46"/>
    </row>
    <row r="36" s="1" customFormat="1" ht="44" customHeight="1" spans="1:15">
      <c r="A36" s="20"/>
      <c r="B36" s="21"/>
      <c r="C36" s="26"/>
      <c r="D36" s="27"/>
      <c r="E36" s="27"/>
      <c r="F36" s="29"/>
      <c r="G36" s="27"/>
      <c r="H36" s="28"/>
      <c r="I36" s="28"/>
      <c r="J36" s="29"/>
      <c r="K36" s="23"/>
      <c r="L36" s="24"/>
      <c r="M36" s="22"/>
      <c r="N36" s="24"/>
      <c r="O36" s="23"/>
    </row>
    <row r="37" customFormat="1" ht="23" customHeight="1" spans="1:15">
      <c r="A37" s="20"/>
      <c r="B37" s="30"/>
      <c r="C37" s="26"/>
      <c r="D37" s="27"/>
      <c r="E37" s="27"/>
      <c r="F37" s="27"/>
      <c r="G37" s="28"/>
      <c r="H37" s="28"/>
      <c r="I37" s="28"/>
      <c r="J37" s="29"/>
      <c r="K37" s="23"/>
      <c r="L37" s="24"/>
      <c r="M37" s="22"/>
      <c r="N37" s="24"/>
      <c r="O37" s="23"/>
    </row>
    <row r="38" s="1" customFormat="1" ht="134" customHeight="1" spans="1:15">
      <c r="A38" s="20"/>
      <c r="B38" s="6"/>
      <c r="C38" s="26"/>
      <c r="D38" s="33"/>
      <c r="E38" s="27"/>
      <c r="F38" s="34"/>
      <c r="G38" s="27"/>
      <c r="H38" s="28"/>
      <c r="I38" s="28"/>
      <c r="J38" s="29"/>
      <c r="K38" s="23"/>
      <c r="L38" s="24"/>
      <c r="M38" s="22"/>
      <c r="N38" s="24"/>
      <c r="O38" s="23"/>
    </row>
    <row r="39" s="1" customFormat="1" ht="23" customHeight="1" spans="1:15">
      <c r="A39" s="20"/>
      <c r="B39" s="21"/>
      <c r="C39" s="26"/>
      <c r="D39" s="33"/>
      <c r="E39" s="27"/>
      <c r="F39" s="27"/>
      <c r="G39" s="27"/>
      <c r="H39" s="28"/>
      <c r="I39" s="28"/>
      <c r="J39" s="29"/>
      <c r="K39" s="23"/>
      <c r="L39" s="24"/>
      <c r="M39" s="22"/>
      <c r="N39" s="24"/>
      <c r="O39" s="23"/>
    </row>
    <row r="40" s="1" customFormat="1" ht="23" customHeight="1" spans="1:15">
      <c r="A40" s="20"/>
      <c r="B40" s="21"/>
      <c r="C40" s="26"/>
      <c r="D40" s="33"/>
      <c r="E40" s="27"/>
      <c r="F40" s="27"/>
      <c r="G40" s="27"/>
      <c r="H40" s="28"/>
      <c r="I40" s="28"/>
      <c r="J40" s="29"/>
      <c r="K40" s="23"/>
      <c r="L40" s="24"/>
      <c r="M40" s="22"/>
      <c r="N40" s="24"/>
      <c r="O40" s="23"/>
    </row>
    <row r="41" s="1" customFormat="1" ht="23" customHeight="1" spans="1:15">
      <c r="A41" s="20"/>
      <c r="B41" s="21"/>
      <c r="C41" s="31"/>
      <c r="D41" s="32"/>
      <c r="E41" s="28"/>
      <c r="F41" s="28"/>
      <c r="G41" s="28"/>
      <c r="H41" s="28"/>
      <c r="I41" s="28"/>
      <c r="J41" s="29"/>
      <c r="K41" s="23"/>
      <c r="L41" s="24"/>
      <c r="M41" s="22"/>
      <c r="N41" s="24"/>
      <c r="O41" s="23"/>
    </row>
    <row r="42" s="1" customFormat="1" ht="23" customHeight="1" spans="1:15">
      <c r="A42" s="20"/>
      <c r="B42" s="21"/>
      <c r="C42" s="31"/>
      <c r="D42" s="28"/>
      <c r="E42" s="28"/>
      <c r="F42" s="28"/>
      <c r="G42" s="28"/>
      <c r="H42" s="28"/>
      <c r="I42" s="28"/>
      <c r="J42" s="29"/>
      <c r="K42" s="23"/>
      <c r="L42" s="24"/>
      <c r="M42" s="22"/>
      <c r="N42" s="24"/>
      <c r="O42" s="23"/>
    </row>
    <row r="43" s="1" customFormat="1" ht="127" customHeight="1" spans="1:15">
      <c r="A43" s="20"/>
      <c r="B43" s="21"/>
      <c r="C43" s="26"/>
      <c r="D43" s="33"/>
      <c r="E43" s="27"/>
      <c r="F43" s="34"/>
      <c r="G43" s="28"/>
      <c r="H43" s="28"/>
      <c r="I43" s="28"/>
      <c r="J43" s="29"/>
      <c r="K43" s="23"/>
      <c r="L43" s="24"/>
      <c r="M43" s="22"/>
      <c r="N43" s="24"/>
      <c r="O43" s="23"/>
    </row>
    <row r="44" s="1" customFormat="1" ht="23" customHeight="1" spans="1:15">
      <c r="A44" s="20"/>
      <c r="B44" s="36"/>
      <c r="C44" s="31"/>
      <c r="D44" s="32"/>
      <c r="E44" s="28"/>
      <c r="F44" s="28"/>
      <c r="G44" s="28"/>
      <c r="H44" s="28"/>
      <c r="I44" s="28"/>
      <c r="J44" s="29"/>
      <c r="K44" s="23"/>
      <c r="L44" s="24"/>
      <c r="M44" s="22"/>
      <c r="N44" s="24"/>
      <c r="O44" s="23"/>
    </row>
    <row r="45" s="1" customFormat="1" ht="23" customHeight="1" spans="1:15">
      <c r="A45" s="20"/>
      <c r="B45" s="37"/>
      <c r="C45" s="26"/>
      <c r="D45" s="27"/>
      <c r="E45" s="27"/>
      <c r="F45" s="27"/>
      <c r="G45" s="28"/>
      <c r="H45" s="28"/>
      <c r="I45" s="28"/>
      <c r="J45" s="29"/>
      <c r="K45" s="23"/>
      <c r="L45" s="24"/>
      <c r="M45" s="22"/>
      <c r="N45" s="24"/>
      <c r="O45" s="23"/>
    </row>
    <row r="46" s="1" customFormat="1" ht="23" customHeight="1" spans="1:15">
      <c r="A46" s="20"/>
      <c r="B46" s="37"/>
      <c r="C46" s="26"/>
      <c r="D46" s="27"/>
      <c r="E46" s="27"/>
      <c r="F46" s="28"/>
      <c r="G46" s="28"/>
      <c r="H46" s="28"/>
      <c r="I46" s="28"/>
      <c r="J46" s="29"/>
      <c r="K46" s="23"/>
      <c r="L46" s="24"/>
      <c r="M46" s="22"/>
      <c r="N46" s="24"/>
      <c r="O46" s="23"/>
    </row>
    <row r="47" s="1" customFormat="1" ht="23" customHeight="1" spans="1:15">
      <c r="A47" s="20"/>
      <c r="B47" s="30"/>
      <c r="C47" s="26"/>
      <c r="D47" s="27"/>
      <c r="E47" s="27"/>
      <c r="F47" s="28"/>
      <c r="G47" s="28"/>
      <c r="H47" s="28"/>
      <c r="I47" s="28"/>
      <c r="J47" s="29"/>
      <c r="K47" s="23"/>
      <c r="L47" s="24"/>
      <c r="M47" s="22"/>
      <c r="N47" s="24"/>
      <c r="O47" s="23"/>
    </row>
    <row r="48" s="1" customFormat="1" ht="23" customHeight="1" spans="1:15">
      <c r="A48" s="20"/>
      <c r="B48" s="21"/>
      <c r="C48" s="26"/>
      <c r="D48" s="27"/>
      <c r="E48" s="27"/>
      <c r="F48" s="27"/>
      <c r="G48" s="28"/>
      <c r="H48" s="28"/>
      <c r="I48" s="28"/>
      <c r="J48" s="29"/>
      <c r="K48" s="23"/>
      <c r="L48" s="24"/>
      <c r="M48" s="22"/>
      <c r="N48" s="24"/>
      <c r="O48" s="23"/>
    </row>
    <row r="49" s="1" customFormat="1" ht="23" customHeight="1" spans="1:15">
      <c r="A49" s="20"/>
      <c r="B49" s="21"/>
      <c r="C49" s="26"/>
      <c r="D49" s="27"/>
      <c r="E49" s="27"/>
      <c r="F49" s="29"/>
      <c r="G49" s="28"/>
      <c r="H49" s="28"/>
      <c r="I49" s="28"/>
      <c r="J49" s="29"/>
      <c r="K49" s="23"/>
      <c r="L49" s="24"/>
      <c r="M49" s="22"/>
      <c r="N49" s="24"/>
      <c r="O49" s="23"/>
    </row>
    <row r="50" s="1" customFormat="1" ht="81" customHeight="1" spans="1:15">
      <c r="A50" s="20"/>
      <c r="B50" s="30"/>
      <c r="C50" s="26"/>
      <c r="D50" s="33"/>
      <c r="E50" s="27"/>
      <c r="F50" s="34"/>
      <c r="G50" s="28"/>
      <c r="H50" s="28"/>
      <c r="I50" s="28"/>
      <c r="J50" s="29"/>
      <c r="K50" s="23"/>
      <c r="L50" s="24"/>
      <c r="M50" s="22"/>
      <c r="N50" s="24"/>
      <c r="O50" s="23"/>
    </row>
    <row r="51" s="1" customFormat="1" ht="23" customHeight="1" spans="1:15">
      <c r="A51" s="20"/>
      <c r="B51" s="30"/>
      <c r="C51" s="26"/>
      <c r="D51" s="33"/>
      <c r="E51" s="27"/>
      <c r="F51" s="27"/>
      <c r="G51" s="28"/>
      <c r="H51" s="28"/>
      <c r="I51" s="28"/>
      <c r="J51" s="29"/>
      <c r="K51" s="23"/>
      <c r="L51" s="24"/>
      <c r="M51" s="22"/>
      <c r="N51" s="24"/>
      <c r="O51" s="23"/>
    </row>
    <row r="52" s="1" customFormat="1" ht="23" customHeight="1" spans="1:15">
      <c r="A52" s="20"/>
      <c r="B52" s="6"/>
      <c r="C52" s="26"/>
      <c r="D52" s="33"/>
      <c r="E52" s="27"/>
      <c r="F52" s="27"/>
      <c r="G52" s="27"/>
      <c r="H52" s="28"/>
      <c r="I52" s="28"/>
      <c r="J52" s="29"/>
      <c r="K52" s="23"/>
      <c r="L52" s="24"/>
      <c r="M52" s="22"/>
      <c r="N52" s="24"/>
      <c r="O52" s="23"/>
    </row>
    <row r="53" s="1" customFormat="1" ht="23" customHeight="1" spans="1:15">
      <c r="A53" s="20"/>
      <c r="B53" s="6"/>
      <c r="C53" s="31"/>
      <c r="D53" s="32"/>
      <c r="E53" s="28"/>
      <c r="F53" s="28"/>
      <c r="G53" s="27"/>
      <c r="H53" s="28"/>
      <c r="I53" s="28"/>
      <c r="J53" s="29"/>
      <c r="K53" s="23"/>
      <c r="L53" s="24"/>
      <c r="M53" s="22"/>
      <c r="N53" s="24"/>
      <c r="O53" s="23"/>
    </row>
    <row r="54" s="1" customFormat="1" ht="137" customHeight="1" spans="1:15">
      <c r="A54" s="20"/>
      <c r="B54" s="6"/>
      <c r="C54" s="26"/>
      <c r="D54" s="33"/>
      <c r="E54" s="27"/>
      <c r="F54" s="34"/>
      <c r="G54" s="27"/>
      <c r="H54" s="28"/>
      <c r="I54" s="28"/>
      <c r="J54" s="29"/>
      <c r="K54" s="23"/>
      <c r="L54" s="24"/>
      <c r="M54" s="22"/>
      <c r="N54" s="24"/>
      <c r="O54" s="23"/>
    </row>
    <row r="55" s="1" customFormat="1" ht="23" customHeight="1" spans="1:15">
      <c r="A55" s="20"/>
      <c r="B55" s="6"/>
      <c r="C55" s="26"/>
      <c r="D55" s="33"/>
      <c r="E55" s="27"/>
      <c r="F55" s="34"/>
      <c r="G55" s="27"/>
      <c r="H55" s="28"/>
      <c r="I55" s="28"/>
      <c r="J55" s="29"/>
      <c r="K55" s="23"/>
      <c r="L55" s="24"/>
      <c r="M55" s="22"/>
      <c r="N55" s="24"/>
      <c r="O55" s="23"/>
    </row>
    <row r="56" s="1" customFormat="1" ht="23" customHeight="1" spans="1:15">
      <c r="A56" s="20"/>
      <c r="B56" s="30"/>
      <c r="C56" s="26"/>
      <c r="D56" s="27"/>
      <c r="E56" s="27"/>
      <c r="F56" s="28"/>
      <c r="G56" s="28"/>
      <c r="H56" s="28"/>
      <c r="I56" s="28"/>
      <c r="J56" s="29"/>
      <c r="K56" s="23"/>
      <c r="L56" s="24"/>
      <c r="M56" s="22"/>
      <c r="N56" s="24"/>
      <c r="O56" s="23"/>
    </row>
    <row r="57" s="1" customFormat="1" ht="23" customHeight="1" spans="1:15">
      <c r="A57" s="20"/>
      <c r="B57" s="21"/>
      <c r="C57" s="26"/>
      <c r="D57" s="27"/>
      <c r="E57" s="27"/>
      <c r="F57" s="27"/>
      <c r="G57" s="28"/>
      <c r="H57" s="28"/>
      <c r="I57" s="28"/>
      <c r="J57" s="29"/>
      <c r="K57" s="23"/>
      <c r="L57" s="24"/>
      <c r="M57" s="22"/>
      <c r="N57" s="24"/>
      <c r="O57" s="23"/>
    </row>
    <row r="58" s="1" customFormat="1" ht="32" customHeight="1" spans="1:15">
      <c r="A58" s="20"/>
      <c r="B58" s="21"/>
      <c r="C58" s="26"/>
      <c r="D58" s="27"/>
      <c r="E58" s="27"/>
      <c r="F58" s="29"/>
      <c r="G58" s="28"/>
      <c r="H58" s="28"/>
      <c r="I58" s="28"/>
      <c r="J58" s="29"/>
      <c r="K58" s="23"/>
      <c r="L58" s="24"/>
      <c r="M58" s="22"/>
      <c r="N58" s="24"/>
      <c r="O58" s="23"/>
    </row>
    <row r="59" s="1" customFormat="1" ht="23" customHeight="1" spans="1:15">
      <c r="A59" s="20"/>
      <c r="B59" s="21"/>
      <c r="C59" s="31"/>
      <c r="D59" s="32"/>
      <c r="E59" s="28"/>
      <c r="F59" s="28"/>
      <c r="G59" s="28"/>
      <c r="H59" s="28"/>
      <c r="I59" s="28"/>
      <c r="J59" s="29"/>
      <c r="K59" s="23"/>
      <c r="L59" s="24"/>
      <c r="M59" s="22"/>
      <c r="N59" s="24"/>
      <c r="O59" s="23"/>
    </row>
    <row r="60" s="1" customFormat="1" ht="23" customHeight="1" spans="1:15">
      <c r="A60" s="20"/>
      <c r="B60" s="21"/>
      <c r="C60" s="31"/>
      <c r="D60" s="28"/>
      <c r="E60" s="28"/>
      <c r="F60" s="29"/>
      <c r="G60" s="28"/>
      <c r="H60" s="28"/>
      <c r="I60" s="28"/>
      <c r="J60" s="29"/>
      <c r="K60" s="23"/>
      <c r="L60" s="24"/>
      <c r="M60" s="22"/>
      <c r="N60" s="24"/>
      <c r="O60" s="23"/>
    </row>
    <row r="61" s="1" customFormat="1" ht="23" customHeight="1" spans="1:15">
      <c r="A61" s="20"/>
      <c r="B61" s="21"/>
      <c r="C61" s="31"/>
      <c r="D61" s="32"/>
      <c r="E61" s="28"/>
      <c r="F61" s="28"/>
      <c r="G61" s="28"/>
      <c r="H61" s="28"/>
      <c r="I61" s="28"/>
      <c r="J61" s="29"/>
      <c r="K61" s="23"/>
      <c r="L61" s="24"/>
      <c r="M61" s="22"/>
      <c r="N61" s="24"/>
      <c r="O61" s="23"/>
    </row>
    <row r="62" s="1" customFormat="1" ht="124" customHeight="1" spans="1:15">
      <c r="A62" s="20"/>
      <c r="B62" s="21"/>
      <c r="C62" s="26"/>
      <c r="D62" s="33"/>
      <c r="E62" s="27"/>
      <c r="F62" s="34"/>
      <c r="G62" s="28"/>
      <c r="H62" s="28"/>
      <c r="I62" s="28"/>
      <c r="J62" s="29"/>
      <c r="K62" s="23"/>
      <c r="L62" s="24"/>
      <c r="M62" s="22"/>
      <c r="N62" s="24"/>
      <c r="O62" s="23"/>
    </row>
    <row r="63" s="1" customFormat="1" ht="23" customHeight="1" spans="1:15">
      <c r="A63" s="20"/>
      <c r="B63" s="21"/>
      <c r="C63" s="26"/>
      <c r="D63" s="33"/>
      <c r="E63" s="27"/>
      <c r="F63" s="34"/>
      <c r="G63" s="28"/>
      <c r="H63" s="28"/>
      <c r="I63" s="28"/>
      <c r="J63" s="29"/>
      <c r="K63" s="23"/>
      <c r="L63" s="24"/>
      <c r="M63" s="22"/>
      <c r="N63" s="24"/>
      <c r="O63" s="23"/>
    </row>
    <row r="64" s="1" customFormat="1" ht="23" customHeight="1" spans="1:15">
      <c r="A64" s="20"/>
      <c r="B64" s="30"/>
      <c r="C64" s="26"/>
      <c r="D64" s="27"/>
      <c r="E64" s="27"/>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sheetData>
  <sheetCalcPr fullCalcOnLoad="true"/>
  <mergeCells count="4">
    <mergeCell ref="A1:D1"/>
    <mergeCell ref="L1:O1"/>
    <mergeCell ref="A2:D2"/>
    <mergeCell ref="L2:O2"/>
    <mergeCell ref="E8:I8"/>
  </mergeCells>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7">
    <cfRule type="beginsWith" dxfId="2" priority="19" stopIfTrue="1" operator="equal" text="WARN">
      <formula>LEFT(N7,LEN("WARN"))="WARN"</formula>
    </cfRule>
    <cfRule type="beginsWith" dxfId="1" priority="20" stopIfTrue="1" operator="equal" text="FAIL">
      <formula>LEFT(N7,LEN("FAIL"))="FAIL"</formula>
    </cfRule>
    <cfRule type="beginsWith" dxfId="0" priority="21" stopIfTrue="1" operator="equal" text="PASS">
      <formula>LEFT(N7,LEN("PASS"))="PASS"</formula>
    </cfRule>
  </conditionalFormatting>
  <conditionalFormatting sqref="N16">
    <cfRule type="beginsWith" dxfId="2" priority="22" stopIfTrue="1" operator="equal" text="WARN">
      <formula>LEFT(N16,LEN("WARN"))="WARN"</formula>
    </cfRule>
    <cfRule type="beginsWith" dxfId="1" priority="23" stopIfTrue="1" operator="equal" text="FAIL">
      <formula>LEFT(N16,LEN("FAIL"))="FAIL"</formula>
    </cfRule>
    <cfRule type="beginsWith" dxfId="0" priority="24" stopIfTrue="1" operator="equal" text="PASS">
      <formula>LEFT(N16,LEN("PASS"))="PASS"</formula>
    </cfRule>
  </conditionalFormatting>
  <conditionalFormatting sqref="N17">
    <cfRule type="beginsWith" dxfId="2" priority="7" stopIfTrue="1" operator="equal" text="WARN">
      <formula>LEFT(N17,LEN("WARN"))="WARN"</formula>
    </cfRule>
    <cfRule type="beginsWith" dxfId="1" priority="8" stopIfTrue="1" operator="equal" text="FAIL">
      <formula>LEFT(N17,LEN("FAIL"))="FAIL"</formula>
    </cfRule>
    <cfRule type="beginsWith" dxfId="0" priority="9" stopIfTrue="1" operator="equal" text="PASS">
      <formula>LEFT(N17,LEN("PASS"))="PASS"</formula>
    </cfRule>
  </conditionalFormatting>
  <conditionalFormatting sqref="N19">
    <cfRule type="beginsWith" dxfId="2" priority="34" stopIfTrue="1" operator="equal" text="WARN">
      <formula>LEFT(N19,LEN("WARN"))="WARN"</formula>
    </cfRule>
    <cfRule type="beginsWith" dxfId="1" priority="35" stopIfTrue="1" operator="equal" text="FAIL">
      <formula>LEFT(N19,LEN("FAIL"))="FAIL"</formula>
    </cfRule>
    <cfRule type="beginsWith" dxfId="0" priority="36" stopIfTrue="1" operator="equal" text="PASS">
      <formula>LEFT(N19,LEN("PASS"))="PASS"</formula>
    </cfRule>
  </conditionalFormatting>
  <conditionalFormatting sqref="N20">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1">
    <cfRule type="beginsWith" dxfId="2" priority="40" stopIfTrue="1" operator="equal" text="WARN">
      <formula>LEFT(N21,LEN("WARN"))="WARN"</formula>
    </cfRule>
    <cfRule type="beginsWith" dxfId="1" priority="41" stopIfTrue="1" operator="equal" text="FAIL">
      <formula>LEFT(N21,LEN("FAIL"))="FAIL"</formula>
    </cfRule>
    <cfRule type="beginsWith" dxfId="0" priority="42" stopIfTrue="1" operator="equal" text="PASS">
      <formula>LEFT(N21,LEN("PASS"))="PASS"</formula>
    </cfRule>
  </conditionalFormatting>
  <conditionalFormatting sqref="N26">
    <cfRule type="beginsWith" dxfId="2" priority="64" stopIfTrue="1" operator="equal" text="WARN">
      <formula>LEFT(N26,LEN("WARN"))="WARN"</formula>
    </cfRule>
    <cfRule type="beginsWith" dxfId="1" priority="65" stopIfTrue="1" operator="equal" text="FAIL">
      <formula>LEFT(N26,LEN("FAIL"))="FAIL"</formula>
    </cfRule>
    <cfRule type="beginsWith" dxfId="0" priority="66" stopIfTrue="1" operator="equal" text="PASS">
      <formula>LEFT(N26,LEN("PASS"))="PASS"</formula>
    </cfRule>
  </conditionalFormatting>
  <conditionalFormatting sqref="N27">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61" stopIfTrue="1" operator="equal" text="WARN">
      <formula>LEFT(N29,LEN("WARN"))="WARN"</formula>
    </cfRule>
    <cfRule type="beginsWith" dxfId="1" priority="62" stopIfTrue="1" operator="equal" text="FAIL">
      <formula>LEFT(N29,LEN("FAIL"))="FAIL"</formula>
    </cfRule>
    <cfRule type="beginsWith" dxfId="0" priority="63" stopIfTrue="1" operator="equal" text="PASS">
      <formula>LEFT(N29,LEN("PASS"))="PASS"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37">
    <cfRule type="beginsWith" dxfId="2" priority="46" stopIfTrue="1" operator="equal" text="WARN">
      <formula>LEFT(N37,LEN("WARN"))="WARN"</formula>
    </cfRule>
    <cfRule type="beginsWith" dxfId="1" priority="47" stopIfTrue="1" operator="equal" text="FAIL">
      <formula>LEFT(N37,LEN("FAIL"))="FAIL"</formula>
    </cfRule>
    <cfRule type="beginsWith" dxfId="0" priority="48" stopIfTrue="1" operator="equal" text="PASS">
      <formula>LEFT(N37,LEN("PASS"))="PASS"</formula>
    </cfRule>
  </conditionalFormatting>
  <conditionalFormatting sqref="N38">
    <cfRule type="beginsWith" dxfId="2" priority="49" stopIfTrue="1" operator="equal" text="WARN">
      <formula>LEFT(N38,LEN("WARN"))="WARN"</formula>
    </cfRule>
    <cfRule type="beginsWith" dxfId="1" priority="50" stopIfTrue="1" operator="equal" text="FAIL">
      <formula>LEFT(N38,LEN("FAIL"))="FAIL"</formula>
    </cfRule>
    <cfRule type="beginsWith" dxfId="0" priority="51" stopIfTrue="1" operator="equal" text="PASS">
      <formula>LEFT(N38,LEN("PASS"))="PASS"</formula>
    </cfRule>
  </conditionalFormatting>
  <conditionalFormatting sqref="N22:N25">
    <cfRule type="beginsWith" dxfId="2" priority="43" stopIfTrue="1" operator="equal" text="WARN">
      <formula>LEFT(N22,LEN("WARN"))="WARN"</formula>
    </cfRule>
    <cfRule type="beginsWith" dxfId="1" priority="44" stopIfTrue="1" operator="equal" text="FAIL">
      <formula>LEFT(N22,LEN("FAIL"))="FAIL"</formula>
    </cfRule>
    <cfRule type="beginsWith" dxfId="0" priority="45" stopIfTrue="1" operator="equal" text="PASS">
      <formula>LEFT(N22,LEN("PASS"))="PASS"</formula>
    </cfRule>
  </conditionalFormatting>
  <conditionalFormatting sqref="N30:N35">
    <cfRule type="beginsWith" dxfId="2" priority="55" stopIfTrue="1" operator="equal" text="WARN">
      <formula>LEFT(N30,LEN("WARN"))="WARN"</formula>
    </cfRule>
    <cfRule type="beginsWith" dxfId="1" priority="56" stopIfTrue="1" operator="equal" text="FAIL">
      <formula>LEFT(N30,LEN("FAIL"))="FAIL"</formula>
    </cfRule>
    <cfRule type="beginsWith" dxfId="0" priority="57" stopIfTrue="1" operator="equal" text="PASS">
      <formula>LEFT(N30,LEN("PASS"))="PASS"</formula>
    </cfRule>
  </conditionalFormatting>
  <conditionalFormatting sqref="N81:N180">
    <cfRule type="beginsWith" dxfId="2" priority="70" stopIfTrue="1" operator="equal" text="WARN">
      <formula>LEFT(N81,LEN("WARN"))="WARN"</formula>
    </cfRule>
    <cfRule type="beginsWith" dxfId="1" priority="71" stopIfTrue="1" operator="equal" text="FAIL">
      <formula>LEFT(N81,LEN("FAIL"))="FAIL"</formula>
    </cfRule>
    <cfRule type="beginsWith" dxfId="0" priority="72" stopIfTrue="1" operator="equal" text="PASS">
      <formula>LEFT(N81,LEN("PASS"))="PASS"</formula>
    </cfRule>
  </conditionalFormatting>
  <conditionalFormatting sqref="N1 N3:N4 N39:N80">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8:N10 N18">
    <cfRule type="beginsWith" dxfId="2" priority="25" stopIfTrue="1" operator="equal" text="WARN">
      <formula>LEFT(N8,LEN("WARN"))="WARN"</formula>
    </cfRule>
    <cfRule type="beginsWith" dxfId="1" priority="26" stopIfTrue="1" operator="equal" text="FAIL">
      <formula>LEFT(N8,LEN("FAIL"))="FAIL"</formula>
    </cfRule>
    <cfRule type="beginsWith" dxfId="0" priority="27"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C180">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D180">
      <formula1>INDIRECT(C5)</formula1>
    </dataValidation>
  </dataValidations>
  <hyperlinks>
    <hyperlink ref="F6" r:id="rId1" display="${api.baseUrl}customer/${deletecustid}" tooltip="https://api.gnukhata.org/login?type=user"/>
  </hyperlinks>
  <pageMargins left="0.75" right="0.75" top="1" bottom="1" header="0.5" footer="0.5"/>
  <headerFooter/>
  <drawing r:id="rId2"/>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POST</vt:lpstr>
      <vt:lpstr>GET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AL3063</cp:lastModifiedBy>
  <dcterms:modified xsi:type="dcterms:W3CDTF">2023-09-01T03:02:29Z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